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3\Calibration_output\Results\xCountries\PT\"/>
    </mc:Choice>
  </mc:AlternateContent>
  <bookViews>
    <workbookView xWindow="870" yWindow="795" windowWidth="20700" windowHeight="11760" tabRatio="684"/>
  </bookViews>
  <sheets>
    <sheet name="cover" sheetId="150" r:id="rId1"/>
    <sheet name="index" sheetId="149" r:id="rId2"/>
    <sheet name="ef" sheetId="211" r:id="rId3"/>
    <sheet name="GAE" sheetId="7" r:id="rId4"/>
    <sheet name="INTMARB" sheetId="8" r:id="rId5"/>
    <sheet name="INTMARB_IN" sheetId="160" r:id="rId6"/>
    <sheet name="INTMARB_EX" sheetId="161" r:id="rId7"/>
    <sheet name="GIC" sheetId="9" r:id="rId8"/>
    <sheet name="INTAVI" sheetId="10" r:id="rId9"/>
    <sheet name="INTAVI_PA_IN" sheetId="151" r:id="rId10"/>
    <sheet name="INTAVI_PA_EX" sheetId="152" r:id="rId11"/>
    <sheet name="INTAVI_FR_IN" sheetId="153" r:id="rId12"/>
    <sheet name="INTAVI_FR_EX" sheetId="154" r:id="rId13"/>
    <sheet name="NRGSUP" sheetId="11" r:id="rId14"/>
    <sheet name="TI_EHG_E" sheetId="16" r:id="rId15"/>
    <sheet name="TI_EHG_E_E" sheetId="17" r:id="rId16"/>
    <sheet name="TI_EHG_CHP_E" sheetId="18" r:id="rId17"/>
    <sheet name="TI_EHG_H_E" sheetId="19" r:id="rId18"/>
    <sheet name="NRG_E" sheetId="75" r:id="rId19"/>
    <sheet name="NRG_CM_E" sheetId="77" r:id="rId20"/>
    <sheet name="NRG_OIL_NG_E" sheetId="78" r:id="rId21"/>
    <sheet name="NRG_PF_E" sheetId="79" r:id="rId22"/>
    <sheet name="NRG_CO_E" sheetId="80" r:id="rId23"/>
    <sheet name="NRG_BKBPB_E" sheetId="81" r:id="rId24"/>
    <sheet name="NRG_GW_E" sheetId="82" r:id="rId25"/>
    <sheet name="NRG_BF_E" sheetId="83" r:id="rId26"/>
    <sheet name="NRG_PR_E" sheetId="84" r:id="rId27"/>
    <sheet name="NRG_NI_E" sheetId="85" r:id="rId28"/>
    <sheet name="NRG_CL_E" sheetId="86" r:id="rId29"/>
    <sheet name="NRG_LNG_E" sheetId="87" r:id="rId30"/>
    <sheet name="NRG_BIOG_E" sheetId="88" r:id="rId31"/>
    <sheet name="NRG_GTL_E" sheetId="89" r:id="rId32"/>
    <sheet name="NRG_CPP_E" sheetId="90" r:id="rId33"/>
    <sheet name="NRG_NSP_E" sheetId="91" r:id="rId34"/>
    <sheet name="FC_E" sheetId="93" r:id="rId35"/>
    <sheet name="FC_IND_E" sheetId="102" r:id="rId36"/>
    <sheet name="FC_IND_IS_E" sheetId="103" r:id="rId37"/>
    <sheet name="FC_IND_IS_BF_E" sheetId="185" r:id="rId38"/>
    <sheet name="FC_IND_IS_EA_E" sheetId="186" r:id="rId39"/>
    <sheet name="FC_IND_NFM_E" sheetId="105" r:id="rId40"/>
    <sheet name="FC_IND_NFM_AM_E" sheetId="187" r:id="rId41"/>
    <sheet name="FC_IND_NFM_PA_E" sheetId="188" r:id="rId42"/>
    <sheet name="FC_IND_NFM_SA_E" sheetId="189" r:id="rId43"/>
    <sheet name="FC_IND_NFM_OM_E" sheetId="190" r:id="rId44"/>
    <sheet name="FC_IND_CPC_E" sheetId="104" r:id="rId45"/>
    <sheet name="FC_IND_CPC_BC_E" sheetId="191" r:id="rId46"/>
    <sheet name="FC_IND_CPC_OC_E" sheetId="192" r:id="rId47"/>
    <sheet name="FC_IND_CPC_PH_E" sheetId="193" r:id="rId48"/>
    <sheet name="FC_IND_NMM_E" sheetId="106" r:id="rId49"/>
    <sheet name="FC_IND_NMM_CM_E" sheetId="194" r:id="rId50"/>
    <sheet name="FC_IND_NMM_CR_E" sheetId="195" r:id="rId51"/>
    <sheet name="FC_IND_NMM_GL_E" sheetId="196" r:id="rId52"/>
    <sheet name="FC_IND_PPP_E" sheetId="111" r:id="rId53"/>
    <sheet name="FC_IND_PPP_PU_E" sheetId="197" r:id="rId54"/>
    <sheet name="FC_IND_PPP_PA_E" sheetId="198" r:id="rId55"/>
    <sheet name="FC_IND_PPP_PR_E" sheetId="199" r:id="rId56"/>
    <sheet name="FC_IND_FBT_E" sheetId="110" r:id="rId57"/>
    <sheet name="FC_IND_TE_E" sheetId="107" r:id="rId58"/>
    <sheet name="FC_IND_MAC_E" sheetId="108" r:id="rId59"/>
    <sheet name="FC_IND_TL_E" sheetId="114" r:id="rId60"/>
    <sheet name="FC_IND_WP_E" sheetId="112" r:id="rId61"/>
    <sheet name="FC_IND_MQ_E" sheetId="109" r:id="rId62"/>
    <sheet name="FC_IND_CON_E" sheetId="113" r:id="rId63"/>
    <sheet name="FC_IND_NSP_E" sheetId="115" r:id="rId64"/>
    <sheet name="FC_TRA_E" sheetId="116" r:id="rId65"/>
    <sheet name="FC_TRA_RAIL_E" sheetId="117" r:id="rId66"/>
    <sheet name="FC_TRA_RAIL_MTU_E" sheetId="162" r:id="rId67"/>
    <sheet name="FC_TRA_RAIL_CPT_E" sheetId="163" r:id="rId68"/>
    <sheet name="FC_TRA_RAIL_HST_E" sheetId="164" r:id="rId69"/>
    <sheet name="FC_TRA_RAIL_FRT_E" sheetId="165" r:id="rId70"/>
    <sheet name="FC_TRA_ROAD_E" sheetId="118" r:id="rId71"/>
    <sheet name="FC_TRA_ROAD_P2W_E" sheetId="166" r:id="rId72"/>
    <sheet name="FC_TRA_ROAD_CAR_E" sheetId="167" r:id="rId73"/>
    <sheet name="FC_TRA_ROAD_BUS_E" sheetId="168" r:id="rId74"/>
    <sheet name="FC_TRA_ROAD_LCV_E" sheetId="169" r:id="rId75"/>
    <sheet name="FC_TRA_ROAD_HGV_E" sheetId="170" r:id="rId76"/>
    <sheet name="FC_TRA_DAVI_E" sheetId="119" r:id="rId77"/>
    <sheet name="FC_TRA_DAVI_PA_E" sheetId="155" r:id="rId78"/>
    <sheet name="FC_TRA_DAVI_FR_E" sheetId="156" r:id="rId79"/>
    <sheet name="FC_TRA_DNAVI_E" sheetId="120" r:id="rId80"/>
    <sheet name="FC_TRA_DNAVI_DCS_E" sheetId="158" r:id="rId81"/>
    <sheet name="FC_TRA_DNAVI_IWW_E" sheetId="159" r:id="rId82"/>
    <sheet name="FC_TRA_PIPE_E" sheetId="121" r:id="rId83"/>
    <sheet name="FC_OTH_E" sheetId="123" r:id="rId84"/>
    <sheet name="FC_OTH_CP_E" sheetId="124" r:id="rId85"/>
    <sheet name="FC_OTH_CP_SH_E" sheetId="201" r:id="rId86"/>
    <sheet name="FC_OTH_CP_SC_E" sheetId="202" r:id="rId87"/>
    <sheet name="FC_OTH_CP_HW_E" sheetId="203" r:id="rId88"/>
    <sheet name="FC_OTH_CP_CA_E" sheetId="204" r:id="rId89"/>
    <sheet name="FC_OTH_HH_E" sheetId="125" r:id="rId90"/>
    <sheet name="FC_OTH_HH_SH_E" sheetId="171" r:id="rId91"/>
    <sheet name="FC_OTH_HH_SC_E" sheetId="172" r:id="rId92"/>
    <sheet name="FC_OTH_HH_WH_E" sheetId="173" r:id="rId93"/>
    <sheet name="FC_OTH_HH_CO_E" sheetId="174" r:id="rId94"/>
    <sheet name="FC_OTH_AFF_E" sheetId="183" r:id="rId95"/>
  </sheets>
  <calcPr calcId="162913"/>
</workbook>
</file>

<file path=xl/calcChain.xml><?xml version="1.0" encoding="utf-8"?>
<calcChain xmlns="http://schemas.openxmlformats.org/spreadsheetml/2006/main">
  <c r="Z61" i="162" l="1"/>
  <c r="Y61" i="162"/>
  <c r="Z52" i="162"/>
  <c r="Y52" i="162"/>
  <c r="Z33" i="162"/>
  <c r="Y33" i="162"/>
  <c r="Z27" i="162"/>
  <c r="Y27" i="162"/>
  <c r="Y26" i="162" s="1"/>
  <c r="Z26" i="162"/>
  <c r="Z22" i="162"/>
  <c r="Y22" i="162"/>
  <c r="Z17" i="162"/>
  <c r="Y17" i="162"/>
  <c r="Z11" i="162"/>
  <c r="Y11" i="162"/>
  <c r="Z8" i="162"/>
  <c r="Z3" i="162" s="1"/>
  <c r="Z2" i="162" s="1"/>
  <c r="Y8" i="162"/>
  <c r="Z4" i="162"/>
  <c r="Y4" i="162"/>
  <c r="Z61" i="164"/>
  <c r="Y61" i="164"/>
  <c r="Z52" i="164"/>
  <c r="Y52" i="164"/>
  <c r="Z33" i="164"/>
  <c r="Y33" i="164"/>
  <c r="Y26" i="164" s="1"/>
  <c r="Z27" i="164"/>
  <c r="Z26" i="164" s="1"/>
  <c r="Y27" i="164"/>
  <c r="Z22" i="164"/>
  <c r="Y22" i="164"/>
  <c r="Z17" i="164"/>
  <c r="Y17" i="164"/>
  <c r="Z11" i="164"/>
  <c r="Y11" i="164"/>
  <c r="Z8" i="164"/>
  <c r="Y8" i="164"/>
  <c r="Z4" i="164"/>
  <c r="Z3" i="164" s="1"/>
  <c r="Z2" i="164" s="1"/>
  <c r="Y4" i="164"/>
  <c r="Y3" i="164"/>
  <c r="B77" i="149"/>
  <c r="B52" i="149"/>
  <c r="B14" i="149"/>
  <c r="B95" i="149"/>
  <c r="B25" i="149"/>
  <c r="B71" i="149"/>
  <c r="B15" i="149"/>
  <c r="B66" i="149"/>
  <c r="B73" i="149"/>
  <c r="B43" i="149"/>
  <c r="B80" i="149"/>
  <c r="B11" i="149"/>
  <c r="B56" i="149"/>
  <c r="B76" i="149"/>
  <c r="B22" i="149"/>
  <c r="B44" i="149"/>
  <c r="B63" i="149"/>
  <c r="B89" i="149"/>
  <c r="B54" i="149"/>
  <c r="B23" i="149"/>
  <c r="B88" i="149"/>
  <c r="B35" i="149"/>
  <c r="B60" i="149"/>
  <c r="B64" i="149"/>
  <c r="B19" i="149"/>
  <c r="B65" i="149"/>
  <c r="B40" i="149"/>
  <c r="B8" i="149"/>
  <c r="B91" i="149"/>
  <c r="B30" i="149"/>
  <c r="B59" i="149"/>
  <c r="B55" i="149"/>
  <c r="B70" i="149"/>
  <c r="B67" i="149"/>
  <c r="B42" i="149"/>
  <c r="B26" i="149"/>
  <c r="B78" i="149"/>
  <c r="B72" i="149"/>
  <c r="B13" i="149"/>
  <c r="B45" i="149"/>
  <c r="B86" i="149"/>
  <c r="B41" i="149"/>
  <c r="B4" i="149"/>
  <c r="B68" i="149"/>
  <c r="B27" i="149"/>
  <c r="B46" i="149"/>
  <c r="B47" i="149"/>
  <c r="B36" i="149"/>
  <c r="B51" i="149"/>
  <c r="B10" i="149"/>
  <c r="B32" i="149"/>
  <c r="B34" i="149"/>
  <c r="B24" i="149"/>
  <c r="B31" i="149"/>
  <c r="B58" i="149"/>
  <c r="B84" i="149"/>
  <c r="B20" i="149"/>
  <c r="B94" i="149"/>
  <c r="B81" i="149"/>
  <c r="B29" i="149"/>
  <c r="B49" i="149"/>
  <c r="B79" i="149"/>
  <c r="B12" i="149"/>
  <c r="B69" i="149"/>
  <c r="B87" i="149"/>
  <c r="B6" i="149"/>
  <c r="B74" i="149"/>
  <c r="B93" i="149"/>
  <c r="B61" i="149"/>
  <c r="B85" i="149"/>
  <c r="B50" i="149"/>
  <c r="B28" i="149"/>
  <c r="B90" i="149"/>
  <c r="B53" i="149"/>
  <c r="B38" i="149"/>
  <c r="B9" i="149"/>
  <c r="B57" i="149"/>
  <c r="B5" i="149"/>
  <c r="B62" i="149"/>
  <c r="B39" i="149"/>
  <c r="B33" i="149"/>
  <c r="B16" i="149"/>
  <c r="B17" i="149"/>
  <c r="B82" i="149"/>
  <c r="B75" i="149"/>
  <c r="B7" i="149"/>
  <c r="B92" i="149"/>
  <c r="B18" i="149"/>
  <c r="B21" i="149"/>
  <c r="B48" i="149"/>
  <c r="B37" i="149"/>
  <c r="B83" i="149"/>
  <c r="Y3" i="162" l="1"/>
  <c r="Y2" i="162" s="1"/>
  <c r="Y2" i="164"/>
  <c r="Z69" i="149" l="1"/>
  <c r="Y69" i="149"/>
  <c r="Z67" i="149"/>
  <c r="Y67" i="149"/>
  <c r="Z15" i="104" l="1"/>
  <c r="Z15" i="106"/>
  <c r="Z15" i="119"/>
  <c r="Z15" i="120"/>
  <c r="Z20" i="16"/>
  <c r="Z20" i="103"/>
  <c r="Z20" i="111"/>
  <c r="Z20" i="119"/>
  <c r="Z20" i="117"/>
  <c r="Z20" i="125"/>
  <c r="Z25" i="103"/>
  <c r="Z25" i="120"/>
  <c r="Z25" i="119"/>
  <c r="Z36" i="8"/>
  <c r="Z36" i="104"/>
  <c r="Z36" i="111"/>
  <c r="Z36" i="120"/>
  <c r="Z36" i="118"/>
  <c r="Z40" i="8"/>
  <c r="Z40" i="16"/>
  <c r="Z40" i="104"/>
  <c r="Z40" i="103"/>
  <c r="Z40" i="125"/>
  <c r="Z44" i="8"/>
  <c r="Z44" i="119"/>
  <c r="Z44" i="111"/>
  <c r="Z44" i="124"/>
  <c r="Z48" i="8"/>
  <c r="Z48" i="104"/>
  <c r="Z48" i="118"/>
  <c r="Z48" i="120"/>
  <c r="Z64" i="8"/>
  <c r="Z64" i="103"/>
  <c r="Z64" i="111"/>
  <c r="Z64" i="119"/>
  <c r="Z72" i="8"/>
  <c r="Z72" i="16"/>
  <c r="Z72" i="117"/>
  <c r="Z72" i="111"/>
  <c r="Y6" i="8"/>
  <c r="Y6" i="10"/>
  <c r="Y6" i="16"/>
  <c r="Y6" i="104"/>
  <c r="Y6" i="103"/>
  <c r="Y6" i="106"/>
  <c r="Y6" i="111"/>
  <c r="Y6" i="117"/>
  <c r="Y6" i="124"/>
  <c r="Y16" i="105"/>
  <c r="Y16" i="106"/>
  <c r="Y16" i="125"/>
  <c r="Y16" i="119"/>
  <c r="Y21" i="103"/>
  <c r="Y21" i="125"/>
  <c r="Y32" i="111"/>
  <c r="Y32" i="117"/>
  <c r="Y32" i="119"/>
  <c r="Y32" i="125"/>
  <c r="Y32" i="120"/>
  <c r="Y37" i="8"/>
  <c r="Y37" i="117"/>
  <c r="Y37" i="104"/>
  <c r="Y37" i="125"/>
  <c r="Y37" i="124"/>
  <c r="Y41" i="117"/>
  <c r="Y41" i="104"/>
  <c r="Y41" i="120"/>
  <c r="Y41" i="118"/>
  <c r="Y45" i="103"/>
  <c r="Y49" i="104"/>
  <c r="Y49" i="117"/>
  <c r="Y54" i="111"/>
  <c r="Y54" i="105"/>
  <c r="Y54" i="117"/>
  <c r="Y54" i="120"/>
  <c r="Y65" i="10"/>
  <c r="Y65" i="75"/>
  <c r="Y65" i="103"/>
  <c r="Y65" i="105"/>
  <c r="Y65" i="106"/>
  <c r="Y65" i="125"/>
  <c r="Y69" i="8"/>
  <c r="Y69" i="10"/>
  <c r="Y69" i="16"/>
  <c r="Y69" i="117"/>
  <c r="Y69" i="111"/>
  <c r="Y69" i="119"/>
  <c r="Y69" i="125"/>
  <c r="Z6" i="106"/>
  <c r="Z6" i="103"/>
  <c r="Z6" i="120"/>
  <c r="Z16" i="8"/>
  <c r="Z16" i="111"/>
  <c r="Z16" i="120"/>
  <c r="Z21" i="8"/>
  <c r="Z21" i="103"/>
  <c r="Z21" i="111"/>
  <c r="Z21" i="120"/>
  <c r="Z21" i="119"/>
  <c r="Z32" i="10"/>
  <c r="Z32" i="16"/>
  <c r="Z32" i="104"/>
  <c r="Z32" i="111"/>
  <c r="Z32" i="118"/>
  <c r="Z32" i="119"/>
  <c r="Z32" i="124"/>
  <c r="Z37" i="16"/>
  <c r="Z37" i="75"/>
  <c r="Z37" i="103"/>
  <c r="Z37" i="119"/>
  <c r="Z37" i="104"/>
  <c r="Z37" i="125"/>
  <c r="Z41" i="10"/>
  <c r="Z41" i="111"/>
  <c r="Z41" i="124"/>
  <c r="Z45" i="117"/>
  <c r="Z45" i="125"/>
  <c r="Z49" i="8"/>
  <c r="Z49" i="103"/>
  <c r="Z49" i="118"/>
  <c r="Z49" i="119"/>
  <c r="Z49" i="124"/>
  <c r="Z52" i="161"/>
  <c r="Z54" i="8"/>
  <c r="Z52" i="189"/>
  <c r="Z54" i="105"/>
  <c r="Z52" i="198"/>
  <c r="Z52" i="195"/>
  <c r="Z52" i="168"/>
  <c r="Z52" i="112"/>
  <c r="Z54" i="117"/>
  <c r="Z54" i="120"/>
  <c r="Z54" i="125"/>
  <c r="Z52" i="203"/>
  <c r="Z65" i="103"/>
  <c r="Z65" i="105"/>
  <c r="Z65" i="118"/>
  <c r="Z65" i="120"/>
  <c r="Z69" i="75"/>
  <c r="Z69" i="103"/>
  <c r="Z69" i="106"/>
  <c r="Z69" i="117"/>
  <c r="Z69" i="118"/>
  <c r="Y7" i="117"/>
  <c r="Y13" i="8"/>
  <c r="Y13" i="10"/>
  <c r="Y13" i="106"/>
  <c r="Y13" i="105"/>
  <c r="Y13" i="104"/>
  <c r="Y13" i="119"/>
  <c r="Y29" i="8"/>
  <c r="Y29" i="119"/>
  <c r="Y29" i="125"/>
  <c r="Y38" i="117"/>
  <c r="Y38" i="119"/>
  <c r="Y38" i="106"/>
  <c r="Y42" i="10"/>
  <c r="Y42" i="16"/>
  <c r="Y42" i="103"/>
  <c r="Y42" i="106"/>
  <c r="Y42" i="104"/>
  <c r="Y46" i="103"/>
  <c r="Y46" i="104"/>
  <c r="Y46" i="118"/>
  <c r="Y46" i="125"/>
  <c r="Y50" i="10"/>
  <c r="Y50" i="103"/>
  <c r="Y50" i="104"/>
  <c r="Y50" i="119"/>
  <c r="Y66" i="16"/>
  <c r="Y66" i="103"/>
  <c r="Y66" i="106"/>
  <c r="Y66" i="117"/>
  <c r="Y66" i="120"/>
  <c r="Z4" i="153"/>
  <c r="Z7" i="119"/>
  <c r="Z7" i="125"/>
  <c r="Z4" i="172"/>
  <c r="Z46" i="117"/>
  <c r="Z46" i="125"/>
  <c r="Z66" i="104"/>
  <c r="Z66" i="111"/>
  <c r="Z66" i="119"/>
  <c r="Z66" i="120"/>
  <c r="Z13" i="104"/>
  <c r="Z13" i="117"/>
  <c r="Z13" i="119"/>
  <c r="Z29" i="16"/>
  <c r="Z29" i="106"/>
  <c r="Z38" i="8"/>
  <c r="Z38" i="104"/>
  <c r="Z38" i="117"/>
  <c r="Z38" i="119"/>
  <c r="Z42" i="10"/>
  <c r="Z42" i="16"/>
  <c r="Z42" i="125"/>
  <c r="Z50" i="104"/>
  <c r="Z70" i="104"/>
  <c r="Y14" i="8"/>
  <c r="Y14" i="103"/>
  <c r="Y14" i="104"/>
  <c r="Y14" i="119"/>
  <c r="Y19" i="106"/>
  <c r="Y19" i="120"/>
  <c r="Y22" i="85"/>
  <c r="Y22" i="89"/>
  <c r="Y24" i="105"/>
  <c r="Y22" i="110"/>
  <c r="Y24" i="106"/>
  <c r="Y22" i="115"/>
  <c r="Y22" i="168"/>
  <c r="Y22" i="170"/>
  <c r="Y22" i="203"/>
  <c r="Y22" i="174"/>
  <c r="Y30" i="8"/>
  <c r="Y30" i="103"/>
  <c r="Y30" i="117"/>
  <c r="Y30" i="124"/>
  <c r="Y35" i="103"/>
  <c r="Y35" i="118"/>
  <c r="Y35" i="117"/>
  <c r="Y35" i="120"/>
  <c r="Y35" i="119"/>
  <c r="Y39" i="8"/>
  <c r="Y39" i="103"/>
  <c r="Y39" i="120"/>
  <c r="Y39" i="117"/>
  <c r="Y39" i="125"/>
  <c r="Y43" i="117"/>
  <c r="Y43" i="120"/>
  <c r="Y43" i="119"/>
  <c r="Y47" i="8"/>
  <c r="Y47" i="124"/>
  <c r="Y47" i="119"/>
  <c r="Y51" i="16"/>
  <c r="Y51" i="119"/>
  <c r="Y51" i="117"/>
  <c r="Y63" i="10"/>
  <c r="Y63" i="8"/>
  <c r="Y63" i="118"/>
  <c r="Y63" i="119"/>
  <c r="Y67" i="16"/>
  <c r="Y67" i="104"/>
  <c r="Y67" i="111"/>
  <c r="Y67" i="103"/>
  <c r="Y71" i="10"/>
  <c r="Y71" i="104"/>
  <c r="Y71" i="119"/>
  <c r="Y71" i="120"/>
  <c r="Y71" i="111"/>
  <c r="Z11" i="161"/>
  <c r="Z14" i="103"/>
  <c r="Z11" i="91"/>
  <c r="Z14" i="104"/>
  <c r="Z14" i="125"/>
  <c r="Z11" i="183"/>
  <c r="Z19" i="8"/>
  <c r="Z17" i="153"/>
  <c r="Z17" i="81"/>
  <c r="Z17" i="196"/>
  <c r="Z17" i="199"/>
  <c r="Z17" i="165"/>
  <c r="Z17" i="121"/>
  <c r="Z17" i="169"/>
  <c r="Z19" i="120"/>
  <c r="Z17" i="109"/>
  <c r="Z24" i="8"/>
  <c r="Z22" i="154"/>
  <c r="Z22" i="192"/>
  <c r="Z24" i="104"/>
  <c r="Z24" i="106"/>
  <c r="Z22" i="110"/>
  <c r="Z22" i="113"/>
  <c r="Z22" i="170"/>
  <c r="Z22" i="115"/>
  <c r="Z22" i="203"/>
  <c r="Z30" i="103"/>
  <c r="Z30" i="104"/>
  <c r="Z30" i="119"/>
  <c r="Z35" i="105"/>
  <c r="Z35" i="119"/>
  <c r="Z39" i="10"/>
  <c r="Z39" i="117"/>
  <c r="Z39" i="119"/>
  <c r="Z43" i="103"/>
  <c r="Z43" i="117"/>
  <c r="Z47" i="120"/>
  <c r="Z47" i="119"/>
  <c r="Z51" i="106"/>
  <c r="Z51" i="105"/>
  <c r="Z51" i="117"/>
  <c r="Z51" i="120"/>
  <c r="Z51" i="119"/>
  <c r="Z63" i="8"/>
  <c r="Z67" i="103"/>
  <c r="Z67" i="117"/>
  <c r="Z71" i="8"/>
  <c r="Z71" i="103"/>
  <c r="Z71" i="120"/>
  <c r="Z71" i="125"/>
  <c r="Y4" i="152"/>
  <c r="Y4" i="154"/>
  <c r="Y4" i="80"/>
  <c r="Y4" i="18"/>
  <c r="Y4" i="78"/>
  <c r="Y4" i="81"/>
  <c r="Y4" i="19"/>
  <c r="Y4" i="161"/>
  <c r="Y4" i="84"/>
  <c r="Y4" i="85"/>
  <c r="Y4" i="90"/>
  <c r="Y4" i="185"/>
  <c r="Y4" i="86"/>
  <c r="Y4" i="88"/>
  <c r="Y4" i="89"/>
  <c r="Y4" i="190"/>
  <c r="Y4" i="193"/>
  <c r="Y4" i="196"/>
  <c r="Y4" i="110"/>
  <c r="Y4" i="107"/>
  <c r="Y4" i="82"/>
  <c r="Y4" i="189"/>
  <c r="Y4" i="199"/>
  <c r="Y4" i="198"/>
  <c r="Y4" i="109"/>
  <c r="Y4" i="165"/>
  <c r="Y4" i="112"/>
  <c r="Y4" i="169"/>
  <c r="Y4" i="168"/>
  <c r="Y4" i="113"/>
  <c r="Y4" i="159"/>
  <c r="Y4" i="121"/>
  <c r="Y4" i="167"/>
  <c r="Y4" i="170"/>
  <c r="Y4" i="201"/>
  <c r="Y4" i="204"/>
  <c r="Y4" i="183"/>
  <c r="Y4" i="173"/>
  <c r="Y4" i="174"/>
  <c r="Y8" i="153"/>
  <c r="Y8" i="83"/>
  <c r="Y10" i="103"/>
  <c r="Y8" i="192"/>
  <c r="Y10" i="105"/>
  <c r="Y8" i="195"/>
  <c r="Y10" i="106"/>
  <c r="Y8" i="108"/>
  <c r="Y8" i="114"/>
  <c r="Y8" i="115"/>
  <c r="Y8" i="87"/>
  <c r="Y10" i="120"/>
  <c r="Y8" i="203"/>
  <c r="Y8" i="172"/>
  <c r="Y11" i="190"/>
  <c r="Y15" i="117"/>
  <c r="Y15" i="118"/>
  <c r="Y20" i="10"/>
  <c r="Y20" i="8"/>
  <c r="Y17" i="79"/>
  <c r="Y20" i="103"/>
  <c r="Y20" i="120"/>
  <c r="Y25" i="10"/>
  <c r="Y25" i="8"/>
  <c r="Y25" i="103"/>
  <c r="Y25" i="117"/>
  <c r="Y31" i="104"/>
  <c r="Y31" i="103"/>
  <c r="Y36" i="104"/>
  <c r="Y36" i="106"/>
  <c r="Y36" i="103"/>
  <c r="Y36" i="117"/>
  <c r="Y40" i="16"/>
  <c r="Y40" i="117"/>
  <c r="Y44" i="8"/>
  <c r="Y44" i="103"/>
  <c r="Y44" i="117"/>
  <c r="Y44" i="120"/>
  <c r="Y48" i="103"/>
  <c r="Y48" i="119"/>
  <c r="Y52" i="154"/>
  <c r="Y52" i="78"/>
  <c r="Y52" i="161"/>
  <c r="Y52" i="152"/>
  <c r="Y52" i="19"/>
  <c r="Y52" i="84"/>
  <c r="Y52" i="79"/>
  <c r="Y52" i="82"/>
  <c r="Y52" i="85"/>
  <c r="Y52" i="88"/>
  <c r="Y52" i="18"/>
  <c r="Y52" i="83"/>
  <c r="Y52" i="86"/>
  <c r="Y52" i="80"/>
  <c r="Y52" i="90"/>
  <c r="Y52" i="81"/>
  <c r="Y52" i="89"/>
  <c r="Y52" i="185"/>
  <c r="Y52" i="189"/>
  <c r="Y52" i="190"/>
  <c r="Y52" i="110"/>
  <c r="Y52" i="107"/>
  <c r="Y52" i="192"/>
  <c r="Y52" i="193"/>
  <c r="Y52" i="196"/>
  <c r="Y52" i="112"/>
  <c r="Y52" i="198"/>
  <c r="Y52" i="109"/>
  <c r="Y52" i="115"/>
  <c r="Y52" i="113"/>
  <c r="Y52" i="170"/>
  <c r="Y52" i="199"/>
  <c r="Y52" i="165"/>
  <c r="Y52" i="114"/>
  <c r="Y52" i="166"/>
  <c r="Y52" i="169"/>
  <c r="Y52" i="159"/>
  <c r="Y52" i="168"/>
  <c r="Y52" i="202"/>
  <c r="Y52" i="183"/>
  <c r="Y52" i="173"/>
  <c r="Y52" i="174"/>
  <c r="Y52" i="121"/>
  <c r="Y52" i="204"/>
  <c r="Y64" i="103"/>
  <c r="Y64" i="120"/>
  <c r="Y68" i="10"/>
  <c r="Y68" i="103"/>
  <c r="Y68" i="118"/>
  <c r="Y68" i="120"/>
  <c r="Y72" i="16"/>
  <c r="Y72" i="124"/>
  <c r="Y72" i="104"/>
  <c r="Z8" i="161"/>
  <c r="Z8" i="152"/>
  <c r="Z8" i="195"/>
  <c r="Z8" i="108"/>
  <c r="Z8" i="165"/>
  <c r="Z8" i="112"/>
  <c r="Z10" i="120"/>
  <c r="Z8" i="168"/>
  <c r="Z8" i="203"/>
  <c r="Z31" i="119"/>
  <c r="Z68" i="16"/>
  <c r="Z68" i="105"/>
  <c r="Z68" i="120"/>
  <c r="Z68" i="124"/>
  <c r="C62" i="119"/>
  <c r="C63" i="119"/>
  <c r="Z68" i="111" l="1"/>
  <c r="Z31" i="75"/>
  <c r="Z10" i="106"/>
  <c r="Z10" i="75"/>
  <c r="Y31" i="117"/>
  <c r="Y25" i="120"/>
  <c r="Z71" i="104"/>
  <c r="Z51" i="111"/>
  <c r="Z24" i="119"/>
  <c r="Y67" i="120"/>
  <c r="Z50" i="103"/>
  <c r="Z42" i="106"/>
  <c r="Y54" i="104"/>
  <c r="Y54" i="106"/>
  <c r="Y41" i="106"/>
  <c r="Y37" i="123"/>
  <c r="Y37" i="118"/>
  <c r="Y21" i="119"/>
  <c r="Z36" i="119"/>
  <c r="Z25" i="111"/>
  <c r="Z15" i="111"/>
  <c r="Y72" i="111"/>
  <c r="Y64" i="111"/>
  <c r="Y61" i="153"/>
  <c r="Y40" i="120"/>
  <c r="Y40" i="111"/>
  <c r="Y31" i="118"/>
  <c r="Y25" i="105"/>
  <c r="Y25" i="16"/>
  <c r="Z63" i="124"/>
  <c r="Z63" i="16"/>
  <c r="Z35" i="120"/>
  <c r="Z19" i="118"/>
  <c r="Z14" i="120"/>
  <c r="Y51" i="120"/>
  <c r="Y51" i="104"/>
  <c r="Y39" i="16"/>
  <c r="Y30" i="120"/>
  <c r="Y30" i="16"/>
  <c r="Z70" i="118"/>
  <c r="Z70" i="117"/>
  <c r="Z50" i="117"/>
  <c r="Z42" i="117"/>
  <c r="Z38" i="111"/>
  <c r="Z29" i="111"/>
  <c r="Z46" i="120"/>
  <c r="Z46" i="105"/>
  <c r="Z46" i="16"/>
  <c r="Y70" i="75"/>
  <c r="Y50" i="125"/>
  <c r="Y50" i="106"/>
  <c r="Y42" i="124"/>
  <c r="Y42" i="117"/>
  <c r="Y45" i="118"/>
  <c r="Y32" i="103"/>
  <c r="Y21" i="124"/>
  <c r="Y21" i="123" s="1"/>
  <c r="Z48" i="119"/>
  <c r="Z48" i="103"/>
  <c r="Z44" i="120"/>
  <c r="Z68" i="103"/>
  <c r="Z68" i="119"/>
  <c r="Z31" i="106"/>
  <c r="Z10" i="111"/>
  <c r="Y68" i="16"/>
  <c r="Y64" i="105"/>
  <c r="Y48" i="8"/>
  <c r="Y40" i="10"/>
  <c r="Y31" i="125"/>
  <c r="Y31" i="120"/>
  <c r="Y31" i="10"/>
  <c r="Y25" i="118"/>
  <c r="Y20" i="111"/>
  <c r="Y15" i="104"/>
  <c r="Y15" i="103"/>
  <c r="Y10" i="111"/>
  <c r="Y10" i="10"/>
  <c r="Z51" i="104"/>
  <c r="Z51" i="10"/>
  <c r="Z47" i="117"/>
  <c r="Z47" i="103"/>
  <c r="Z43" i="125"/>
  <c r="Z43" i="124"/>
  <c r="Z43" i="104"/>
  <c r="Z43" i="10"/>
  <c r="Z39" i="106"/>
  <c r="Z35" i="10"/>
  <c r="Z30" i="120"/>
  <c r="Z30" i="117"/>
  <c r="Z24" i="103"/>
  <c r="Z24" i="111"/>
  <c r="Z19" i="106"/>
  <c r="Z19" i="117"/>
  <c r="Z19" i="16"/>
  <c r="Z14" i="111"/>
  <c r="Z14" i="106"/>
  <c r="Z14" i="8"/>
  <c r="Y71" i="117"/>
  <c r="Y71" i="106"/>
  <c r="Y67" i="10"/>
  <c r="Y51" i="105"/>
  <c r="Y43" i="125"/>
  <c r="Y24" i="16"/>
  <c r="Y19" i="124"/>
  <c r="Y19" i="117"/>
  <c r="Y19" i="8"/>
  <c r="Y14" i="120"/>
  <c r="Y14" i="16"/>
  <c r="Z13" i="118"/>
  <c r="Z13" i="16"/>
  <c r="Z13" i="10"/>
  <c r="Z66" i="106"/>
  <c r="Z46" i="10"/>
  <c r="Z7" i="103"/>
  <c r="Y70" i="119"/>
  <c r="Y46" i="105"/>
  <c r="Y46" i="10"/>
  <c r="Y42" i="119"/>
  <c r="Y38" i="105"/>
  <c r="Y38" i="10"/>
  <c r="Z69" i="119"/>
  <c r="Z65" i="119"/>
  <c r="Z54" i="104"/>
  <c r="Z45" i="103"/>
  <c r="Z41" i="125"/>
  <c r="Z41" i="123" s="1"/>
  <c r="Z41" i="16"/>
  <c r="Z37" i="120"/>
  <c r="Z16" i="105"/>
  <c r="Z16" i="16"/>
  <c r="Z6" i="10"/>
  <c r="Z31" i="16"/>
  <c r="Z38" i="120"/>
  <c r="Y13" i="103"/>
  <c r="Y15" i="120"/>
  <c r="Y43" i="103"/>
  <c r="Y39" i="104"/>
  <c r="Y24" i="120"/>
  <c r="Y14" i="111"/>
  <c r="Z69" i="111"/>
  <c r="Z41" i="117"/>
  <c r="Z21" i="117"/>
  <c r="Y54" i="124"/>
  <c r="Y45" i="106"/>
  <c r="Y21" i="104"/>
  <c r="Z20" i="105"/>
  <c r="Y72" i="120"/>
  <c r="Y36" i="75"/>
  <c r="Y20" i="16"/>
  <c r="Z71" i="119"/>
  <c r="Z67" i="105"/>
  <c r="Z47" i="125"/>
  <c r="Z47" i="104"/>
  <c r="Z43" i="118"/>
  <c r="Z39" i="120"/>
  <c r="Y30" i="106"/>
  <c r="Y24" i="104"/>
  <c r="Y19" i="125"/>
  <c r="Y14" i="105"/>
  <c r="Z50" i="118"/>
  <c r="Z46" i="118"/>
  <c r="Z7" i="120"/>
  <c r="Z7" i="10"/>
  <c r="Y70" i="117"/>
  <c r="Y50" i="105"/>
  <c r="Y46" i="120"/>
  <c r="Z16" i="125"/>
  <c r="Y45" i="16"/>
  <c r="Z24" i="117"/>
  <c r="Y54" i="8"/>
  <c r="Z72" i="119"/>
  <c r="Z68" i="117"/>
  <c r="Z68" i="104"/>
  <c r="Z31" i="125"/>
  <c r="Z31" i="120"/>
  <c r="Z31" i="111"/>
  <c r="Z31" i="104"/>
  <c r="Z10" i="118"/>
  <c r="Z10" i="104"/>
  <c r="Y72" i="125"/>
  <c r="Y68" i="106"/>
  <c r="Y68" i="75"/>
  <c r="Y64" i="124"/>
  <c r="Y64" i="117"/>
  <c r="Y53" i="105"/>
  <c r="Y52" i="105" s="1"/>
  <c r="Y52" i="187"/>
  <c r="Y53" i="104"/>
  <c r="Y52" i="191"/>
  <c r="Y52" i="77"/>
  <c r="Y53" i="75"/>
  <c r="Y48" i="124"/>
  <c r="Y48" i="117"/>
  <c r="Y48" i="111"/>
  <c r="Y48" i="106"/>
  <c r="Y44" i="125"/>
  <c r="Y44" i="118"/>
  <c r="Y44" i="105"/>
  <c r="Y40" i="103"/>
  <c r="Y36" i="125"/>
  <c r="Y25" i="125"/>
  <c r="Y20" i="118"/>
  <c r="Y20" i="106"/>
  <c r="Y15" i="10"/>
  <c r="Y5" i="103"/>
  <c r="Y4" i="186"/>
  <c r="Z71" i="75"/>
  <c r="Z67" i="125"/>
  <c r="Z67" i="118"/>
  <c r="Z67" i="10"/>
  <c r="Z63" i="125"/>
  <c r="Z63" i="117"/>
  <c r="Z43" i="119"/>
  <c r="Z39" i="105"/>
  <c r="Z39" i="75"/>
  <c r="Z33" i="196"/>
  <c r="Z27" i="171"/>
  <c r="Z30" i="125"/>
  <c r="Z30" i="124"/>
  <c r="Z30" i="111"/>
  <c r="Z27" i="79"/>
  <c r="Z9" i="125"/>
  <c r="Z8" i="173"/>
  <c r="Z9" i="119"/>
  <c r="Z8" i="156"/>
  <c r="Z8" i="170"/>
  <c r="Z8" i="197"/>
  <c r="Z9" i="111"/>
  <c r="Z8" i="190"/>
  <c r="Z8" i="80"/>
  <c r="Z8" i="17"/>
  <c r="Z9" i="16"/>
  <c r="Y71" i="124"/>
  <c r="Y71" i="105"/>
  <c r="Y71" i="75"/>
  <c r="Y67" i="106"/>
  <c r="Y67" i="8"/>
  <c r="Y63" i="124"/>
  <c r="Y63" i="104"/>
  <c r="Y51" i="111"/>
  <c r="Y51" i="106"/>
  <c r="Y51" i="103"/>
  <c r="Y51" i="10"/>
  <c r="Y47" i="125"/>
  <c r="Y47" i="123" s="1"/>
  <c r="Y43" i="124"/>
  <c r="Y43" i="106"/>
  <c r="Y39" i="119"/>
  <c r="Y39" i="111"/>
  <c r="Y39" i="105"/>
  <c r="Y33" i="167"/>
  <c r="Y35" i="111"/>
  <c r="Y35" i="106"/>
  <c r="Y33" i="186"/>
  <c r="Y30" i="125"/>
  <c r="Y30" i="123" s="1"/>
  <c r="Y24" i="119"/>
  <c r="Y24" i="10"/>
  <c r="Y17" i="173"/>
  <c r="Y17" i="199"/>
  <c r="Y19" i="104"/>
  <c r="Y17" i="88"/>
  <c r="Y8" i="204"/>
  <c r="Y8" i="202"/>
  <c r="Y8" i="197"/>
  <c r="Y9" i="111"/>
  <c r="Y9" i="104"/>
  <c r="Y8" i="191"/>
  <c r="Y8" i="86"/>
  <c r="Y8" i="18"/>
  <c r="Z70" i="124"/>
  <c r="Z70" i="75"/>
  <c r="Z61" i="173"/>
  <c r="Z62" i="119"/>
  <c r="Z61" i="155"/>
  <c r="Z61" i="198"/>
  <c r="Z61" i="185"/>
  <c r="Z62" i="103"/>
  <c r="Z61" i="189"/>
  <c r="Z62" i="105"/>
  <c r="Z61" i="187"/>
  <c r="Z61" i="85"/>
  <c r="Z61" i="78"/>
  <c r="Z50" i="105"/>
  <c r="Z42" i="120"/>
  <c r="Z42" i="8"/>
  <c r="Z38" i="125"/>
  <c r="Z38" i="118"/>
  <c r="Z38" i="103"/>
  <c r="Z33" i="172"/>
  <c r="Z33" i="159"/>
  <c r="Z33" i="163"/>
  <c r="Z34" i="117"/>
  <c r="Z33" i="165"/>
  <c r="Z33" i="91"/>
  <c r="Z33" i="83"/>
  <c r="Z33" i="19"/>
  <c r="Z27" i="158"/>
  <c r="Z29" i="120"/>
  <c r="Z29" i="103"/>
  <c r="Z29" i="8"/>
  <c r="Z17" i="203"/>
  <c r="Z18" i="106"/>
  <c r="Z17" i="194"/>
  <c r="Z17" i="186"/>
  <c r="Z17" i="86"/>
  <c r="Z17" i="17"/>
  <c r="Z18" i="16"/>
  <c r="Z11" i="114"/>
  <c r="Z13" i="8"/>
  <c r="Z66" i="103"/>
  <c r="Z46" i="103"/>
  <c r="Z22" i="173"/>
  <c r="Z22" i="156"/>
  <c r="Z22" i="199"/>
  <c r="Z22" i="89"/>
  <c r="Z22" i="189"/>
  <c r="Z22" i="190"/>
  <c r="Z22" i="88"/>
  <c r="Z22" i="83"/>
  <c r="Z7" i="117"/>
  <c r="Z7" i="111"/>
  <c r="Y70" i="120"/>
  <c r="Y66" i="105"/>
  <c r="Y61" i="173"/>
  <c r="Y62" i="120"/>
  <c r="Y61" i="159"/>
  <c r="Y61" i="168"/>
  <c r="Y61" i="198"/>
  <c r="Y61" i="190"/>
  <c r="Y61" i="87"/>
  <c r="Y61" i="84"/>
  <c r="Y61" i="18"/>
  <c r="Y50" i="75"/>
  <c r="Y46" i="117"/>
  <c r="Y46" i="111"/>
  <c r="Y38" i="120"/>
  <c r="Y38" i="104"/>
  <c r="Y38" i="75"/>
  <c r="Y33" i="172"/>
  <c r="Y33" i="163"/>
  <c r="Y34" i="117"/>
  <c r="Y33" i="166"/>
  <c r="Y34" i="118"/>
  <c r="Y33" i="108"/>
  <c r="Y33" i="193"/>
  <c r="Y33" i="91"/>
  <c r="Y33" i="80"/>
  <c r="Y33" i="154"/>
  <c r="Y29" i="105"/>
  <c r="Y27" i="77"/>
  <c r="Y29" i="75"/>
  <c r="Y22" i="171"/>
  <c r="Y23" i="125"/>
  <c r="Y22" i="121"/>
  <c r="Y22" i="166"/>
  <c r="Y23" i="111"/>
  <c r="Y22" i="197"/>
  <c r="Y22" i="108"/>
  <c r="Y22" i="188"/>
  <c r="Y22" i="90"/>
  <c r="Y23" i="16"/>
  <c r="Y22" i="17"/>
  <c r="Y23" i="8"/>
  <c r="Y17" i="204"/>
  <c r="Y17" i="202"/>
  <c r="Y17" i="187"/>
  <c r="Y18" i="105"/>
  <c r="Y17" i="163"/>
  <c r="Y18" i="117"/>
  <c r="Y17" i="110"/>
  <c r="Y17" i="186"/>
  <c r="Y17" i="82"/>
  <c r="Y17" i="18"/>
  <c r="Y11" i="183"/>
  <c r="Y13" i="117"/>
  <c r="Y7" i="119"/>
  <c r="Y7" i="111"/>
  <c r="Y4" i="79"/>
  <c r="Z69" i="125"/>
  <c r="Z69" i="16"/>
  <c r="Z65" i="125"/>
  <c r="Z65" i="111"/>
  <c r="Z54" i="111"/>
  <c r="Z49" i="104"/>
  <c r="Z49" i="105"/>
  <c r="Z45" i="120"/>
  <c r="Z45" i="104"/>
  <c r="Z41" i="104"/>
  <c r="Z41" i="103"/>
  <c r="Z32" i="117"/>
  <c r="Z32" i="103"/>
  <c r="Z27" i="203"/>
  <c r="Z28" i="120"/>
  <c r="Z27" i="159"/>
  <c r="Z26" i="159" s="1"/>
  <c r="Z27" i="197"/>
  <c r="Z28" i="111"/>
  <c r="Z27" i="185"/>
  <c r="Z28" i="103"/>
  <c r="Z27" i="85"/>
  <c r="Z27" i="84"/>
  <c r="Z27" i="154"/>
  <c r="Z21" i="124"/>
  <c r="Z21" i="75"/>
  <c r="Z16" i="119"/>
  <c r="Z16" i="124"/>
  <c r="Z16" i="104"/>
  <c r="Z16" i="10"/>
  <c r="Z11" i="156"/>
  <c r="Z11" i="112"/>
  <c r="Z11" i="113"/>
  <c r="Z11" i="192"/>
  <c r="Z11" i="189"/>
  <c r="Z11" i="79"/>
  <c r="Z11" i="78"/>
  <c r="Z6" i="117"/>
  <c r="Z6" i="105"/>
  <c r="Z4" i="112"/>
  <c r="Z3" i="112" s="1"/>
  <c r="Z6" i="104"/>
  <c r="Z4" i="152"/>
  <c r="Y65" i="124"/>
  <c r="Y65" i="123" s="1"/>
  <c r="Y65" i="120"/>
  <c r="Y52" i="195"/>
  <c r="Y54" i="103"/>
  <c r="Y54" i="102" s="1"/>
  <c r="Y54" i="16"/>
  <c r="Y49" i="106"/>
  <c r="Y49" i="8"/>
  <c r="Y45" i="124"/>
  <c r="Y45" i="117"/>
  <c r="Y45" i="104"/>
  <c r="Y45" i="8"/>
  <c r="Y41" i="103"/>
  <c r="Y41" i="8"/>
  <c r="Y32" i="105"/>
  <c r="Y27" i="174"/>
  <c r="Y27" i="156"/>
  <c r="Y27" i="113"/>
  <c r="Y27" i="112"/>
  <c r="Y27" i="110"/>
  <c r="Y27" i="189"/>
  <c r="Y27" i="85"/>
  <c r="Y27" i="151"/>
  <c r="Y28" i="10"/>
  <c r="Y21" i="118"/>
  <c r="Y21" i="16"/>
  <c r="Y16" i="118"/>
  <c r="Y16" i="111"/>
  <c r="Y16" i="75"/>
  <c r="Y11" i="173"/>
  <c r="Y11" i="198"/>
  <c r="Y11" i="167"/>
  <c r="Y12" i="106"/>
  <c r="Y11" i="194"/>
  <c r="Y11" i="189"/>
  <c r="Y11" i="84"/>
  <c r="Y11" i="85"/>
  <c r="Y12" i="16"/>
  <c r="Y4" i="172"/>
  <c r="Y4" i="108"/>
  <c r="Y4" i="166"/>
  <c r="Y6" i="118"/>
  <c r="Y6" i="105"/>
  <c r="Z72" i="124"/>
  <c r="Z72" i="120"/>
  <c r="Z72" i="105"/>
  <c r="Z64" i="75"/>
  <c r="Z52" i="183"/>
  <c r="Z52" i="196"/>
  <c r="Z53" i="118"/>
  <c r="Z52" i="166"/>
  <c r="Z52" i="167"/>
  <c r="Z52" i="197"/>
  <c r="Z53" i="111"/>
  <c r="Z52" i="193"/>
  <c r="Z52" i="86"/>
  <c r="Z52" i="84"/>
  <c r="Z52" i="154"/>
  <c r="Z48" i="16"/>
  <c r="Z40" i="119"/>
  <c r="Z25" i="125"/>
  <c r="Z25" i="104"/>
  <c r="Z17" i="189"/>
  <c r="Z17" i="192"/>
  <c r="Z20" i="8"/>
  <c r="Z15" i="124"/>
  <c r="Z15" i="105"/>
  <c r="Z4" i="204"/>
  <c r="Z4" i="203"/>
  <c r="Z4" i="194"/>
  <c r="Z5" i="106"/>
  <c r="Z4" i="169"/>
  <c r="Z4" i="109"/>
  <c r="Z4" i="193"/>
  <c r="Z4" i="87"/>
  <c r="Z4" i="80"/>
  <c r="Z10" i="103"/>
  <c r="Z31" i="105"/>
  <c r="Z31" i="10"/>
  <c r="Z10" i="8"/>
  <c r="Y72" i="105"/>
  <c r="Y72" i="106"/>
  <c r="Y72" i="10"/>
  <c r="Y68" i="105"/>
  <c r="Y64" i="125"/>
  <c r="Y64" i="10"/>
  <c r="Y53" i="117"/>
  <c r="Y52" i="163"/>
  <c r="Y48" i="120"/>
  <c r="Y48" i="16"/>
  <c r="Y44" i="75"/>
  <c r="Y40" i="124"/>
  <c r="Y40" i="119"/>
  <c r="Y36" i="105"/>
  <c r="Y31" i="8"/>
  <c r="Y20" i="105"/>
  <c r="Y15" i="111"/>
  <c r="Y8" i="155"/>
  <c r="Y10" i="119"/>
  <c r="Y4" i="158"/>
  <c r="Y5" i="120"/>
  <c r="Y4" i="194"/>
  <c r="Y5" i="106"/>
  <c r="Z71" i="118"/>
  <c r="Z71" i="16"/>
  <c r="Z67" i="124"/>
  <c r="Z67" i="120"/>
  <c r="Z67" i="111"/>
  <c r="Z67" i="8"/>
  <c r="Z61" i="107"/>
  <c r="Z63" i="10"/>
  <c r="Z63" i="75"/>
  <c r="Z51" i="103"/>
  <c r="Z51" i="8"/>
  <c r="Z47" i="105"/>
  <c r="Z47" i="75"/>
  <c r="Z43" i="106"/>
  <c r="Z43" i="8"/>
  <c r="Z39" i="118"/>
  <c r="Z39" i="8"/>
  <c r="Z35" i="124"/>
  <c r="Z35" i="103"/>
  <c r="Z35" i="8"/>
  <c r="Z30" i="118"/>
  <c r="Z30" i="106"/>
  <c r="Z24" i="105"/>
  <c r="Z24" i="102" s="1"/>
  <c r="Z19" i="119"/>
  <c r="Z19" i="116" s="1"/>
  <c r="Z14" i="124"/>
  <c r="Z14" i="123" s="1"/>
  <c r="Z14" i="117"/>
  <c r="Z14" i="105"/>
  <c r="Z14" i="10"/>
  <c r="Z8" i="109"/>
  <c r="Z8" i="107"/>
  <c r="Z8" i="110"/>
  <c r="Z8" i="188"/>
  <c r="Z8" i="84"/>
  <c r="Z8" i="83"/>
  <c r="Y67" i="125"/>
  <c r="Y61" i="183"/>
  <c r="Y61" i="169"/>
  <c r="Y61" i="187"/>
  <c r="Y63" i="105"/>
  <c r="Y61" i="19"/>
  <c r="Y51" i="124"/>
  <c r="Y47" i="120"/>
  <c r="Y47" i="105"/>
  <c r="Y47" i="10"/>
  <c r="Y43" i="111"/>
  <c r="Y39" i="10"/>
  <c r="Y33" i="204"/>
  <c r="Y24" i="111"/>
  <c r="Y17" i="113"/>
  <c r="Y19" i="105"/>
  <c r="Y14" i="124"/>
  <c r="Y14" i="75"/>
  <c r="Y11" i="153"/>
  <c r="Y8" i="174"/>
  <c r="Y8" i="167"/>
  <c r="Y8" i="169"/>
  <c r="Y8" i="189"/>
  <c r="Y8" i="193"/>
  <c r="Y8" i="185"/>
  <c r="Y8" i="84"/>
  <c r="Y8" i="17"/>
  <c r="Y9" i="16"/>
  <c r="Z70" i="16"/>
  <c r="Z61" i="172"/>
  <c r="Z61" i="163"/>
  <c r="Z61" i="170"/>
  <c r="Z61" i="110"/>
  <c r="Z61" i="195"/>
  <c r="Z61" i="91"/>
  <c r="Z61" i="84"/>
  <c r="Z50" i="111"/>
  <c r="Z50" i="8"/>
  <c r="Z42" i="75"/>
  <c r="Z38" i="124"/>
  <c r="Z38" i="123" s="1"/>
  <c r="Z38" i="105"/>
  <c r="Z33" i="174"/>
  <c r="Z33" i="114"/>
  <c r="Z33" i="198"/>
  <c r="Z33" i="194"/>
  <c r="Z34" i="106"/>
  <c r="Z33" i="90"/>
  <c r="Z33" i="79"/>
  <c r="Z33" i="77"/>
  <c r="Z34" i="75"/>
  <c r="Z29" i="125"/>
  <c r="Z29" i="119"/>
  <c r="Z27" i="107"/>
  <c r="Z29" i="10"/>
  <c r="Z17" i="204"/>
  <c r="Z17" i="155"/>
  <c r="Z18" i="119"/>
  <c r="Z17" i="168"/>
  <c r="Z18" i="104"/>
  <c r="Z17" i="191"/>
  <c r="Z17" i="80"/>
  <c r="Z11" i="167"/>
  <c r="Z13" i="105"/>
  <c r="Z11" i="190"/>
  <c r="Z66" i="125"/>
  <c r="Z66" i="124"/>
  <c r="Z66" i="118"/>
  <c r="Z66" i="117"/>
  <c r="Z66" i="16"/>
  <c r="Z46" i="124"/>
  <c r="Z46" i="123" s="1"/>
  <c r="Z22" i="155"/>
  <c r="Z23" i="119"/>
  <c r="Z22" i="119" s="1"/>
  <c r="Z22" i="114"/>
  <c r="Z23" i="117"/>
  <c r="Z22" i="165"/>
  <c r="Z22" i="194"/>
  <c r="Z23" i="106"/>
  <c r="Z22" i="106" s="1"/>
  <c r="Z22" i="188"/>
  <c r="Z22" i="85"/>
  <c r="Z22" i="17"/>
  <c r="Z23" i="16"/>
  <c r="Z7" i="124"/>
  <c r="Z7" i="123" s="1"/>
  <c r="Z7" i="8"/>
  <c r="Y70" i="124"/>
  <c r="Y70" i="104"/>
  <c r="Y66" i="75"/>
  <c r="Y66" i="10"/>
  <c r="Y61" i="170"/>
  <c r="Y61" i="112"/>
  <c r="Y61" i="195"/>
  <c r="Y61" i="192"/>
  <c r="Y61" i="89"/>
  <c r="Y62" i="16"/>
  <c r="Y50" i="124"/>
  <c r="Y46" i="8"/>
  <c r="Y42" i="125"/>
  <c r="Y38" i="111"/>
  <c r="Y38" i="16"/>
  <c r="Y33" i="201"/>
  <c r="Y34" i="124"/>
  <c r="Y33" i="170"/>
  <c r="Y33" i="198"/>
  <c r="Y33" i="107"/>
  <c r="Y33" i="188"/>
  <c r="Y33" i="90"/>
  <c r="Y33" i="79"/>
  <c r="Y33" i="153"/>
  <c r="Y29" i="111"/>
  <c r="Y29" i="104"/>
  <c r="Y27" i="86"/>
  <c r="Y22" i="159"/>
  <c r="Y22" i="114"/>
  <c r="Y22" i="195"/>
  <c r="Y22" i="185"/>
  <c r="Y23" i="103"/>
  <c r="Y22" i="88"/>
  <c r="Y22" i="152"/>
  <c r="Y22" i="19"/>
  <c r="Y18" i="125"/>
  <c r="Y17" i="171"/>
  <c r="Y17" i="167"/>
  <c r="Y17" i="168"/>
  <c r="Y17" i="197"/>
  <c r="Y18" i="111"/>
  <c r="Y17" i="189"/>
  <c r="Y17" i="86"/>
  <c r="Y13" i="118"/>
  <c r="Y11" i="86"/>
  <c r="Y13" i="75"/>
  <c r="Y11" i="161"/>
  <c r="Y7" i="16"/>
  <c r="Z65" i="104"/>
  <c r="Z54" i="118"/>
  <c r="Z27" i="201"/>
  <c r="Z28" i="124"/>
  <c r="Z27" i="88"/>
  <c r="Z27" i="166"/>
  <c r="Z28" i="118"/>
  <c r="Z27" i="199"/>
  <c r="Z27" i="91"/>
  <c r="Z26" i="91" s="1"/>
  <c r="Z27" i="83"/>
  <c r="Z26" i="83" s="1"/>
  <c r="Z27" i="153"/>
  <c r="Z21" i="118"/>
  <c r="Z21" i="106"/>
  <c r="Z16" i="106"/>
  <c r="Z11" i="168"/>
  <c r="Z11" i="195"/>
  <c r="Z11" i="199"/>
  <c r="Z11" i="90"/>
  <c r="Z11" i="87"/>
  <c r="Z11" i="18"/>
  <c r="Z4" i="161"/>
  <c r="Z3" i="161" s="1"/>
  <c r="Y69" i="75"/>
  <c r="Y65" i="119"/>
  <c r="Y61" i="154"/>
  <c r="Y45" i="75"/>
  <c r="Y32" i="124"/>
  <c r="Y32" i="123" s="1"/>
  <c r="Y32" i="104"/>
  <c r="Y32" i="10"/>
  <c r="Y27" i="173"/>
  <c r="Y27" i="193"/>
  <c r="Y27" i="109"/>
  <c r="Y28" i="105"/>
  <c r="Y27" i="187"/>
  <c r="Y27" i="198"/>
  <c r="Y26" i="198" s="1"/>
  <c r="Y28" i="106"/>
  <c r="Y27" i="194"/>
  <c r="Y27" i="84"/>
  <c r="Y27" i="160"/>
  <c r="Y28" i="8"/>
  <c r="Y11" i="203"/>
  <c r="Y11" i="168"/>
  <c r="Y11" i="114"/>
  <c r="Y11" i="196"/>
  <c r="Y11" i="90"/>
  <c r="Y11" i="83"/>
  <c r="Y4" i="195"/>
  <c r="Y4" i="188"/>
  <c r="Y4" i="91"/>
  <c r="Y6" i="75"/>
  <c r="Z64" i="106"/>
  <c r="Z52" i="204"/>
  <c r="Z53" i="119"/>
  <c r="Z52" i="156"/>
  <c r="Z52" i="169"/>
  <c r="Z53" i="117"/>
  <c r="Z52" i="163"/>
  <c r="Z52" i="187"/>
  <c r="Z53" i="105"/>
  <c r="Z52" i="105" s="1"/>
  <c r="Z52" i="188"/>
  <c r="Z52" i="83"/>
  <c r="Z52" i="19"/>
  <c r="Z36" i="124"/>
  <c r="Z36" i="103"/>
  <c r="Z25" i="16"/>
  <c r="Z15" i="16"/>
  <c r="Z5" i="124"/>
  <c r="Z4" i="202"/>
  <c r="Z4" i="158"/>
  <c r="Z5" i="120"/>
  <c r="Z5" i="119"/>
  <c r="Z4" i="156"/>
  <c r="Z5" i="117"/>
  <c r="Z4" i="163"/>
  <c r="Z4" i="199"/>
  <c r="Z4" i="192"/>
  <c r="Z4" i="86"/>
  <c r="Z4" i="19"/>
  <c r="Z5" i="8"/>
  <c r="Z4" i="160"/>
  <c r="Y72" i="118"/>
  <c r="Y72" i="8"/>
  <c r="Y68" i="104"/>
  <c r="Y61" i="108"/>
  <c r="Y64" i="8"/>
  <c r="Y53" i="103"/>
  <c r="Y52" i="186"/>
  <c r="Y48" i="104"/>
  <c r="Y40" i="106"/>
  <c r="Y36" i="118"/>
  <c r="Y20" i="119"/>
  <c r="Y20" i="75"/>
  <c r="Y15" i="119"/>
  <c r="Y15" i="75"/>
  <c r="Y10" i="117"/>
  <c r="Y10" i="75"/>
  <c r="Y5" i="118"/>
  <c r="Y5" i="104"/>
  <c r="Y4" i="191"/>
  <c r="Y4" i="17"/>
  <c r="Y5" i="16"/>
  <c r="Z71" i="117"/>
  <c r="Z71" i="106"/>
  <c r="Z71" i="10"/>
  <c r="Z67" i="119"/>
  <c r="Z61" i="193"/>
  <c r="Z63" i="104"/>
  <c r="Z51" i="125"/>
  <c r="Z51" i="118"/>
  <c r="Z51" i="16"/>
  <c r="Z47" i="118"/>
  <c r="Z47" i="16"/>
  <c r="Z43" i="111"/>
  <c r="Z35" i="125"/>
  <c r="Z33" i="121"/>
  <c r="Z33" i="109"/>
  <c r="Z35" i="106"/>
  <c r="Z30" i="10"/>
  <c r="Z24" i="16"/>
  <c r="Z19" i="111"/>
  <c r="Z19" i="75"/>
  <c r="Z8" i="204"/>
  <c r="Z8" i="198"/>
  <c r="Z9" i="104"/>
  <c r="Z8" i="104" s="1"/>
  <c r="Z8" i="191"/>
  <c r="Z8" i="199"/>
  <c r="Z8" i="87"/>
  <c r="Z8" i="86"/>
  <c r="Z8" i="77"/>
  <c r="Z9" i="75"/>
  <c r="Z8" i="75" s="1"/>
  <c r="Z8" i="19"/>
  <c r="Y71" i="16"/>
  <c r="Y67" i="119"/>
  <c r="Y63" i="117"/>
  <c r="Y61" i="86"/>
  <c r="Y61" i="17"/>
  <c r="Y63" i="16"/>
  <c r="Y47" i="16"/>
  <c r="Y43" i="104"/>
  <c r="Y33" i="199"/>
  <c r="Y33" i="191"/>
  <c r="Y35" i="104"/>
  <c r="Y33" i="88"/>
  <c r="Y33" i="84"/>
  <c r="Y30" i="104"/>
  <c r="Y24" i="117"/>
  <c r="Y24" i="75"/>
  <c r="Y17" i="121"/>
  <c r="Y19" i="16"/>
  <c r="Y14" i="125"/>
  <c r="Y11" i="82"/>
  <c r="Y8" i="109"/>
  <c r="Y8" i="112"/>
  <c r="Y9" i="105"/>
  <c r="Y8" i="105" s="1"/>
  <c r="Y8" i="187"/>
  <c r="Y8" i="90"/>
  <c r="Y3" i="90" s="1"/>
  <c r="Y8" i="79"/>
  <c r="Y8" i="154"/>
  <c r="Z61" i="166"/>
  <c r="Z62" i="118"/>
  <c r="Z62" i="120"/>
  <c r="Z61" i="159"/>
  <c r="Z61" i="114"/>
  <c r="Z61" i="113"/>
  <c r="Z61" i="197"/>
  <c r="Z62" i="111"/>
  <c r="Z61" i="86"/>
  <c r="Z61" i="83"/>
  <c r="Z61" i="154"/>
  <c r="Z50" i="124"/>
  <c r="Z33" i="203"/>
  <c r="Z33" i="155"/>
  <c r="Z34" i="119"/>
  <c r="Z33" i="108"/>
  <c r="Z33" i="189"/>
  <c r="Z33" i="18"/>
  <c r="Z33" i="84"/>
  <c r="Z33" i="17"/>
  <c r="Z34" i="16"/>
  <c r="Z27" i="114"/>
  <c r="Z26" i="114" s="1"/>
  <c r="Z27" i="193"/>
  <c r="Z17" i="201"/>
  <c r="Z18" i="124"/>
  <c r="Z17" i="115"/>
  <c r="Z18" i="117"/>
  <c r="Z17" i="163"/>
  <c r="Z17" i="90"/>
  <c r="Z17" i="89"/>
  <c r="Z17" i="79"/>
  <c r="Z17" i="78"/>
  <c r="Z46" i="8"/>
  <c r="Z22" i="204"/>
  <c r="Z22" i="169"/>
  <c r="Z22" i="81"/>
  <c r="Z22" i="186"/>
  <c r="Z22" i="84"/>
  <c r="Z22" i="19"/>
  <c r="Y62" i="124"/>
  <c r="Y61" i="201"/>
  <c r="Y61" i="189"/>
  <c r="Y61" i="109"/>
  <c r="Y62" i="104"/>
  <c r="Y61" i="191"/>
  <c r="Y61" i="186"/>
  <c r="Y61" i="83"/>
  <c r="Y61" i="77"/>
  <c r="Y62" i="75"/>
  <c r="Y50" i="120"/>
  <c r="Y46" i="106"/>
  <c r="Y46" i="16"/>
  <c r="Y34" i="125"/>
  <c r="Y33" i="171"/>
  <c r="Y33" i="169"/>
  <c r="Y33" i="195"/>
  <c r="Y33" i="189"/>
  <c r="Y33" i="190"/>
  <c r="Y33" i="86"/>
  <c r="Y33" i="77"/>
  <c r="Y34" i="75"/>
  <c r="Y33" i="152"/>
  <c r="Y27" i="183"/>
  <c r="Y22" i="173"/>
  <c r="Y22" i="156"/>
  <c r="Y22" i="169"/>
  <c r="Y22" i="109"/>
  <c r="Y22" i="199"/>
  <c r="Y22" i="189"/>
  <c r="Y22" i="83"/>
  <c r="Y23" i="10"/>
  <c r="Y22" i="151"/>
  <c r="Y22" i="153"/>
  <c r="Y17" i="174"/>
  <c r="Y17" i="165"/>
  <c r="Y17" i="115"/>
  <c r="Y17" i="109"/>
  <c r="Y17" i="185"/>
  <c r="Y18" i="103"/>
  <c r="Y17" i="87"/>
  <c r="Y17" i="153"/>
  <c r="Y11" i="169"/>
  <c r="Y13" i="111"/>
  <c r="Y13" i="102" s="1"/>
  <c r="Y7" i="124"/>
  <c r="Z69" i="120"/>
  <c r="Z69" i="10"/>
  <c r="Z54" i="124"/>
  <c r="Z54" i="123" s="1"/>
  <c r="Z54" i="10"/>
  <c r="Z49" i="125"/>
  <c r="Z49" i="123" s="1"/>
  <c r="Z49" i="75"/>
  <c r="Z45" i="111"/>
  <c r="Z41" i="119"/>
  <c r="Z37" i="117"/>
  <c r="Z32" i="106"/>
  <c r="Z28" i="125"/>
  <c r="Z27" i="172"/>
  <c r="Z26" i="172" s="1"/>
  <c r="Z27" i="121"/>
  <c r="Z27" i="168"/>
  <c r="Z27" i="192"/>
  <c r="Z27" i="196"/>
  <c r="Z26" i="196" s="1"/>
  <c r="Z27" i="188"/>
  <c r="Z27" i="86"/>
  <c r="Z27" i="82"/>
  <c r="Z27" i="160"/>
  <c r="Z28" i="8"/>
  <c r="Z21" i="125"/>
  <c r="Z21" i="104"/>
  <c r="Z21" i="16"/>
  <c r="Z12" i="125"/>
  <c r="Z11" i="172"/>
  <c r="Z11" i="169"/>
  <c r="Z11" i="170"/>
  <c r="Z12" i="106"/>
  <c r="Z11" i="194"/>
  <c r="Z11" i="88"/>
  <c r="Z11" i="82"/>
  <c r="Z11" i="151"/>
  <c r="Z12" i="10"/>
  <c r="Z4" i="155"/>
  <c r="Z6" i="119"/>
  <c r="Z6" i="75"/>
  <c r="Z6" i="8"/>
  <c r="Y69" i="103"/>
  <c r="Y54" i="10"/>
  <c r="Y49" i="103"/>
  <c r="Y45" i="125"/>
  <c r="Y45" i="123" s="1"/>
  <c r="Y37" i="120"/>
  <c r="Y27" i="171"/>
  <c r="Y27" i="202"/>
  <c r="Y27" i="166"/>
  <c r="Y26" i="166" s="1"/>
  <c r="Y28" i="118"/>
  <c r="Y27" i="195"/>
  <c r="Y27" i="199"/>
  <c r="Y26" i="199" s="1"/>
  <c r="Y27" i="17"/>
  <c r="Y28" i="16"/>
  <c r="Y21" i="111"/>
  <c r="Y16" i="16"/>
  <c r="Y12" i="119"/>
  <c r="Y11" i="155"/>
  <c r="Y11" i="202"/>
  <c r="Y11" i="166"/>
  <c r="Y12" i="118"/>
  <c r="Y11" i="109"/>
  <c r="Y11" i="91"/>
  <c r="Y11" i="79"/>
  <c r="Y11" i="160"/>
  <c r="Y12" i="8"/>
  <c r="Y6" i="102"/>
  <c r="Z72" i="106"/>
  <c r="Z64" i="124"/>
  <c r="Z52" i="171"/>
  <c r="Z52" i="202"/>
  <c r="Z52" i="165"/>
  <c r="Z52" i="108"/>
  <c r="Z52" i="88"/>
  <c r="Z52" i="87"/>
  <c r="Z52" i="18"/>
  <c r="Z52" i="152"/>
  <c r="Z48" i="10"/>
  <c r="Z44" i="118"/>
  <c r="Z44" i="103"/>
  <c r="Z44" i="75"/>
  <c r="Z40" i="124"/>
  <c r="Z40" i="123" s="1"/>
  <c r="Z40" i="105"/>
  <c r="Z40" i="10"/>
  <c r="Z33" i="173"/>
  <c r="Z25" i="105"/>
  <c r="Z20" i="106"/>
  <c r="Z20" i="10"/>
  <c r="Z15" i="10"/>
  <c r="Z4" i="201"/>
  <c r="Z4" i="167"/>
  <c r="Z4" i="198"/>
  <c r="Z5" i="105"/>
  <c r="Z4" i="187"/>
  <c r="Z4" i="79"/>
  <c r="Z4" i="154"/>
  <c r="Z5" i="10"/>
  <c r="Z4" i="151"/>
  <c r="Z31" i="103"/>
  <c r="Z31" i="124"/>
  <c r="Y68" i="124"/>
  <c r="Y64" i="106"/>
  <c r="Y64" i="16"/>
  <c r="Y53" i="118"/>
  <c r="Y52" i="167"/>
  <c r="Y52" i="197"/>
  <c r="Y53" i="111"/>
  <c r="Y52" i="111" s="1"/>
  <c r="Y44" i="16"/>
  <c r="Y40" i="104"/>
  <c r="Y40" i="8"/>
  <c r="Y31" i="111"/>
  <c r="Y31" i="105"/>
  <c r="Y25" i="75"/>
  <c r="Y20" i="117"/>
  <c r="Y8" i="166"/>
  <c r="Y10" i="118"/>
  <c r="Z67" i="106"/>
  <c r="Z61" i="167"/>
  <c r="Z63" i="105"/>
  <c r="Z33" i="169"/>
  <c r="Z33" i="199"/>
  <c r="Z24" i="124"/>
  <c r="Z14" i="118"/>
  <c r="Z14" i="75"/>
  <c r="Z9" i="118"/>
  <c r="Z8" i="166"/>
  <c r="Z8" i="196"/>
  <c r="Z8" i="194"/>
  <c r="Z9" i="106"/>
  <c r="Z8" i="106" s="1"/>
  <c r="Z9" i="103"/>
  <c r="Z8" i="185"/>
  <c r="Z8" i="82"/>
  <c r="Y67" i="105"/>
  <c r="Y67" i="102" s="1"/>
  <c r="Y67" i="75"/>
  <c r="Y51" i="8"/>
  <c r="Y47" i="118"/>
  <c r="Y43" i="123"/>
  <c r="Y43" i="105"/>
  <c r="Y43" i="102" s="1"/>
  <c r="Y43" i="8"/>
  <c r="Y39" i="118"/>
  <c r="Y39" i="116" s="1"/>
  <c r="Y39" i="106"/>
  <c r="Y35" i="124"/>
  <c r="Y33" i="121"/>
  <c r="Y35" i="105"/>
  <c r="Y35" i="8"/>
  <c r="Y27" i="82"/>
  <c r="Y24" i="124"/>
  <c r="Y22" i="160"/>
  <c r="Y24" i="8"/>
  <c r="Y19" i="103"/>
  <c r="Y8" i="201"/>
  <c r="Y9" i="124"/>
  <c r="Y8" i="158"/>
  <c r="Y9" i="120"/>
  <c r="Y8" i="120" s="1"/>
  <c r="Y8" i="168"/>
  <c r="Y8" i="88"/>
  <c r="Y8" i="19"/>
  <c r="Y8" i="152"/>
  <c r="Z70" i="105"/>
  <c r="Z70" i="8"/>
  <c r="Z62" i="124"/>
  <c r="Z61" i="201"/>
  <c r="Z61" i="108"/>
  <c r="Z61" i="194"/>
  <c r="Z62" i="106"/>
  <c r="Z62" i="75"/>
  <c r="Z61" i="80"/>
  <c r="Z61" i="18"/>
  <c r="Z50" i="125"/>
  <c r="Z50" i="120"/>
  <c r="Z50" i="10"/>
  <c r="Z42" i="104"/>
  <c r="Z38" i="10"/>
  <c r="Z33" i="202"/>
  <c r="Z33" i="170"/>
  <c r="Z33" i="112"/>
  <c r="Z34" i="104"/>
  <c r="Z33" i="191"/>
  <c r="Z34" i="103"/>
  <c r="Z33" i="185"/>
  <c r="Z33" i="80"/>
  <c r="Z33" i="154"/>
  <c r="Z27" i="165"/>
  <c r="Z26" i="165" s="1"/>
  <c r="Z17" i="170"/>
  <c r="Z17" i="156"/>
  <c r="Z17" i="110"/>
  <c r="Z17" i="113"/>
  <c r="Z17" i="185"/>
  <c r="Z18" i="103"/>
  <c r="Z17" i="19"/>
  <c r="Z17" i="152"/>
  <c r="Z66" i="10"/>
  <c r="Z46" i="111"/>
  <c r="Z22" i="167"/>
  <c r="Z23" i="118"/>
  <c r="Z22" i="166"/>
  <c r="Z22" i="168"/>
  <c r="Z22" i="87"/>
  <c r="Z22" i="77"/>
  <c r="Z23" i="75"/>
  <c r="Z23" i="8"/>
  <c r="Z22" i="160"/>
  <c r="Z7" i="118"/>
  <c r="Y70" i="125"/>
  <c r="Y70" i="103"/>
  <c r="Y70" i="8"/>
  <c r="Y66" i="118"/>
  <c r="Y61" i="172"/>
  <c r="Y61" i="121"/>
  <c r="Y61" i="165"/>
  <c r="Y61" i="196"/>
  <c r="Y62" i="105"/>
  <c r="Y61" i="185"/>
  <c r="Y62" i="103"/>
  <c r="Y61" i="81"/>
  <c r="Y61" i="160"/>
  <c r="Y62" i="8"/>
  <c r="Y50" i="111"/>
  <c r="Y42" i="111"/>
  <c r="Y42" i="75"/>
  <c r="Y33" i="174"/>
  <c r="Y33" i="159"/>
  <c r="Y33" i="165"/>
  <c r="Y33" i="85"/>
  <c r="Y34" i="103"/>
  <c r="Y33" i="185"/>
  <c r="Y33" i="81"/>
  <c r="Y33" i="161"/>
  <c r="Y27" i="107"/>
  <c r="Y29" i="106"/>
  <c r="Y29" i="10"/>
  <c r="Y22" i="155"/>
  <c r="Y23" i="119"/>
  <c r="Y22" i="163"/>
  <c r="Y23" i="117"/>
  <c r="Y22" i="198"/>
  <c r="Y22" i="79"/>
  <c r="Y22" i="87"/>
  <c r="Y23" i="75"/>
  <c r="Y22" i="77"/>
  <c r="Y22" i="154"/>
  <c r="Y17" i="172"/>
  <c r="Y17" i="158"/>
  <c r="Y18" i="120"/>
  <c r="Y17" i="198"/>
  <c r="Y18" i="104"/>
  <c r="Y17" i="191"/>
  <c r="Y17" i="195"/>
  <c r="Y17" i="90"/>
  <c r="Y17" i="17"/>
  <c r="Y18" i="16"/>
  <c r="Y17" i="19"/>
  <c r="Y13" i="124"/>
  <c r="Y11" i="81"/>
  <c r="Y11" i="152"/>
  <c r="Y7" i="75"/>
  <c r="Z69" i="124"/>
  <c r="Z65" i="16"/>
  <c r="Z65" i="8"/>
  <c r="Z54" i="75"/>
  <c r="Z49" i="16"/>
  <c r="Z45" i="8"/>
  <c r="Z37" i="8"/>
  <c r="Z32" i="125"/>
  <c r="Z28" i="119"/>
  <c r="Z27" i="155"/>
  <c r="Z27" i="169"/>
  <c r="Z28" i="117"/>
  <c r="Z27" i="163"/>
  <c r="Z26" i="163" s="1"/>
  <c r="Z28" i="104"/>
  <c r="Z27" i="191"/>
  <c r="Z27" i="186"/>
  <c r="Z27" i="81"/>
  <c r="Z27" i="19"/>
  <c r="Z27" i="151"/>
  <c r="Z28" i="10"/>
  <c r="Z16" i="118"/>
  <c r="Z16" i="103"/>
  <c r="Z16" i="102" s="1"/>
  <c r="Z11" i="173"/>
  <c r="Z12" i="124"/>
  <c r="Z11" i="201"/>
  <c r="Z12" i="117"/>
  <c r="Z11" i="163"/>
  <c r="Z11" i="197"/>
  <c r="Z12" i="111"/>
  <c r="Z11" i="110"/>
  <c r="Z12" i="75"/>
  <c r="Z11" i="80"/>
  <c r="Z11" i="160"/>
  <c r="Z12" i="8"/>
  <c r="Z4" i="168"/>
  <c r="Z4" i="108"/>
  <c r="Y69" i="106"/>
  <c r="Y65" i="117"/>
  <c r="Y65" i="8"/>
  <c r="Y52" i="91"/>
  <c r="Y49" i="10"/>
  <c r="Y45" i="111"/>
  <c r="Y41" i="119"/>
  <c r="Y41" i="116" s="1"/>
  <c r="Y41" i="105"/>
  <c r="Y41" i="10"/>
  <c r="Y37" i="111"/>
  <c r="Y32" i="106"/>
  <c r="Y32" i="16"/>
  <c r="Y28" i="125"/>
  <c r="Y27" i="172"/>
  <c r="Y28" i="124"/>
  <c r="Y27" i="201"/>
  <c r="Y26" i="201" s="1"/>
  <c r="Y27" i="185"/>
  <c r="Y28" i="103"/>
  <c r="Y27" i="114"/>
  <c r="Y27" i="91"/>
  <c r="Y26" i="91" s="1"/>
  <c r="Y27" i="83"/>
  <c r="Y27" i="154"/>
  <c r="Y21" i="106"/>
  <c r="Y21" i="8"/>
  <c r="Y11" i="174"/>
  <c r="Y11" i="195"/>
  <c r="Y12" i="103"/>
  <c r="Y11" i="185"/>
  <c r="Y12" i="104"/>
  <c r="Y11" i="191"/>
  <c r="Y11" i="87"/>
  <c r="Y11" i="80"/>
  <c r="Y11" i="151"/>
  <c r="Y12" i="10"/>
  <c r="Y4" i="83"/>
  <c r="Z72" i="125"/>
  <c r="Z72" i="104"/>
  <c r="Z72" i="10"/>
  <c r="Z64" i="120"/>
  <c r="Z52" i="201"/>
  <c r="Z53" i="124"/>
  <c r="Z52" i="158"/>
  <c r="Z53" i="120"/>
  <c r="Z52" i="120" s="1"/>
  <c r="Z52" i="115"/>
  <c r="Z52" i="186"/>
  <c r="Z52" i="190"/>
  <c r="Z52" i="85"/>
  <c r="Z52" i="80"/>
  <c r="Z53" i="10"/>
  <c r="Z52" i="151"/>
  <c r="Z44" i="117"/>
  <c r="Z44" i="106"/>
  <c r="Z40" i="120"/>
  <c r="Z36" i="106"/>
  <c r="Z36" i="10"/>
  <c r="Z4" i="174"/>
  <c r="Z4" i="170"/>
  <c r="Z4" i="165"/>
  <c r="Z4" i="186"/>
  <c r="Z4" i="190"/>
  <c r="Z4" i="91"/>
  <c r="Z4" i="185"/>
  <c r="Z5" i="103"/>
  <c r="Z4" i="78"/>
  <c r="Z68" i="125"/>
  <c r="Z68" i="123" s="1"/>
  <c r="Z68" i="10"/>
  <c r="Y53" i="119"/>
  <c r="Y52" i="156"/>
  <c r="Z68" i="8"/>
  <c r="Z31" i="117"/>
  <c r="Z10" i="125"/>
  <c r="Z10" i="117"/>
  <c r="Z10" i="105"/>
  <c r="Z10" i="16"/>
  <c r="Y72" i="119"/>
  <c r="Y72" i="117"/>
  <c r="Y72" i="103"/>
  <c r="Y72" i="75"/>
  <c r="Y68" i="117"/>
  <c r="Y64" i="119"/>
  <c r="Y52" i="201"/>
  <c r="Y53" i="124"/>
  <c r="Y52" i="17"/>
  <c r="Y53" i="16"/>
  <c r="Y48" i="105"/>
  <c r="Y44" i="124"/>
  <c r="Y44" i="119"/>
  <c r="Y40" i="118"/>
  <c r="Y40" i="75"/>
  <c r="Y36" i="119"/>
  <c r="Y36" i="124"/>
  <c r="Y36" i="123" s="1"/>
  <c r="Y36" i="111"/>
  <c r="Y36" i="102" s="1"/>
  <c r="Y31" i="119"/>
  <c r="Y31" i="75"/>
  <c r="Y25" i="119"/>
  <c r="Y25" i="116" s="1"/>
  <c r="Y20" i="125"/>
  <c r="Y20" i="124"/>
  <c r="Y20" i="104"/>
  <c r="Y20" i="102" s="1"/>
  <c r="Y15" i="8"/>
  <c r="Y10" i="125"/>
  <c r="Y10" i="8"/>
  <c r="Y5" i="124"/>
  <c r="Y4" i="202"/>
  <c r="Y5" i="119"/>
  <c r="Y4" i="156"/>
  <c r="Y4" i="187"/>
  <c r="Y5" i="105"/>
  <c r="Y5" i="10"/>
  <c r="Y4" i="151"/>
  <c r="Z71" i="105"/>
  <c r="Z67" i="75"/>
  <c r="Z61" i="171"/>
  <c r="Z63" i="118"/>
  <c r="Z63" i="103"/>
  <c r="Z51" i="75"/>
  <c r="Z47" i="106"/>
  <c r="Z47" i="8"/>
  <c r="Z43" i="120"/>
  <c r="Z43" i="105"/>
  <c r="Z43" i="75"/>
  <c r="Z39" i="124"/>
  <c r="Z35" i="118"/>
  <c r="Z35" i="104"/>
  <c r="Z35" i="75"/>
  <c r="Z27" i="183"/>
  <c r="Z30" i="8"/>
  <c r="Z30" i="75"/>
  <c r="Z14" i="16"/>
  <c r="Z8" i="183"/>
  <c r="Z8" i="201"/>
  <c r="Z9" i="124"/>
  <c r="Z8" i="202"/>
  <c r="Z8" i="186"/>
  <c r="Z8" i="91"/>
  <c r="Z8" i="90"/>
  <c r="Z8" i="79"/>
  <c r="Z9" i="10"/>
  <c r="Z8" i="151"/>
  <c r="Y71" i="103"/>
  <c r="Y71" i="8"/>
  <c r="Y67" i="118"/>
  <c r="Y63" i="111"/>
  <c r="Y63" i="106"/>
  <c r="Y47" i="117"/>
  <c r="Y47" i="106"/>
  <c r="Y47" i="103"/>
  <c r="Y43" i="75"/>
  <c r="Y39" i="124"/>
  <c r="Y39" i="123" s="1"/>
  <c r="Y33" i="113"/>
  <c r="Y35" i="75"/>
  <c r="Y30" i="118"/>
  <c r="Y30" i="105"/>
  <c r="Y30" i="10"/>
  <c r="Y17" i="112"/>
  <c r="Y19" i="111"/>
  <c r="Y17" i="84"/>
  <c r="Y17" i="77"/>
  <c r="Y19" i="75"/>
  <c r="Y14" i="106"/>
  <c r="Y14" i="10"/>
  <c r="Y8" i="171"/>
  <c r="Y9" i="125"/>
  <c r="Y8" i="121"/>
  <c r="Y8" i="170"/>
  <c r="Y8" i="196"/>
  <c r="Y8" i="107"/>
  <c r="Y8" i="190"/>
  <c r="Y3" i="190" s="1"/>
  <c r="Y8" i="81"/>
  <c r="Y8" i="82"/>
  <c r="Y9" i="10"/>
  <c r="Y8" i="151"/>
  <c r="Z70" i="125"/>
  <c r="Z70" i="103"/>
  <c r="Z70" i="10"/>
  <c r="Z61" i="156"/>
  <c r="Z61" i="190"/>
  <c r="Z61" i="188"/>
  <c r="Z61" i="186"/>
  <c r="Z61" i="82"/>
  <c r="Z61" i="81"/>
  <c r="Z61" i="151"/>
  <c r="Z62" i="10"/>
  <c r="Z50" i="106"/>
  <c r="Z50" i="75"/>
  <c r="Z42" i="105"/>
  <c r="Z42" i="103"/>
  <c r="Z38" i="106"/>
  <c r="Z38" i="16"/>
  <c r="Z33" i="183"/>
  <c r="Z33" i="158"/>
  <c r="Z34" i="120"/>
  <c r="Z33" i="156"/>
  <c r="Z33" i="115"/>
  <c r="Z33" i="110"/>
  <c r="Z33" i="187"/>
  <c r="Z34" i="105"/>
  <c r="Z33" i="186"/>
  <c r="Z33" i="82"/>
  <c r="Z29" i="124"/>
  <c r="Z29" i="123" s="1"/>
  <c r="Z29" i="117"/>
  <c r="Z29" i="118"/>
  <c r="Z27" i="190"/>
  <c r="Z17" i="174"/>
  <c r="Z17" i="171"/>
  <c r="Z18" i="125"/>
  <c r="Z17" i="202"/>
  <c r="Z17" i="88"/>
  <c r="Z17" i="193"/>
  <c r="Z17" i="84"/>
  <c r="Z17" i="83"/>
  <c r="Z18" i="10"/>
  <c r="Z17" i="151"/>
  <c r="Z11" i="107"/>
  <c r="Z23" i="125"/>
  <c r="Z22" i="171"/>
  <c r="Z23" i="111"/>
  <c r="Z22" i="111" s="1"/>
  <c r="Z22" i="197"/>
  <c r="Z22" i="112"/>
  <c r="Z22" i="109"/>
  <c r="Z22" i="187"/>
  <c r="Z23" i="105"/>
  <c r="Z22" i="105" s="1"/>
  <c r="Z22" i="79"/>
  <c r="Z22" i="82"/>
  <c r="Z7" i="106"/>
  <c r="Z7" i="104"/>
  <c r="Y66" i="124"/>
  <c r="Y66" i="111"/>
  <c r="Y66" i="8"/>
  <c r="Y61" i="156"/>
  <c r="Y61" i="163"/>
  <c r="Y62" i="117"/>
  <c r="Y61" i="113"/>
  <c r="Y61" i="199"/>
  <c r="Y61" i="91"/>
  <c r="Y61" i="82"/>
  <c r="Y50" i="118"/>
  <c r="Y50" i="16"/>
  <c r="Y38" i="118"/>
  <c r="Y38" i="116" s="1"/>
  <c r="Y38" i="8"/>
  <c r="Y33" i="203"/>
  <c r="Y33" i="115"/>
  <c r="Y34" i="104"/>
  <c r="Y33" i="192"/>
  <c r="Y33" i="197"/>
  <c r="Y34" i="111"/>
  <c r="Y33" i="78"/>
  <c r="Y33" i="18"/>
  <c r="Y29" i="124"/>
  <c r="Y29" i="117"/>
  <c r="Y29" i="103"/>
  <c r="Y29" i="16"/>
  <c r="Y27" i="161"/>
  <c r="Y22" i="183"/>
  <c r="Y22" i="112"/>
  <c r="Y22" i="196"/>
  <c r="Y22" i="192"/>
  <c r="Y22" i="86"/>
  <c r="Y22" i="18"/>
  <c r="Y17" i="201"/>
  <c r="Y18" i="124"/>
  <c r="Y17" i="169"/>
  <c r="Y17" i="80"/>
  <c r="Y17" i="89"/>
  <c r="Y17" i="78"/>
  <c r="Y17" i="154"/>
  <c r="Y11" i="204"/>
  <c r="Y3" i="204" s="1"/>
  <c r="Y11" i="107"/>
  <c r="Y11" i="19"/>
  <c r="Y7" i="120"/>
  <c r="Y7" i="105"/>
  <c r="Y7" i="103"/>
  <c r="Z69" i="104"/>
  <c r="Z65" i="117"/>
  <c r="Z65" i="116" s="1"/>
  <c r="Z49" i="111"/>
  <c r="Z45" i="118"/>
  <c r="Z45" i="10"/>
  <c r="Z41" i="120"/>
  <c r="Z37" i="111"/>
  <c r="Z37" i="105"/>
  <c r="Z37" i="10"/>
  <c r="Z32" i="105"/>
  <c r="Z27" i="115"/>
  <c r="Z27" i="90"/>
  <c r="Z26" i="90" s="1"/>
  <c r="Z27" i="189"/>
  <c r="Z28" i="16"/>
  <c r="Z27" i="17"/>
  <c r="Z28" i="75"/>
  <c r="Z27" i="80"/>
  <c r="Z21" i="10"/>
  <c r="Z16" i="117"/>
  <c r="Z11" i="121"/>
  <c r="Z12" i="120"/>
  <c r="Z11" i="159"/>
  <c r="Z11" i="108"/>
  <c r="Z11" i="109"/>
  <c r="Z12" i="105"/>
  <c r="Z11" i="187"/>
  <c r="Z11" i="191"/>
  <c r="Z12" i="104"/>
  <c r="Z11" i="104" s="1"/>
  <c r="Z11" i="81"/>
  <c r="Z11" i="152"/>
  <c r="Z6" i="111"/>
  <c r="Z4" i="195"/>
  <c r="Z6" i="16"/>
  <c r="Y69" i="120"/>
  <c r="Y69" i="104"/>
  <c r="Y65" i="111"/>
  <c r="Y54" i="125"/>
  <c r="Y54" i="123" s="1"/>
  <c r="Y52" i="188"/>
  <c r="Y49" i="124"/>
  <c r="Y49" i="119"/>
  <c r="Y49" i="111"/>
  <c r="Y45" i="105"/>
  <c r="Y45" i="120"/>
  <c r="Y41" i="124"/>
  <c r="Y41" i="111"/>
  <c r="Y41" i="75"/>
  <c r="Y37" i="16"/>
  <c r="Y27" i="203"/>
  <c r="Y27" i="121"/>
  <c r="Y27" i="108"/>
  <c r="Y26" i="108" s="1"/>
  <c r="Y27" i="192"/>
  <c r="Y27" i="196"/>
  <c r="Y27" i="188"/>
  <c r="Y28" i="75"/>
  <c r="Y27" i="78"/>
  <c r="Y27" i="80"/>
  <c r="Y26" i="80" s="1"/>
  <c r="Y21" i="120"/>
  <c r="Y21" i="10"/>
  <c r="Y16" i="124"/>
  <c r="Y16" i="123" s="1"/>
  <c r="Y16" i="117"/>
  <c r="Y11" i="121"/>
  <c r="Y11" i="156"/>
  <c r="Y11" i="108"/>
  <c r="Y11" i="110"/>
  <c r="Y4" i="203"/>
  <c r="Y6" i="125"/>
  <c r="Y6" i="123" s="1"/>
  <c r="Y6" i="120"/>
  <c r="Z72" i="75"/>
  <c r="Z61" i="183"/>
  <c r="Z64" i="118"/>
  <c r="Z61" i="79"/>
  <c r="Z64" i="16"/>
  <c r="Z52" i="174"/>
  <c r="Z52" i="170"/>
  <c r="Z52" i="109"/>
  <c r="Z52" i="199"/>
  <c r="Z52" i="78"/>
  <c r="Z52" i="79"/>
  <c r="Z48" i="75"/>
  <c r="Z44" i="10"/>
  <c r="Z40" i="118"/>
  <c r="Z40" i="111"/>
  <c r="Z40" i="75"/>
  <c r="Z36" i="125"/>
  <c r="Z36" i="105"/>
  <c r="Z33" i="192"/>
  <c r="Z25" i="10"/>
  <c r="Z17" i="173"/>
  <c r="Z20" i="124"/>
  <c r="Z20" i="123" s="1"/>
  <c r="Z20" i="104"/>
  <c r="Z15" i="117"/>
  <c r="Z15" i="103"/>
  <c r="Z15" i="102" s="1"/>
  <c r="Z15" i="8"/>
  <c r="Z5" i="125"/>
  <c r="Z4" i="173"/>
  <c r="Z5" i="118"/>
  <c r="Z4" i="166"/>
  <c r="Z4" i="107"/>
  <c r="Z4" i="189"/>
  <c r="Z4" i="197"/>
  <c r="Z5" i="111"/>
  <c r="Z4" i="188"/>
  <c r="Z4" i="85"/>
  <c r="Z4" i="18"/>
  <c r="Z8" i="155"/>
  <c r="Z10" i="119"/>
  <c r="Z31" i="102"/>
  <c r="Z68" i="118"/>
  <c r="Z68" i="75"/>
  <c r="Z31" i="118"/>
  <c r="Z31" i="8"/>
  <c r="Z10" i="124"/>
  <c r="Z10" i="10"/>
  <c r="Y68" i="125"/>
  <c r="Y68" i="119"/>
  <c r="Y64" i="104"/>
  <c r="Y64" i="75"/>
  <c r="Y52" i="171"/>
  <c r="Y53" i="125"/>
  <c r="Y52" i="158"/>
  <c r="Y53" i="120"/>
  <c r="Y52" i="120" s="1"/>
  <c r="Y48" i="125"/>
  <c r="Y48" i="118"/>
  <c r="Y48" i="10"/>
  <c r="Y44" i="106"/>
  <c r="Y44" i="10"/>
  <c r="Y40" i="125"/>
  <c r="Y40" i="105"/>
  <c r="Y36" i="120"/>
  <c r="Y36" i="10"/>
  <c r="Y31" i="124"/>
  <c r="Y31" i="123" s="1"/>
  <c r="Y31" i="16"/>
  <c r="Y25" i="111"/>
  <c r="Y25" i="106"/>
  <c r="Y15" i="116"/>
  <c r="Y15" i="105"/>
  <c r="Y15" i="16"/>
  <c r="Y10" i="124"/>
  <c r="Y4" i="163"/>
  <c r="Y5" i="117"/>
  <c r="Z71" i="124"/>
  <c r="Z71" i="123" s="1"/>
  <c r="Z71" i="111"/>
  <c r="Z67" i="104"/>
  <c r="Z63" i="106"/>
  <c r="Z47" i="111"/>
  <c r="Z43" i="16"/>
  <c r="Z39" i="104"/>
  <c r="Z39" i="103"/>
  <c r="Z35" i="111"/>
  <c r="Z35" i="117"/>
  <c r="Z35" i="16"/>
  <c r="Z27" i="204"/>
  <c r="Z24" i="120"/>
  <c r="Z19" i="125"/>
  <c r="Z19" i="124"/>
  <c r="Z19" i="104"/>
  <c r="Z19" i="103"/>
  <c r="Z14" i="119"/>
  <c r="Z8" i="174"/>
  <c r="Z8" i="121"/>
  <c r="Z8" i="167"/>
  <c r="Z8" i="169"/>
  <c r="Z9" i="117"/>
  <c r="Z8" i="163"/>
  <c r="Z8" i="193"/>
  <c r="Z8" i="88"/>
  <c r="Z8" i="153"/>
  <c r="Y71" i="118"/>
  <c r="Y71" i="116" s="1"/>
  <c r="Y63" i="125"/>
  <c r="Y61" i="158"/>
  <c r="Y63" i="120"/>
  <c r="Y61" i="193"/>
  <c r="Y63" i="103"/>
  <c r="Y61" i="161"/>
  <c r="Y51" i="125"/>
  <c r="Y51" i="118"/>
  <c r="Y51" i="116" s="1"/>
  <c r="Y51" i="75"/>
  <c r="Y47" i="111"/>
  <c r="Y43" i="10"/>
  <c r="Y33" i="173"/>
  <c r="Y35" i="116"/>
  <c r="Y35" i="16"/>
  <c r="Y30" i="119"/>
  <c r="Y30" i="111"/>
  <c r="Y30" i="75"/>
  <c r="Y24" i="125"/>
  <c r="Y24" i="118"/>
  <c r="Y19" i="119"/>
  <c r="Y17" i="196"/>
  <c r="Y17" i="190"/>
  <c r="Y14" i="118"/>
  <c r="Y14" i="117"/>
  <c r="Y8" i="173"/>
  <c r="Y8" i="159"/>
  <c r="Y9" i="118"/>
  <c r="Y8" i="194"/>
  <c r="Y9" i="106"/>
  <c r="Y8" i="106" s="1"/>
  <c r="Y8" i="110"/>
  <c r="Y8" i="188"/>
  <c r="Y8" i="91"/>
  <c r="Y9" i="75"/>
  <c r="Y8" i="77"/>
  <c r="Y9" i="8"/>
  <c r="Y8" i="160"/>
  <c r="Z70" i="111"/>
  <c r="Z62" i="125"/>
  <c r="Z61" i="169"/>
  <c r="Z61" i="168"/>
  <c r="Z61" i="199"/>
  <c r="Z61" i="109"/>
  <c r="Z61" i="90"/>
  <c r="Z61" i="89"/>
  <c r="Z61" i="153"/>
  <c r="Z62" i="16"/>
  <c r="Z61" i="17"/>
  <c r="Z50" i="119"/>
  <c r="Z50" i="16"/>
  <c r="Z42" i="124"/>
  <c r="Z42" i="123" s="1"/>
  <c r="Z38" i="116"/>
  <c r="Z33" i="204"/>
  <c r="Z33" i="201"/>
  <c r="Z34" i="124"/>
  <c r="Z33" i="107"/>
  <c r="Z33" i="85"/>
  <c r="Z33" i="86"/>
  <c r="Z33" i="89"/>
  <c r="Z34" i="8"/>
  <c r="Z33" i="160"/>
  <c r="Z33" i="152"/>
  <c r="Z29" i="104"/>
  <c r="Z29" i="75"/>
  <c r="Z17" i="187"/>
  <c r="Z18" i="105"/>
  <c r="Z17" i="158"/>
  <c r="Z18" i="120"/>
  <c r="Z17" i="114"/>
  <c r="Z17" i="195"/>
  <c r="Z17" i="87"/>
  <c r="Z17" i="91"/>
  <c r="Z17" i="82"/>
  <c r="Z17" i="18"/>
  <c r="Z13" i="124"/>
  <c r="Z13" i="106"/>
  <c r="Z11" i="193"/>
  <c r="Z13" i="75"/>
  <c r="Z46" i="106"/>
  <c r="Z46" i="75"/>
  <c r="Z22" i="183"/>
  <c r="Z23" i="124"/>
  <c r="Z22" i="201"/>
  <c r="Z22" i="202"/>
  <c r="Z22" i="196"/>
  <c r="Z22" i="108"/>
  <c r="Z22" i="86"/>
  <c r="Z22" i="185"/>
  <c r="Z23" i="103"/>
  <c r="Z22" i="80"/>
  <c r="Z22" i="152"/>
  <c r="Z7" i="16"/>
  <c r="Y70" i="10"/>
  <c r="Y61" i="204"/>
  <c r="Y61" i="203"/>
  <c r="Y61" i="115"/>
  <c r="Y62" i="106"/>
  <c r="Y61" i="194"/>
  <c r="Y61" i="79"/>
  <c r="Y61" i="151"/>
  <c r="Y62" i="10"/>
  <c r="Y50" i="117"/>
  <c r="Y46" i="124"/>
  <c r="Y46" i="123" s="1"/>
  <c r="Y42" i="120"/>
  <c r="Y42" i="118"/>
  <c r="Y38" i="103"/>
  <c r="Y33" i="183"/>
  <c r="Y33" i="109"/>
  <c r="Y33" i="114"/>
  <c r="Y33" i="89"/>
  <c r="Y33" i="17"/>
  <c r="Y34" i="16"/>
  <c r="Y27" i="90"/>
  <c r="Y27" i="152"/>
  <c r="Y22" i="204"/>
  <c r="Y22" i="113"/>
  <c r="Y23" i="118"/>
  <c r="Y22" i="167"/>
  <c r="Y22" i="191"/>
  <c r="Y23" i="104"/>
  <c r="Y22" i="104" s="1"/>
  <c r="Y23" i="105"/>
  <c r="Y22" i="105" s="1"/>
  <c r="Y22" i="187"/>
  <c r="Y22" i="82"/>
  <c r="Y22" i="80"/>
  <c r="Y17" i="183"/>
  <c r="Y17" i="155"/>
  <c r="Y18" i="119"/>
  <c r="Y17" i="170"/>
  <c r="Y17" i="107"/>
  <c r="Y17" i="108"/>
  <c r="Y17" i="193"/>
  <c r="Y17" i="91"/>
  <c r="Y17" i="81"/>
  <c r="Y18" i="8"/>
  <c r="Y17" i="160"/>
  <c r="Y11" i="193"/>
  <c r="Y11" i="17"/>
  <c r="Y13" i="16"/>
  <c r="Y7" i="125"/>
  <c r="Y7" i="118"/>
  <c r="Y7" i="8"/>
  <c r="Z69" i="105"/>
  <c r="Z69" i="8"/>
  <c r="Z65" i="106"/>
  <c r="Z65" i="102" s="1"/>
  <c r="Z65" i="75"/>
  <c r="Z52" i="155"/>
  <c r="Z54" i="119"/>
  <c r="Z54" i="106"/>
  <c r="Z49" i="120"/>
  <c r="Z49" i="10"/>
  <c r="Z45" i="124"/>
  <c r="Z45" i="123" s="1"/>
  <c r="Z45" i="119"/>
  <c r="Z45" i="106"/>
  <c r="Z45" i="105"/>
  <c r="Z45" i="75"/>
  <c r="Z41" i="105"/>
  <c r="Z37" i="124"/>
  <c r="Z37" i="123" s="1"/>
  <c r="Z37" i="118"/>
  <c r="Z32" i="120"/>
  <c r="Z27" i="174"/>
  <c r="Z26" i="174" s="1"/>
  <c r="Z27" i="156"/>
  <c r="Z26" i="156" s="1"/>
  <c r="Z27" i="170"/>
  <c r="Z26" i="170" s="1"/>
  <c r="Z27" i="112"/>
  <c r="Z26" i="112" s="1"/>
  <c r="Z28" i="106"/>
  <c r="Z27" i="106" s="1"/>
  <c r="Z27" i="194"/>
  <c r="Z27" i="161"/>
  <c r="Z21" i="105"/>
  <c r="Z11" i="174"/>
  <c r="Z12" i="119"/>
  <c r="Z11" i="155"/>
  <c r="Z11" i="166"/>
  <c r="Z12" i="118"/>
  <c r="Z11" i="89"/>
  <c r="Z11" i="85"/>
  <c r="Z12" i="16"/>
  <c r="Z11" i="17"/>
  <c r="Z11" i="84"/>
  <c r="Z11" i="154"/>
  <c r="Z6" i="124"/>
  <c r="Y52" i="172"/>
  <c r="Y52" i="153"/>
  <c r="Y49" i="118"/>
  <c r="Y49" i="75"/>
  <c r="Y41" i="16"/>
  <c r="Y37" i="106"/>
  <c r="Y37" i="105"/>
  <c r="Y28" i="119"/>
  <c r="Y27" i="155"/>
  <c r="Y27" i="167"/>
  <c r="Y28" i="111"/>
  <c r="Y27" i="197"/>
  <c r="Y27" i="186"/>
  <c r="Y27" i="81"/>
  <c r="Y27" i="19"/>
  <c r="Y21" i="117"/>
  <c r="Y21" i="75"/>
  <c r="Y16" i="120"/>
  <c r="Y11" i="171"/>
  <c r="Y11" i="165"/>
  <c r="Y11" i="170"/>
  <c r="Y11" i="112"/>
  <c r="Y11" i="192"/>
  <c r="Y12" i="105"/>
  <c r="Y11" i="187"/>
  <c r="Y11" i="78"/>
  <c r="Y11" i="77"/>
  <c r="Y12" i="75"/>
  <c r="Y4" i="87"/>
  <c r="Z53" i="125"/>
  <c r="Z52" i="125" s="1"/>
  <c r="Z52" i="173"/>
  <c r="Z52" i="113"/>
  <c r="Z52" i="91"/>
  <c r="Z53" i="103"/>
  <c r="Z52" i="185"/>
  <c r="Z52" i="82"/>
  <c r="Z52" i="17"/>
  <c r="Z53" i="16"/>
  <c r="Z48" i="124"/>
  <c r="Z48" i="117"/>
  <c r="Z48" i="116" s="1"/>
  <c r="Z44" i="104"/>
  <c r="Z40" i="117"/>
  <c r="Z20" i="75"/>
  <c r="Z4" i="171"/>
  <c r="Z4" i="121"/>
  <c r="Z4" i="82"/>
  <c r="Z4" i="196"/>
  <c r="Z4" i="90"/>
  <c r="Z4" i="84"/>
  <c r="Z5" i="16"/>
  <c r="Z4" i="17"/>
  <c r="Y68" i="111"/>
  <c r="Y68" i="8"/>
  <c r="Y64" i="118"/>
  <c r="Y53" i="106"/>
  <c r="Y52" i="106" s="1"/>
  <c r="Y52" i="194"/>
  <c r="Y52" i="151"/>
  <c r="Y53" i="10"/>
  <c r="Y53" i="8"/>
  <c r="Y52" i="160"/>
  <c r="Y44" i="104"/>
  <c r="Y36" i="16"/>
  <c r="Y25" i="104"/>
  <c r="Y15" i="125"/>
  <c r="Y15" i="124"/>
  <c r="Y10" i="16"/>
  <c r="Y4" i="77"/>
  <c r="Y5" i="75"/>
  <c r="Z67" i="16"/>
  <c r="Z61" i="158"/>
  <c r="Z63" i="120"/>
  <c r="Z47" i="124"/>
  <c r="Z47" i="123" s="1"/>
  <c r="Z39" i="125"/>
  <c r="Z39" i="116"/>
  <c r="Z39" i="111"/>
  <c r="Z39" i="16"/>
  <c r="Z33" i="81"/>
  <c r="Z30" i="105"/>
  <c r="Z30" i="16"/>
  <c r="Z24" i="125"/>
  <c r="Z24" i="118"/>
  <c r="Z19" i="105"/>
  <c r="Z19" i="10"/>
  <c r="Z8" i="171"/>
  <c r="Z8" i="159"/>
  <c r="Z8" i="113"/>
  <c r="Z8" i="115"/>
  <c r="Z8" i="189"/>
  <c r="Z9" i="105"/>
  <c r="Z8" i="187"/>
  <c r="Z8" i="81"/>
  <c r="Z8" i="78"/>
  <c r="Z8" i="154"/>
  <c r="Y71" i="125"/>
  <c r="Y71" i="123" s="1"/>
  <c r="Y67" i="124"/>
  <c r="Y61" i="90"/>
  <c r="Y63" i="75"/>
  <c r="Y61" i="152"/>
  <c r="Y47" i="104"/>
  <c r="Y47" i="75"/>
  <c r="Y43" i="118"/>
  <c r="Y43" i="116" s="1"/>
  <c r="Y43" i="16"/>
  <c r="Y39" i="75"/>
  <c r="Y35" i="125"/>
  <c r="Y33" i="196"/>
  <c r="Y35" i="10"/>
  <c r="Y27" i="153"/>
  <c r="Y19" i="118"/>
  <c r="Y8" i="183"/>
  <c r="Y3" i="183" s="1"/>
  <c r="Y9" i="119"/>
  <c r="Y8" i="156"/>
  <c r="Y8" i="165"/>
  <c r="Y8" i="199"/>
  <c r="Y9" i="103"/>
  <c r="Y8" i="186"/>
  <c r="Y8" i="85"/>
  <c r="Y3" i="85" s="1"/>
  <c r="Y8" i="80"/>
  <c r="Y3" i="80" s="1"/>
  <c r="Z70" i="119"/>
  <c r="Z70" i="106"/>
  <c r="Z61" i="203"/>
  <c r="Z61" i="115"/>
  <c r="Z61" i="112"/>
  <c r="Z61" i="196"/>
  <c r="Z61" i="192"/>
  <c r="Z61" i="88"/>
  <c r="Z61" i="77"/>
  <c r="Z61" i="161"/>
  <c r="Z42" i="119"/>
  <c r="Z33" i="167"/>
  <c r="Z33" i="190"/>
  <c r="Z33" i="113"/>
  <c r="Z33" i="195"/>
  <c r="Z33" i="193"/>
  <c r="Z33" i="88"/>
  <c r="Z33" i="161"/>
  <c r="Z29" i="105"/>
  <c r="Z17" i="172"/>
  <c r="Z17" i="159"/>
  <c r="Z17" i="112"/>
  <c r="Z17" i="107"/>
  <c r="Z17" i="108"/>
  <c r="Z17" i="190"/>
  <c r="Z17" i="85"/>
  <c r="Z18" i="8"/>
  <c r="Z17" i="160"/>
  <c r="Z11" i="158"/>
  <c r="Z13" i="120"/>
  <c r="Z13" i="111"/>
  <c r="Z66" i="105"/>
  <c r="Z22" i="174"/>
  <c r="Z22" i="121"/>
  <c r="Z23" i="120"/>
  <c r="Z22" i="158"/>
  <c r="Z22" i="198"/>
  <c r="Z22" i="191"/>
  <c r="Z23" i="104"/>
  <c r="Z22" i="104" s="1"/>
  <c r="Z22" i="78"/>
  <c r="Z22" i="91"/>
  <c r="Z22" i="161"/>
  <c r="Z23" i="10"/>
  <c r="Z22" i="151"/>
  <c r="Z7" i="75"/>
  <c r="Y70" i="118"/>
  <c r="Y70" i="111"/>
  <c r="Y70" i="105"/>
  <c r="Y70" i="16"/>
  <c r="Y66" i="125"/>
  <c r="Y66" i="119"/>
  <c r="Y66" i="116" s="1"/>
  <c r="Y66" i="104"/>
  <c r="Y62" i="125"/>
  <c r="Y61" i="171"/>
  <c r="Y61" i="202"/>
  <c r="Y61" i="167"/>
  <c r="Y61" i="114"/>
  <c r="Y61" i="110"/>
  <c r="Y61" i="188"/>
  <c r="Y61" i="85"/>
  <c r="Y61" i="78"/>
  <c r="Y50" i="8"/>
  <c r="Y46" i="75"/>
  <c r="Y42" i="8"/>
  <c r="Y38" i="125"/>
  <c r="Y38" i="124"/>
  <c r="Y33" i="202"/>
  <c r="Y33" i="155"/>
  <c r="Y34" i="119"/>
  <c r="Y33" i="168"/>
  <c r="Y33" i="194"/>
  <c r="Y34" i="106"/>
  <c r="Y33" i="83"/>
  <c r="Y34" i="8"/>
  <c r="Y33" i="160"/>
  <c r="Y27" i="158"/>
  <c r="Y29" i="120"/>
  <c r="Y27" i="169"/>
  <c r="Y27" i="79"/>
  <c r="Y26" i="79" s="1"/>
  <c r="Y22" i="172"/>
  <c r="Y22" i="202"/>
  <c r="Y22" i="165"/>
  <c r="Y22" i="107"/>
  <c r="Y22" i="193"/>
  <c r="Y22" i="186"/>
  <c r="Y22" i="84"/>
  <c r="Y22" i="78"/>
  <c r="Y17" i="203"/>
  <c r="Y17" i="194"/>
  <c r="Y18" i="106"/>
  <c r="Y17" i="83"/>
  <c r="Y17" i="161"/>
  <c r="Y13" i="125"/>
  <c r="Y11" i="158"/>
  <c r="Y13" i="120"/>
  <c r="Y13" i="116" s="1"/>
  <c r="Y7" i="104"/>
  <c r="Y7" i="10"/>
  <c r="Z65" i="124"/>
  <c r="Z65" i="123" s="1"/>
  <c r="Z65" i="10"/>
  <c r="Z54" i="103"/>
  <c r="Z54" i="16"/>
  <c r="Z49" i="117"/>
  <c r="Z49" i="106"/>
  <c r="Z45" i="16"/>
  <c r="Z41" i="118"/>
  <c r="Z41" i="75"/>
  <c r="Z37" i="106"/>
  <c r="Z32" i="75"/>
  <c r="Z32" i="8"/>
  <c r="Z27" i="173"/>
  <c r="Z27" i="202"/>
  <c r="Z27" i="113"/>
  <c r="Z27" i="187"/>
  <c r="Z28" i="105"/>
  <c r="Z27" i="110"/>
  <c r="Z27" i="87"/>
  <c r="Z27" i="77"/>
  <c r="Z27" i="152"/>
  <c r="Z11" i="203"/>
  <c r="Z3" i="203" s="1"/>
  <c r="Z11" i="202"/>
  <c r="Z11" i="165"/>
  <c r="Z11" i="198"/>
  <c r="Z12" i="103"/>
  <c r="Z11" i="185"/>
  <c r="Z11" i="188"/>
  <c r="Z11" i="86"/>
  <c r="Z11" i="19"/>
  <c r="Z6" i="125"/>
  <c r="Y69" i="118"/>
  <c r="Y52" i="203"/>
  <c r="Y52" i="155"/>
  <c r="Y54" i="119"/>
  <c r="Y49" i="125"/>
  <c r="Y49" i="105"/>
  <c r="Y49" i="16"/>
  <c r="Y45" i="119"/>
  <c r="Y41" i="125"/>
  <c r="Y37" i="103"/>
  <c r="Y32" i="8"/>
  <c r="Y28" i="120"/>
  <c r="Y27" i="159"/>
  <c r="Y27" i="168"/>
  <c r="Y27" i="165"/>
  <c r="Y27" i="163"/>
  <c r="Y28" i="117"/>
  <c r="Y28" i="104"/>
  <c r="Y27" i="104" s="1"/>
  <c r="Y27" i="191"/>
  <c r="Y26" i="191" s="1"/>
  <c r="Y27" i="89"/>
  <c r="Y27" i="88"/>
  <c r="Y21" i="105"/>
  <c r="Y16" i="103"/>
  <c r="Y16" i="8"/>
  <c r="Y11" i="115"/>
  <c r="Y12" i="124"/>
  <c r="Y11" i="201"/>
  <c r="Y11" i="163"/>
  <c r="Y12" i="117"/>
  <c r="Y11" i="199"/>
  <c r="Y11" i="188"/>
  <c r="Y11" i="18"/>
  <c r="Y11" i="154"/>
  <c r="Y4" i="153"/>
  <c r="Y3" i="153" s="1"/>
  <c r="Z72" i="118"/>
  <c r="Z72" i="116" s="1"/>
  <c r="Z64" i="125"/>
  <c r="Z64" i="117"/>
  <c r="Z64" i="105"/>
  <c r="Z61" i="152"/>
  <c r="Z52" i="172"/>
  <c r="Z52" i="159"/>
  <c r="Z52" i="90"/>
  <c r="Z52" i="107"/>
  <c r="Z53" i="106"/>
  <c r="Z52" i="194"/>
  <c r="Z52" i="77"/>
  <c r="Z53" i="75"/>
  <c r="Z52" i="75" s="1"/>
  <c r="Z53" i="8"/>
  <c r="Z52" i="160"/>
  <c r="Z48" i="125"/>
  <c r="Z44" i="125"/>
  <c r="Z44" i="123" s="1"/>
  <c r="Z44" i="16"/>
  <c r="Z36" i="16"/>
  <c r="Z25" i="117"/>
  <c r="Z25" i="118"/>
  <c r="Z25" i="75"/>
  <c r="Z25" i="8"/>
  <c r="Z15" i="125"/>
  <c r="Z15" i="75"/>
  <c r="Z4" i="159"/>
  <c r="Z4" i="113"/>
  <c r="Z4" i="114"/>
  <c r="Z4" i="89"/>
  <c r="Z4" i="83"/>
  <c r="Z5" i="75"/>
  <c r="Z4" i="77"/>
  <c r="Z68" i="106"/>
  <c r="Z68" i="102" s="1"/>
  <c r="Y72" i="123"/>
  <c r="Y48" i="75"/>
  <c r="Y44" i="111"/>
  <c r="Y36" i="8"/>
  <c r="Y31" i="106"/>
  <c r="Y25" i="124"/>
  <c r="Y15" i="106"/>
  <c r="Y10" i="104"/>
  <c r="Y10" i="102" s="1"/>
  <c r="Y4" i="171"/>
  <c r="Y5" i="125"/>
  <c r="Y4" i="197"/>
  <c r="Y5" i="111"/>
  <c r="Y4" i="111" s="1"/>
  <c r="Y4" i="160"/>
  <c r="Y5" i="8"/>
  <c r="Z63" i="119"/>
  <c r="Z63" i="111"/>
  <c r="Z51" i="124"/>
  <c r="Z51" i="123" s="1"/>
  <c r="Z51" i="116"/>
  <c r="Z47" i="10"/>
  <c r="Z33" i="153"/>
  <c r="Z24" i="75"/>
  <c r="Z24" i="10"/>
  <c r="Z14" i="102"/>
  <c r="Z8" i="172"/>
  <c r="Z8" i="114"/>
  <c r="Z8" i="158"/>
  <c r="Z9" i="120"/>
  <c r="Z8" i="120" s="1"/>
  <c r="Z8" i="89"/>
  <c r="Z8" i="192"/>
  <c r="Z8" i="85"/>
  <c r="Z8" i="18"/>
  <c r="Z9" i="8"/>
  <c r="Z8" i="160"/>
  <c r="Y67" i="117"/>
  <c r="Y67" i="116" s="1"/>
  <c r="Y61" i="107"/>
  <c r="Y33" i="112"/>
  <c r="Y33" i="19"/>
  <c r="Y24" i="103"/>
  <c r="Y24" i="102" s="1"/>
  <c r="Y19" i="10"/>
  <c r="Y8" i="113"/>
  <c r="Y8" i="163"/>
  <c r="Y9" i="117"/>
  <c r="Y8" i="198"/>
  <c r="Y8" i="89"/>
  <c r="Y8" i="78"/>
  <c r="Y8" i="161"/>
  <c r="Y3" i="161" s="1"/>
  <c r="Z70" i="120"/>
  <c r="Z61" i="174"/>
  <c r="Z61" i="202"/>
  <c r="Z61" i="121"/>
  <c r="Z62" i="117"/>
  <c r="Z61" i="165"/>
  <c r="Z62" i="104"/>
  <c r="Z61" i="191"/>
  <c r="Z61" i="87"/>
  <c r="Z61" i="19"/>
  <c r="Z61" i="160"/>
  <c r="Z62" i="8"/>
  <c r="Z42" i="118"/>
  <c r="Z42" i="111"/>
  <c r="Z38" i="75"/>
  <c r="Z33" i="171"/>
  <c r="Z34" i="125"/>
  <c r="Z34" i="118"/>
  <c r="Z33" i="166"/>
  <c r="Z33" i="168"/>
  <c r="Z34" i="111"/>
  <c r="Z33" i="197"/>
  <c r="Z33" i="188"/>
  <c r="Z33" i="87"/>
  <c r="Z33" i="78"/>
  <c r="Z34" i="10"/>
  <c r="Z33" i="151"/>
  <c r="Z27" i="167"/>
  <c r="Z17" i="183"/>
  <c r="Z18" i="118"/>
  <c r="Z17" i="166"/>
  <c r="Z17" i="167"/>
  <c r="Z18" i="111"/>
  <c r="Z17" i="197"/>
  <c r="Z17" i="198"/>
  <c r="Z17" i="188"/>
  <c r="Z17" i="77"/>
  <c r="Z18" i="75"/>
  <c r="Z17" i="154"/>
  <c r="Z17" i="161"/>
  <c r="Z11" i="171"/>
  <c r="Z13" i="125"/>
  <c r="Z13" i="103"/>
  <c r="Z66" i="75"/>
  <c r="Z66" i="8"/>
  <c r="Z46" i="119"/>
  <c r="Z46" i="116" s="1"/>
  <c r="Z46" i="104"/>
  <c r="Z22" i="172"/>
  <c r="Z22" i="159"/>
  <c r="Z22" i="163"/>
  <c r="Z22" i="195"/>
  <c r="Z22" i="107"/>
  <c r="Z22" i="193"/>
  <c r="Z22" i="90"/>
  <c r="Z22" i="18"/>
  <c r="Z22" i="153"/>
  <c r="Z7" i="105"/>
  <c r="Y70" i="106"/>
  <c r="Y61" i="174"/>
  <c r="Y62" i="119"/>
  <c r="Y61" i="155"/>
  <c r="Y61" i="166"/>
  <c r="Y62" i="118"/>
  <c r="Y62" i="111"/>
  <c r="Y61" i="197"/>
  <c r="Y61" i="88"/>
  <c r="Y61" i="80"/>
  <c r="Y46" i="119"/>
  <c r="Y42" i="105"/>
  <c r="Y33" i="158"/>
  <c r="Y34" i="120"/>
  <c r="Y33" i="156"/>
  <c r="Y26" i="156" s="1"/>
  <c r="Y33" i="110"/>
  <c r="Y26" i="110" s="1"/>
  <c r="Y34" i="105"/>
  <c r="Y33" i="187"/>
  <c r="Y33" i="87"/>
  <c r="Y33" i="82"/>
  <c r="Y33" i="151"/>
  <c r="Y34" i="10"/>
  <c r="Y29" i="123"/>
  <c r="Y29" i="118"/>
  <c r="Y27" i="190"/>
  <c r="Y26" i="190" s="1"/>
  <c r="Y22" i="201"/>
  <c r="Y23" i="124"/>
  <c r="Y23" i="120"/>
  <c r="Y22" i="158"/>
  <c r="Y22" i="194"/>
  <c r="Y23" i="106"/>
  <c r="Y22" i="106" s="1"/>
  <c r="Y22" i="190"/>
  <c r="Y22" i="91"/>
  <c r="Y22" i="81"/>
  <c r="Y22" i="161"/>
  <c r="Y17" i="159"/>
  <c r="Y17" i="156"/>
  <c r="Y17" i="192"/>
  <c r="Y18" i="118"/>
  <c r="Y17" i="166"/>
  <c r="Y17" i="114"/>
  <c r="Y17" i="188"/>
  <c r="Y17" i="85"/>
  <c r="Y18" i="75"/>
  <c r="Y17" i="151"/>
  <c r="Y18" i="10"/>
  <c r="Y7" i="106"/>
  <c r="Z41" i="106"/>
  <c r="Z41" i="8"/>
  <c r="Z32" i="123"/>
  <c r="Z27" i="195"/>
  <c r="Z27" i="109"/>
  <c r="Z26" i="109" s="1"/>
  <c r="Z27" i="108"/>
  <c r="Z27" i="198"/>
  <c r="Z26" i="198" s="1"/>
  <c r="Z27" i="89"/>
  <c r="Z27" i="78"/>
  <c r="Z27" i="18"/>
  <c r="Z16" i="75"/>
  <c r="Z11" i="204"/>
  <c r="Z11" i="115"/>
  <c r="Z11" i="196"/>
  <c r="Z11" i="186"/>
  <c r="Z11" i="83"/>
  <c r="Z11" i="77"/>
  <c r="Z11" i="153"/>
  <c r="Z6" i="118"/>
  <c r="Y69" i="124"/>
  <c r="Y69" i="123" s="1"/>
  <c r="Y69" i="105"/>
  <c r="Y65" i="118"/>
  <c r="Y65" i="104"/>
  <c r="Y65" i="16"/>
  <c r="Y54" i="118"/>
  <c r="Y52" i="118" s="1"/>
  <c r="Y52" i="108"/>
  <c r="Y52" i="87"/>
  <c r="Y54" i="75"/>
  <c r="Y49" i="120"/>
  <c r="Y45" i="10"/>
  <c r="Y37" i="119"/>
  <c r="Y37" i="116" s="1"/>
  <c r="Y37" i="75"/>
  <c r="Y37" i="10"/>
  <c r="Y32" i="118"/>
  <c r="Y32" i="116" s="1"/>
  <c r="Y32" i="75"/>
  <c r="Y27" i="204"/>
  <c r="Y26" i="204" s="1"/>
  <c r="Y27" i="170"/>
  <c r="Y26" i="170" s="1"/>
  <c r="Y27" i="115"/>
  <c r="Y27" i="87"/>
  <c r="Y27" i="18"/>
  <c r="Y17" i="152"/>
  <c r="Y16" i="104"/>
  <c r="Y16" i="10"/>
  <c r="Y12" i="125"/>
  <c r="Y11" i="172"/>
  <c r="Y12" i="120"/>
  <c r="Y11" i="159"/>
  <c r="Y11" i="113"/>
  <c r="Y11" i="197"/>
  <c r="Y12" i="111"/>
  <c r="Y11" i="186"/>
  <c r="Y11" i="89"/>
  <c r="Y11" i="88"/>
  <c r="Y4" i="155"/>
  <c r="Y6" i="119"/>
  <c r="Y4" i="115"/>
  <c r="Y4" i="114"/>
  <c r="Y4" i="192"/>
  <c r="Y3" i="192" s="1"/>
  <c r="Z72" i="103"/>
  <c r="Z61" i="204"/>
  <c r="Z64" i="104"/>
  <c r="Z64" i="10"/>
  <c r="Z52" i="121"/>
  <c r="Z52" i="191"/>
  <c r="Z53" i="104"/>
  <c r="Z52" i="104" s="1"/>
  <c r="Z52" i="192"/>
  <c r="Z52" i="114"/>
  <c r="Z52" i="110"/>
  <c r="Z52" i="89"/>
  <c r="Z52" i="81"/>
  <c r="Z52" i="153"/>
  <c r="Z48" i="111"/>
  <c r="Z48" i="105"/>
  <c r="Z48" i="106"/>
  <c r="Z44" i="105"/>
  <c r="Z40" i="106"/>
  <c r="Z36" i="117"/>
  <c r="Z36" i="116" s="1"/>
  <c r="Z36" i="75"/>
  <c r="Z25" i="124"/>
  <c r="Z25" i="106"/>
  <c r="Z20" i="120"/>
  <c r="Z20" i="118"/>
  <c r="Z15" i="118"/>
  <c r="Z4" i="183"/>
  <c r="Z4" i="115"/>
  <c r="Z4" i="110"/>
  <c r="Z5" i="104"/>
  <c r="Z4" i="191"/>
  <c r="Z4" i="88"/>
  <c r="Z4" i="81"/>
  <c r="C5" i="119"/>
  <c r="C54" i="119"/>
  <c r="I22" i="155"/>
  <c r="I22" i="204"/>
  <c r="I22" i="161"/>
  <c r="C13" i="119"/>
  <c r="T61" i="172"/>
  <c r="I61" i="172"/>
  <c r="G61" i="172"/>
  <c r="Q61" i="172"/>
  <c r="X61" i="172"/>
  <c r="M61" i="172"/>
  <c r="J61" i="172"/>
  <c r="U61" i="172"/>
  <c r="G8" i="166"/>
  <c r="G8" i="170"/>
  <c r="G8" i="156"/>
  <c r="G8" i="158"/>
  <c r="G8" i="159"/>
  <c r="G8" i="172"/>
  <c r="G8" i="153"/>
  <c r="G8" i="151"/>
  <c r="G8" i="160"/>
  <c r="X8" i="166"/>
  <c r="X8" i="169"/>
  <c r="X8" i="155"/>
  <c r="X8" i="156"/>
  <c r="X8" i="158"/>
  <c r="X8" i="159"/>
  <c r="X8" i="202"/>
  <c r="X8" i="172"/>
  <c r="X8" i="204"/>
  <c r="X8" i="152"/>
  <c r="X8" i="153"/>
  <c r="X8" i="161"/>
  <c r="S61" i="172"/>
  <c r="L61" i="172"/>
  <c r="C16" i="119"/>
  <c r="L8" i="166"/>
  <c r="L8" i="168"/>
  <c r="L8" i="172"/>
  <c r="L8" i="160"/>
  <c r="L17" i="167"/>
  <c r="E22" i="168"/>
  <c r="E22" i="170"/>
  <c r="E22" i="169"/>
  <c r="E22" i="159"/>
  <c r="E22" i="204"/>
  <c r="E22" i="161"/>
  <c r="E22" i="160"/>
  <c r="H52" i="167"/>
  <c r="H52" i="155"/>
  <c r="H52" i="158"/>
  <c r="H52" i="156"/>
  <c r="H52" i="202"/>
  <c r="H52" i="172"/>
  <c r="H52" i="151"/>
  <c r="H52" i="153"/>
  <c r="P52" i="155"/>
  <c r="P52" i="202"/>
  <c r="P52" i="154"/>
  <c r="P52" i="160"/>
  <c r="X52" i="167"/>
  <c r="X52" i="158"/>
  <c r="X52" i="156"/>
  <c r="X52" i="202"/>
  <c r="X52" i="172"/>
  <c r="X52" i="151"/>
  <c r="X52" i="153"/>
  <c r="X52" i="160"/>
  <c r="N61" i="172"/>
  <c r="C65" i="119"/>
  <c r="W61" i="172"/>
  <c r="C22" i="166"/>
  <c r="C22" i="169"/>
  <c r="C22" i="159"/>
  <c r="C22" i="204"/>
  <c r="C22" i="152"/>
  <c r="C22" i="153"/>
  <c r="W52" i="168"/>
  <c r="W52" i="166"/>
  <c r="W52" i="158"/>
  <c r="W52" i="169"/>
  <c r="W52" i="156"/>
  <c r="W52" i="170"/>
  <c r="W52" i="152"/>
  <c r="W52" i="161"/>
  <c r="W52" i="154"/>
  <c r="I8" i="166"/>
  <c r="I8" i="169"/>
  <c r="I8" i="155"/>
  <c r="I8" i="168"/>
  <c r="I8" i="172"/>
  <c r="I8" i="202"/>
  <c r="I8" i="152"/>
  <c r="I8" i="153"/>
  <c r="I8" i="160"/>
  <c r="J22" i="167"/>
  <c r="J22" i="166"/>
  <c r="J22" i="155"/>
  <c r="J22" i="169"/>
  <c r="J22" i="159"/>
  <c r="J22" i="172"/>
  <c r="J22" i="202"/>
  <c r="J22" i="204"/>
  <c r="J22" i="158"/>
  <c r="J22" i="151"/>
  <c r="J22" i="153"/>
  <c r="J22" i="154"/>
  <c r="E8" i="158"/>
  <c r="E8" i="156"/>
  <c r="E8" i="151"/>
  <c r="J17" i="155"/>
  <c r="J17" i="154"/>
  <c r="J17" i="161"/>
  <c r="F22" i="168"/>
  <c r="F22" i="166"/>
  <c r="F22" i="172"/>
  <c r="F22" i="160"/>
  <c r="O27" i="153"/>
  <c r="C64" i="119"/>
  <c r="O61" i="172"/>
  <c r="D61" i="172"/>
  <c r="F61" i="172"/>
  <c r="P61" i="172"/>
  <c r="E61" i="172"/>
  <c r="H61" i="172"/>
  <c r="C61" i="172"/>
  <c r="C11" i="169"/>
  <c r="C14" i="119"/>
  <c r="C52" i="166"/>
  <c r="C52" i="167"/>
  <c r="C52" i="170"/>
  <c r="C52" i="169"/>
  <c r="C52" i="168"/>
  <c r="C52" i="156"/>
  <c r="C52" i="158"/>
  <c r="C52" i="159"/>
  <c r="C52" i="202"/>
  <c r="C52" i="172"/>
  <c r="C52" i="151"/>
  <c r="C52" i="161"/>
  <c r="C52" i="152"/>
  <c r="E17" i="168"/>
  <c r="E17" i="170"/>
  <c r="E17" i="151"/>
  <c r="S4" i="161"/>
  <c r="Q8" i="166"/>
  <c r="Q8" i="167"/>
  <c r="Q8" i="155"/>
  <c r="Q8" i="170"/>
  <c r="Q8" i="172"/>
  <c r="Q8" i="204"/>
  <c r="Q8" i="202"/>
  <c r="Q8" i="161"/>
  <c r="Q8" i="160"/>
  <c r="Q8" i="154"/>
  <c r="R22" i="167"/>
  <c r="R22" i="168"/>
  <c r="R22" i="166"/>
  <c r="R22" i="170"/>
  <c r="R22" i="169"/>
  <c r="R22" i="159"/>
  <c r="R22" i="202"/>
  <c r="R22" i="151"/>
  <c r="R22" i="152"/>
  <c r="R22" i="161"/>
  <c r="R22" i="160"/>
  <c r="R22" i="154"/>
  <c r="C4" i="161"/>
  <c r="I4" i="152"/>
  <c r="I4" i="154"/>
  <c r="I4" i="161"/>
  <c r="R8" i="166"/>
  <c r="R8" i="170"/>
  <c r="R8" i="158"/>
  <c r="R8" i="204"/>
  <c r="R8" i="151"/>
  <c r="R8" i="152"/>
  <c r="M8" i="158"/>
  <c r="P11" i="154"/>
  <c r="M17" i="155"/>
  <c r="K22" i="167"/>
  <c r="K22" i="168"/>
  <c r="K22" i="166"/>
  <c r="K22" i="155"/>
  <c r="K22" i="169"/>
  <c r="K22" i="204"/>
  <c r="K22" i="172"/>
  <c r="K22" i="161"/>
  <c r="K22" i="152"/>
  <c r="N22" i="168"/>
  <c r="N22" i="166"/>
  <c r="N22" i="160"/>
  <c r="L27" i="155"/>
  <c r="L27" i="172"/>
  <c r="L27" i="154"/>
  <c r="Q52" i="166"/>
  <c r="Q52" i="155"/>
  <c r="Q52" i="170"/>
  <c r="Q52" i="159"/>
  <c r="Q52" i="156"/>
  <c r="Q52" i="202"/>
  <c r="Q52" i="152"/>
  <c r="Q52" i="154"/>
  <c r="Q52" i="153"/>
  <c r="Q52" i="151"/>
  <c r="Q52" i="161"/>
  <c r="D52" i="155"/>
  <c r="D52" i="169"/>
  <c r="T52" i="169"/>
  <c r="S8" i="167"/>
  <c r="S8" i="158"/>
  <c r="S8" i="156"/>
  <c r="S8" i="172"/>
  <c r="S8" i="151"/>
  <c r="F8" i="167"/>
  <c r="N8" i="167"/>
  <c r="N8" i="153"/>
  <c r="V8" i="167"/>
  <c r="D11" i="169"/>
  <c r="D11" i="202"/>
  <c r="T11" i="202"/>
  <c r="J11" i="170"/>
  <c r="J11" i="202"/>
  <c r="J11" i="161"/>
  <c r="P17" i="169"/>
  <c r="P17" i="159"/>
  <c r="P17" i="152"/>
  <c r="D22" i="169"/>
  <c r="D22" i="156"/>
  <c r="D22" i="155"/>
  <c r="D22" i="159"/>
  <c r="D22" i="202"/>
  <c r="D22" i="204"/>
  <c r="D22" i="151"/>
  <c r="D22" i="161"/>
  <c r="D22" i="160"/>
  <c r="D22" i="154"/>
  <c r="L22" i="168"/>
  <c r="L22" i="169"/>
  <c r="L22" i="156"/>
  <c r="L22" i="170"/>
  <c r="L22" i="159"/>
  <c r="L22" i="202"/>
  <c r="L22" i="204"/>
  <c r="L22" i="172"/>
  <c r="L22" i="151"/>
  <c r="T22" i="166"/>
  <c r="T22" i="169"/>
  <c r="T22" i="156"/>
  <c r="T22" i="155"/>
  <c r="T22" i="158"/>
  <c r="T22" i="202"/>
  <c r="T22" i="172"/>
  <c r="T22" i="152"/>
  <c r="T22" i="161"/>
  <c r="T22" i="160"/>
  <c r="T22" i="154"/>
  <c r="G22" i="156"/>
  <c r="G22" i="151"/>
  <c r="G22" i="154"/>
  <c r="O22" i="156"/>
  <c r="O22" i="158"/>
  <c r="O22" i="151"/>
  <c r="O22" i="154"/>
  <c r="W22" i="156"/>
  <c r="W22" i="151"/>
  <c r="W22" i="154"/>
  <c r="J52" i="167"/>
  <c r="J52" i="155"/>
  <c r="J52" i="169"/>
  <c r="J52" i="159"/>
  <c r="J52" i="172"/>
  <c r="J52" i="202"/>
  <c r="R52" i="166"/>
  <c r="R52" i="168"/>
  <c r="R52" i="170"/>
  <c r="R52" i="169"/>
  <c r="R52" i="159"/>
  <c r="R52" i="202"/>
  <c r="R52" i="153"/>
  <c r="R52" i="160"/>
  <c r="R52" i="151"/>
  <c r="K61" i="172"/>
  <c r="R61" i="172"/>
  <c r="J8" i="167"/>
  <c r="G17" i="168"/>
  <c r="H22" i="166"/>
  <c r="H22" i="168"/>
  <c r="H22" i="155"/>
  <c r="H22" i="169"/>
  <c r="H22" i="156"/>
  <c r="H22" i="202"/>
  <c r="H22" i="204"/>
  <c r="H22" i="152"/>
  <c r="H22" i="154"/>
  <c r="H22" i="151"/>
  <c r="H22" i="161"/>
  <c r="H22" i="160"/>
  <c r="S22" i="159"/>
  <c r="S22" i="151"/>
  <c r="M27" i="202"/>
  <c r="C10" i="119"/>
  <c r="C8" i="152"/>
  <c r="K4" i="154"/>
  <c r="N4" i="153"/>
  <c r="N4" i="154"/>
  <c r="T8" i="167"/>
  <c r="T8" i="169"/>
  <c r="T8" i="156"/>
  <c r="T8" i="159"/>
  <c r="T8" i="158"/>
  <c r="T8" i="151"/>
  <c r="W8" i="204"/>
  <c r="W8" i="161"/>
  <c r="E11" i="160"/>
  <c r="X11" i="168"/>
  <c r="Q17" i="170"/>
  <c r="Q17" i="152"/>
  <c r="T17" i="156"/>
  <c r="T17" i="158"/>
  <c r="M22" i="167"/>
  <c r="M22" i="156"/>
  <c r="M22" i="155"/>
  <c r="M22" i="172"/>
  <c r="M22" i="154"/>
  <c r="X22" i="167"/>
  <c r="X22" i="153"/>
  <c r="K52" i="166"/>
  <c r="K52" i="169"/>
  <c r="K52" i="159"/>
  <c r="K52" i="168"/>
  <c r="K52" i="156"/>
  <c r="K52" i="154"/>
  <c r="K52" i="160"/>
  <c r="S52" i="166"/>
  <c r="S52" i="170"/>
  <c r="S52" i="169"/>
  <c r="S52" i="158"/>
  <c r="S52" i="172"/>
  <c r="S52" i="160"/>
  <c r="S52" i="151"/>
  <c r="F52" i="159"/>
  <c r="F52" i="156"/>
  <c r="F52" i="158"/>
  <c r="F52" i="154"/>
  <c r="F52" i="151"/>
  <c r="N52" i="159"/>
  <c r="N52" i="158"/>
  <c r="N52" i="154"/>
  <c r="N52" i="151"/>
  <c r="V52" i="156"/>
  <c r="V52" i="154"/>
  <c r="V61" i="172"/>
  <c r="I52" i="172"/>
  <c r="I52" i="160"/>
  <c r="K8" i="166"/>
  <c r="K8" i="170"/>
  <c r="K8" i="159"/>
  <c r="K8" i="202"/>
  <c r="K8" i="160"/>
  <c r="G52" i="166"/>
  <c r="G52" i="155"/>
  <c r="G52" i="170"/>
  <c r="G52" i="156"/>
  <c r="G52" i="159"/>
  <c r="G52" i="169"/>
  <c r="G52" i="152"/>
  <c r="G52" i="151"/>
  <c r="G52" i="154"/>
  <c r="C31" i="119"/>
  <c r="F4" i="154"/>
  <c r="D8" i="156"/>
  <c r="D8" i="155"/>
  <c r="D8" i="202"/>
  <c r="D8" i="204"/>
  <c r="D8" i="158"/>
  <c r="D8" i="153"/>
  <c r="D8" i="161"/>
  <c r="O8" i="169"/>
  <c r="O8" i="155"/>
  <c r="O8" i="204"/>
  <c r="O8" i="161"/>
  <c r="O8" i="152"/>
  <c r="R11" i="166"/>
  <c r="R11" i="155"/>
  <c r="H11" i="166"/>
  <c r="D17" i="158"/>
  <c r="D17" i="151"/>
  <c r="O17" i="159"/>
  <c r="U22" i="155"/>
  <c r="U22" i="158"/>
  <c r="U22" i="172"/>
  <c r="U22" i="151"/>
  <c r="V27" i="166"/>
  <c r="V27" i="152"/>
  <c r="L4" i="152"/>
  <c r="L4" i="154"/>
  <c r="L4" i="153"/>
  <c r="O4" i="161"/>
  <c r="U8" i="166"/>
  <c r="U8" i="169"/>
  <c r="U8" i="168"/>
  <c r="U8" i="204"/>
  <c r="U8" i="172"/>
  <c r="U8" i="161"/>
  <c r="U8" i="152"/>
  <c r="U8" i="160"/>
  <c r="K11" i="158"/>
  <c r="K11" i="159"/>
  <c r="R17" i="167"/>
  <c r="R17" i="156"/>
  <c r="R17" i="153"/>
  <c r="X17" i="167"/>
  <c r="V22" i="167"/>
  <c r="V22" i="169"/>
  <c r="V22" i="170"/>
  <c r="V22" i="155"/>
  <c r="V22" i="158"/>
  <c r="V22" i="156"/>
  <c r="V22" i="202"/>
  <c r="V22" i="152"/>
  <c r="V22" i="153"/>
  <c r="V22" i="154"/>
  <c r="Q22" i="155"/>
  <c r="G27" i="169"/>
  <c r="W27" i="170"/>
  <c r="W27" i="172"/>
  <c r="W27" i="152"/>
  <c r="L52" i="166"/>
  <c r="L52" i="167"/>
  <c r="L52" i="170"/>
  <c r="L52" i="156"/>
  <c r="L52" i="172"/>
  <c r="L52" i="152"/>
  <c r="L52" i="160"/>
  <c r="O52" i="172"/>
  <c r="O52" i="153"/>
  <c r="Y26" i="161" l="1"/>
  <c r="Y4" i="119"/>
  <c r="Y70" i="116"/>
  <c r="Z30" i="102"/>
  <c r="Z69" i="123"/>
  <c r="Y51" i="123"/>
  <c r="Z54" i="116"/>
  <c r="Y3" i="174"/>
  <c r="Z26" i="108"/>
  <c r="Y26" i="89"/>
  <c r="Y26" i="121"/>
  <c r="Z64" i="116"/>
  <c r="Y3" i="86"/>
  <c r="Z43" i="116"/>
  <c r="Y26" i="160"/>
  <c r="Z7" i="102"/>
  <c r="Z30" i="116"/>
  <c r="Y17" i="106"/>
  <c r="Z8" i="118"/>
  <c r="Z4" i="120"/>
  <c r="Z51" i="102"/>
  <c r="Z51" i="93" s="1"/>
  <c r="Z51" i="11" s="1"/>
  <c r="Z51" i="9" s="1"/>
  <c r="Z51" i="7" s="1"/>
  <c r="Y26" i="90"/>
  <c r="Y2" i="90" s="1"/>
  <c r="Y3" i="167"/>
  <c r="Z3" i="110"/>
  <c r="Z26" i="202"/>
  <c r="Y26" i="154"/>
  <c r="Z69" i="116"/>
  <c r="Z26" i="166"/>
  <c r="Y26" i="88"/>
  <c r="Z26" i="77"/>
  <c r="Y3" i="185"/>
  <c r="Y35" i="102"/>
  <c r="Y14" i="102"/>
  <c r="Z26" i="115"/>
  <c r="Y20" i="123"/>
  <c r="Y50" i="102"/>
  <c r="Y66" i="102"/>
  <c r="Z49" i="116"/>
  <c r="Y69" i="116"/>
  <c r="Y3" i="19"/>
  <c r="Z17" i="106"/>
  <c r="Z43" i="123"/>
  <c r="Y26" i="167"/>
  <c r="Z52" i="111"/>
  <c r="Z26" i="17"/>
  <c r="Y46" i="116"/>
  <c r="Y49" i="102"/>
  <c r="Y22" i="120"/>
  <c r="Y44" i="123"/>
  <c r="Y48" i="102"/>
  <c r="Z27" i="119"/>
  <c r="Y29" i="102"/>
  <c r="Z27" i="104"/>
  <c r="Y3" i="198"/>
  <c r="Y2" i="198" s="1"/>
  <c r="Z72" i="102"/>
  <c r="Y46" i="102"/>
  <c r="Z26" i="173"/>
  <c r="Y11" i="75"/>
  <c r="Y3" i="82"/>
  <c r="Z3" i="81"/>
  <c r="Y3" i="114"/>
  <c r="Z20" i="116"/>
  <c r="Z3" i="199"/>
  <c r="Z50" i="116"/>
  <c r="Y26" i="115"/>
  <c r="Z3" i="113"/>
  <c r="Y26" i="169"/>
  <c r="Y3" i="107"/>
  <c r="Z20" i="102"/>
  <c r="Z3" i="183"/>
  <c r="Y3" i="155"/>
  <c r="Y3" i="160"/>
  <c r="Y2" i="160" s="1"/>
  <c r="Y64" i="102"/>
  <c r="Z3" i="80"/>
  <c r="Y61" i="120"/>
  <c r="Z67" i="102"/>
  <c r="Y35" i="123"/>
  <c r="Y65" i="102"/>
  <c r="Z69" i="102"/>
  <c r="Y26" i="107"/>
  <c r="Y2" i="107" s="1"/>
  <c r="Y11" i="111"/>
  <c r="Z3" i="82"/>
  <c r="Y21" i="102"/>
  <c r="Z4" i="75"/>
  <c r="Z21" i="116"/>
  <c r="Z3" i="17"/>
  <c r="Y3" i="170"/>
  <c r="Y2" i="170" s="1"/>
  <c r="Z43" i="102"/>
  <c r="Z21" i="102"/>
  <c r="Y37" i="102"/>
  <c r="Y37" i="93" s="1"/>
  <c r="Y37" i="11" s="1"/>
  <c r="Y37" i="9" s="1"/>
  <c r="Y37" i="7" s="1"/>
  <c r="Y7" i="116"/>
  <c r="Z16" i="116"/>
  <c r="Y3" i="109"/>
  <c r="Z50" i="102"/>
  <c r="Z8" i="105"/>
  <c r="Z10" i="116"/>
  <c r="Y26" i="172"/>
  <c r="Y27" i="125"/>
  <c r="Y32" i="102"/>
  <c r="Y32" i="93" s="1"/>
  <c r="Y32" i="11" s="1"/>
  <c r="Y32" i="9" s="1"/>
  <c r="Y32" i="7" s="1"/>
  <c r="Z41" i="116"/>
  <c r="Y31" i="116"/>
  <c r="Z3" i="197"/>
  <c r="Y3" i="83"/>
  <c r="Z24" i="116"/>
  <c r="Y19" i="116"/>
  <c r="Y19" i="123"/>
  <c r="Y48" i="116"/>
  <c r="Y3" i="168"/>
  <c r="Y42" i="102"/>
  <c r="Y3" i="203"/>
  <c r="Y3" i="112"/>
  <c r="Z3" i="168"/>
  <c r="Y3" i="196"/>
  <c r="Y8" i="111"/>
  <c r="Y13" i="123"/>
  <c r="Y13" i="93" s="1"/>
  <c r="Y13" i="11" s="1"/>
  <c r="Y13" i="9" s="1"/>
  <c r="Y13" i="7" s="1"/>
  <c r="Y3" i="110"/>
  <c r="Y2" i="110" s="1"/>
  <c r="Y22" i="119"/>
  <c r="Z47" i="116"/>
  <c r="Y11" i="106"/>
  <c r="Z3" i="195"/>
  <c r="Z4" i="119"/>
  <c r="Z44" i="116"/>
  <c r="Y8" i="118"/>
  <c r="Y3" i="154"/>
  <c r="Z25" i="123"/>
  <c r="Y26" i="163"/>
  <c r="Z22" i="120"/>
  <c r="Y7" i="123"/>
  <c r="Y72" i="102"/>
  <c r="Z42" i="116"/>
  <c r="Z26" i="152"/>
  <c r="Z17" i="111"/>
  <c r="Y3" i="77"/>
  <c r="Z40" i="116"/>
  <c r="Y3" i="173"/>
  <c r="Y42" i="123"/>
  <c r="Z66" i="116"/>
  <c r="Y26" i="159"/>
  <c r="Z26" i="110"/>
  <c r="Z2" i="110" s="1"/>
  <c r="Z66" i="102"/>
  <c r="Y26" i="186"/>
  <c r="Y26" i="78"/>
  <c r="Z67" i="116"/>
  <c r="Y31" i="102"/>
  <c r="Z3" i="172"/>
  <c r="Z2" i="172" s="1"/>
  <c r="Y4" i="124"/>
  <c r="Y50" i="123"/>
  <c r="Z71" i="116"/>
  <c r="Y42" i="116"/>
  <c r="Y14" i="116"/>
  <c r="Y26" i="192"/>
  <c r="Y2" i="192" s="1"/>
  <c r="Y8" i="125"/>
  <c r="Z26" i="191"/>
  <c r="Y22" i="75"/>
  <c r="Y20" i="116"/>
  <c r="Y26" i="197"/>
  <c r="Y10" i="123"/>
  <c r="Y11" i="119"/>
  <c r="Y3" i="169"/>
  <c r="Z3" i="156"/>
  <c r="Z2" i="156" s="1"/>
  <c r="Z3" i="84"/>
  <c r="Z67" i="123"/>
  <c r="Z26" i="78"/>
  <c r="Y26" i="87"/>
  <c r="Z26" i="89"/>
  <c r="Z3" i="159"/>
  <c r="Z2" i="159" s="1"/>
  <c r="Y26" i="203"/>
  <c r="Z26" i="167"/>
  <c r="Z13" i="123"/>
  <c r="Z11" i="120"/>
  <c r="Y25" i="102"/>
  <c r="Y27" i="119"/>
  <c r="Y22" i="118"/>
  <c r="Z35" i="116"/>
  <c r="Y52" i="125"/>
  <c r="Z3" i="173"/>
  <c r="Z25" i="116"/>
  <c r="Z3" i="107"/>
  <c r="Z27" i="111"/>
  <c r="Y61" i="111"/>
  <c r="Y11" i="105"/>
  <c r="Y21" i="116"/>
  <c r="Y3" i="186"/>
  <c r="Y61" i="118"/>
  <c r="Z26" i="169"/>
  <c r="Y17" i="75"/>
  <c r="Y3" i="78"/>
  <c r="Z26" i="161"/>
  <c r="Z2" i="161" s="1"/>
  <c r="Z19" i="123"/>
  <c r="Y2" i="167"/>
  <c r="Y26" i="168"/>
  <c r="Y30" i="102"/>
  <c r="Y26" i="195"/>
  <c r="Y2" i="80"/>
  <c r="Z16" i="123"/>
  <c r="Z8" i="111"/>
  <c r="Z64" i="102"/>
  <c r="Z3" i="153"/>
  <c r="Z4" i="118"/>
  <c r="Z37" i="102"/>
  <c r="Y30" i="116"/>
  <c r="Y3" i="152"/>
  <c r="Y17" i="125"/>
  <c r="Z6" i="123"/>
  <c r="Z22" i="125"/>
  <c r="Z71" i="102"/>
  <c r="Y3" i="81"/>
  <c r="Y3" i="201"/>
  <c r="Y2" i="201" s="1"/>
  <c r="Z26" i="201"/>
  <c r="Z4" i="106"/>
  <c r="Z26" i="154"/>
  <c r="Y3" i="113"/>
  <c r="Z70" i="116"/>
  <c r="Z54" i="102"/>
  <c r="Z54" i="93" s="1"/>
  <c r="Z54" i="11" s="1"/>
  <c r="Z54" i="9" s="1"/>
  <c r="Z54" i="7" s="1"/>
  <c r="Z17" i="120"/>
  <c r="Y3" i="187"/>
  <c r="Y3" i="191"/>
  <c r="Y2" i="191" s="1"/>
  <c r="Z3" i="194"/>
  <c r="Y26" i="85"/>
  <c r="Y2" i="85" s="1"/>
  <c r="Z6" i="102"/>
  <c r="Z26" i="84"/>
  <c r="Z2" i="84" s="1"/>
  <c r="Z7" i="116"/>
  <c r="Z7" i="93" s="1"/>
  <c r="Z7" i="11" s="1"/>
  <c r="Z7" i="9" s="1"/>
  <c r="Z7" i="7" s="1"/>
  <c r="Y33" i="120"/>
  <c r="Y3" i="159"/>
  <c r="Z3" i="167"/>
  <c r="Y4" i="104"/>
  <c r="Y44" i="102"/>
  <c r="Y2" i="161"/>
  <c r="Y2" i="190"/>
  <c r="Y3" i="171"/>
  <c r="Y49" i="116"/>
  <c r="Z39" i="102"/>
  <c r="Y16" i="116"/>
  <c r="Y41" i="123"/>
  <c r="Z45" i="116"/>
  <c r="Y3" i="121"/>
  <c r="Y2" i="121" s="1"/>
  <c r="Y68" i="116"/>
  <c r="Y3" i="88"/>
  <c r="Y27" i="105"/>
  <c r="Y40" i="123"/>
  <c r="Z48" i="102"/>
  <c r="Y3" i="115"/>
  <c r="Z45" i="102"/>
  <c r="Y61" i="106"/>
  <c r="Z3" i="189"/>
  <c r="Y2" i="204"/>
  <c r="Y66" i="123"/>
  <c r="Z26" i="190"/>
  <c r="Y3" i="84"/>
  <c r="Z47" i="102"/>
  <c r="Y3" i="189"/>
  <c r="Y3" i="18"/>
  <c r="Y52" i="104"/>
  <c r="Y3" i="89"/>
  <c r="Y26" i="155"/>
  <c r="Y54" i="116"/>
  <c r="Y54" i="93" s="1"/>
  <c r="Y54" i="11" s="1"/>
  <c r="Y54" i="9" s="1"/>
  <c r="Y54" i="7" s="1"/>
  <c r="Z65" i="93"/>
  <c r="Z65" i="11" s="1"/>
  <c r="Z65" i="9" s="1"/>
  <c r="Z65" i="7" s="1"/>
  <c r="Z11" i="106"/>
  <c r="Z26" i="121"/>
  <c r="Z17" i="119"/>
  <c r="Z52" i="118"/>
  <c r="Z30" i="123"/>
  <c r="Z63" i="123"/>
  <c r="Y16" i="102"/>
  <c r="Y38" i="123"/>
  <c r="Y3" i="199"/>
  <c r="Y2" i="199" s="1"/>
  <c r="Z3" i="196"/>
  <c r="Z2" i="196" s="1"/>
  <c r="Z26" i="186"/>
  <c r="Z3" i="79"/>
  <c r="Y26" i="171"/>
  <c r="Y3" i="193"/>
  <c r="Y83" i="149"/>
  <c r="Y4" i="8"/>
  <c r="Z13" i="102"/>
  <c r="Z3" i="88"/>
  <c r="Z3" i="191"/>
  <c r="Y26" i="18"/>
  <c r="Y23" i="123"/>
  <c r="Y22" i="124"/>
  <c r="Z33" i="125"/>
  <c r="Y33" i="125"/>
  <c r="Z3" i="18"/>
  <c r="Z3" i="114"/>
  <c r="Z2" i="114" s="1"/>
  <c r="Y26" i="165"/>
  <c r="Z12" i="102"/>
  <c r="Z11" i="103"/>
  <c r="Z26" i="87"/>
  <c r="Y26" i="158"/>
  <c r="Z61" i="120"/>
  <c r="Z3" i="90"/>
  <c r="Z2" i="90" s="1"/>
  <c r="Y26" i="152"/>
  <c r="Y38" i="102"/>
  <c r="Z23" i="123"/>
  <c r="Z22" i="124"/>
  <c r="Z17" i="105"/>
  <c r="Y8" i="75"/>
  <c r="Z10" i="123"/>
  <c r="Z3" i="166"/>
  <c r="Z11" i="105"/>
  <c r="Z26" i="80"/>
  <c r="Z29" i="116"/>
  <c r="Y47" i="116"/>
  <c r="Y52" i="16"/>
  <c r="Y72" i="116"/>
  <c r="Z3" i="190"/>
  <c r="Z44" i="102"/>
  <c r="Y11" i="104"/>
  <c r="Y26" i="83"/>
  <c r="Z3" i="201"/>
  <c r="Z26" i="19"/>
  <c r="Z26" i="155"/>
  <c r="Y17" i="120"/>
  <c r="Y62" i="102"/>
  <c r="Y61" i="103"/>
  <c r="Z22" i="75"/>
  <c r="Y24" i="123"/>
  <c r="Y10" i="116"/>
  <c r="Z4" i="10"/>
  <c r="Z11" i="10"/>
  <c r="Z26" i="86"/>
  <c r="Y17" i="103"/>
  <c r="Y18" i="102"/>
  <c r="Y22" i="10"/>
  <c r="Y26" i="183"/>
  <c r="Y2" i="183" s="1"/>
  <c r="Y62" i="123"/>
  <c r="Y61" i="124"/>
  <c r="Z17" i="117"/>
  <c r="Z18" i="116"/>
  <c r="Z3" i="86"/>
  <c r="Z3" i="158"/>
  <c r="Y3" i="195"/>
  <c r="Y26" i="187"/>
  <c r="Z28" i="123"/>
  <c r="Z27" i="124"/>
  <c r="Z22" i="117"/>
  <c r="Z23" i="116"/>
  <c r="Z66" i="123"/>
  <c r="Z33" i="75"/>
  <c r="Z3" i="204"/>
  <c r="Z72" i="123"/>
  <c r="Z27" i="103"/>
  <c r="Z28" i="102"/>
  <c r="Z32" i="116"/>
  <c r="Y26" i="77"/>
  <c r="Z70" i="123"/>
  <c r="Z26" i="79"/>
  <c r="Z11" i="16"/>
  <c r="Z23" i="102"/>
  <c r="Z22" i="103"/>
  <c r="Y43" i="93"/>
  <c r="Y43" i="11" s="1"/>
  <c r="Y43" i="9" s="1"/>
  <c r="Y43" i="7" s="1"/>
  <c r="Z8" i="117"/>
  <c r="Z9" i="116"/>
  <c r="Z8" i="116" s="1"/>
  <c r="Z27" i="75"/>
  <c r="Y7" i="102"/>
  <c r="Y62" i="116"/>
  <c r="Y61" i="117"/>
  <c r="Z33" i="120"/>
  <c r="Z3" i="186"/>
  <c r="Z12" i="123"/>
  <c r="Z11" i="124"/>
  <c r="Z26" i="81"/>
  <c r="Z2" i="81" s="1"/>
  <c r="Y17" i="16"/>
  <c r="Y22" i="117"/>
  <c r="Y23" i="116"/>
  <c r="Y70" i="102"/>
  <c r="Z33" i="104"/>
  <c r="Z62" i="123"/>
  <c r="Z61" i="124"/>
  <c r="Y26" i="82"/>
  <c r="Z3" i="154"/>
  <c r="Z11" i="125"/>
  <c r="Z26" i="188"/>
  <c r="Z37" i="116"/>
  <c r="Z26" i="18"/>
  <c r="Z50" i="123"/>
  <c r="Y4" i="16"/>
  <c r="Z3" i="192"/>
  <c r="Z3" i="202"/>
  <c r="Y6" i="116"/>
  <c r="Y6" i="93" s="1"/>
  <c r="Y6" i="11" s="1"/>
  <c r="Y6" i="9" s="1"/>
  <c r="Y6" i="7" s="1"/>
  <c r="Z26" i="153"/>
  <c r="Z22" i="16"/>
  <c r="Y4" i="106"/>
  <c r="Z3" i="87"/>
  <c r="Y26" i="112"/>
  <c r="Y45" i="102"/>
  <c r="Z26" i="185"/>
  <c r="Z41" i="102"/>
  <c r="Y33" i="117"/>
  <c r="Y34" i="116"/>
  <c r="Z62" i="102"/>
  <c r="Z61" i="103"/>
  <c r="Z63" i="116"/>
  <c r="Z48" i="123"/>
  <c r="Y33" i="16"/>
  <c r="Y5" i="116"/>
  <c r="Y4" i="117"/>
  <c r="Z3" i="85"/>
  <c r="Z61" i="10"/>
  <c r="Y3" i="156"/>
  <c r="Y2" i="156" s="1"/>
  <c r="Y52" i="124"/>
  <c r="Y53" i="123"/>
  <c r="Y52" i="123" s="1"/>
  <c r="Z3" i="165"/>
  <c r="Z2" i="165" s="1"/>
  <c r="Y12" i="102"/>
  <c r="Y11" i="103"/>
  <c r="Y26" i="114"/>
  <c r="Y61" i="105"/>
  <c r="Z13" i="116"/>
  <c r="Y8" i="124"/>
  <c r="Y9" i="123"/>
  <c r="Z9" i="102"/>
  <c r="Z8" i="103"/>
  <c r="Y11" i="8"/>
  <c r="Y27" i="118"/>
  <c r="Y33" i="75"/>
  <c r="Z17" i="124"/>
  <c r="Z18" i="123"/>
  <c r="Y24" i="116"/>
  <c r="Z61" i="104"/>
  <c r="Y3" i="17"/>
  <c r="Y36" i="116"/>
  <c r="Y36" i="93" s="1"/>
  <c r="Y36" i="11" s="1"/>
  <c r="Y36" i="9" s="1"/>
  <c r="Y36" i="7" s="1"/>
  <c r="Z5" i="123"/>
  <c r="Z4" i="124"/>
  <c r="Z52" i="119"/>
  <c r="Y27" i="8"/>
  <c r="Y26" i="109"/>
  <c r="Y14" i="123"/>
  <c r="Y67" i="123"/>
  <c r="Y67" i="93" s="1"/>
  <c r="Y67" i="11" s="1"/>
  <c r="Y67" i="9" s="1"/>
  <c r="Y67" i="7" s="1"/>
  <c r="Z35" i="102"/>
  <c r="Y3" i="194"/>
  <c r="Z3" i="193"/>
  <c r="Z15" i="123"/>
  <c r="Y26" i="113"/>
  <c r="Y45" i="116"/>
  <c r="Y22" i="111"/>
  <c r="Z33" i="117"/>
  <c r="Z34" i="116"/>
  <c r="Y17" i="104"/>
  <c r="Y11" i="120"/>
  <c r="Y12" i="116"/>
  <c r="Y11" i="117"/>
  <c r="Z27" i="105"/>
  <c r="Z3" i="115"/>
  <c r="Z17" i="75"/>
  <c r="Z17" i="118"/>
  <c r="Y3" i="197"/>
  <c r="Z52" i="106"/>
  <c r="Y49" i="123"/>
  <c r="Z26" i="187"/>
  <c r="Y9" i="102"/>
  <c r="Y8" i="103"/>
  <c r="Z3" i="121"/>
  <c r="Z52" i="16"/>
  <c r="Y26" i="19"/>
  <c r="Y2" i="19" s="1"/>
  <c r="Y17" i="119"/>
  <c r="Z34" i="123"/>
  <c r="Z33" i="124"/>
  <c r="Z61" i="16"/>
  <c r="Z61" i="125"/>
  <c r="Y61" i="125"/>
  <c r="Y3" i="163"/>
  <c r="Y2" i="163" s="1"/>
  <c r="Z3" i="188"/>
  <c r="Z4" i="125"/>
  <c r="Z27" i="16"/>
  <c r="Y33" i="111"/>
  <c r="Z17" i="125"/>
  <c r="Z70" i="102"/>
  <c r="Z26" i="183"/>
  <c r="Z2" i="183" s="1"/>
  <c r="Y3" i="151"/>
  <c r="Z3" i="170"/>
  <c r="Z2" i="170" s="1"/>
  <c r="Z52" i="10"/>
  <c r="Z52" i="124"/>
  <c r="Z53" i="123"/>
  <c r="Z52" i="123" s="1"/>
  <c r="Y11" i="10"/>
  <c r="Y28" i="102"/>
  <c r="Y27" i="103"/>
  <c r="Y65" i="116"/>
  <c r="Y34" i="102"/>
  <c r="Y33" i="103"/>
  <c r="Y33" i="105"/>
  <c r="Y68" i="123"/>
  <c r="Z3" i="187"/>
  <c r="Z26" i="192"/>
  <c r="Z61" i="118"/>
  <c r="Z3" i="163"/>
  <c r="Z2" i="163" s="1"/>
  <c r="Y26" i="193"/>
  <c r="Z14" i="116"/>
  <c r="Z14" i="93" s="1"/>
  <c r="Z14" i="11" s="1"/>
  <c r="Z14" i="9" s="1"/>
  <c r="Z14" i="7" s="1"/>
  <c r="Z35" i="123"/>
  <c r="Z3" i="109"/>
  <c r="Z2" i="109" s="1"/>
  <c r="Y3" i="166"/>
  <c r="Y2" i="166" s="1"/>
  <c r="Z3" i="152"/>
  <c r="Z26" i="197"/>
  <c r="Y22" i="8"/>
  <c r="Z17" i="16"/>
  <c r="Z29" i="102"/>
  <c r="Y51" i="102"/>
  <c r="Y51" i="93" s="1"/>
  <c r="Y51" i="11" s="1"/>
  <c r="Y51" i="9" s="1"/>
  <c r="Y51" i="7" s="1"/>
  <c r="Y71" i="102"/>
  <c r="Y71" i="93" s="1"/>
  <c r="Y71" i="11" s="1"/>
  <c r="Y71" i="9" s="1"/>
  <c r="Y71" i="7" s="1"/>
  <c r="Z27" i="125"/>
  <c r="Y4" i="103"/>
  <c r="Y5" i="102"/>
  <c r="Y25" i="123"/>
  <c r="Y64" i="116"/>
  <c r="Y33" i="8"/>
  <c r="Y11" i="125"/>
  <c r="Y69" i="102"/>
  <c r="Y69" i="93" s="1"/>
  <c r="Y69" i="11" s="1"/>
  <c r="Y69" i="9" s="1"/>
  <c r="Y69" i="7" s="1"/>
  <c r="Y17" i="118"/>
  <c r="Y61" i="119"/>
  <c r="Z33" i="111"/>
  <c r="Z3" i="77"/>
  <c r="Y52" i="119"/>
  <c r="Z26" i="113"/>
  <c r="Y33" i="106"/>
  <c r="Y4" i="75"/>
  <c r="Y15" i="123"/>
  <c r="Y68" i="102"/>
  <c r="Z3" i="171"/>
  <c r="Y3" i="87"/>
  <c r="Y26" i="81"/>
  <c r="Z11" i="118"/>
  <c r="Z26" i="194"/>
  <c r="Y17" i="8"/>
  <c r="Z11" i="75"/>
  <c r="Z26" i="204"/>
  <c r="Z4" i="111"/>
  <c r="Y26" i="188"/>
  <c r="Z26" i="189"/>
  <c r="Y18" i="123"/>
  <c r="Y17" i="124"/>
  <c r="Y50" i="116"/>
  <c r="Z33" i="105"/>
  <c r="Y4" i="10"/>
  <c r="Y3" i="202"/>
  <c r="Y40" i="116"/>
  <c r="Z3" i="78"/>
  <c r="Z3" i="174"/>
  <c r="Z2" i="174" s="1"/>
  <c r="Y26" i="185"/>
  <c r="Z11" i="111"/>
  <c r="Y19" i="102"/>
  <c r="Z24" i="123"/>
  <c r="Z31" i="123"/>
  <c r="Z4" i="105"/>
  <c r="Y26" i="202"/>
  <c r="Z26" i="168"/>
  <c r="Y61" i="104"/>
  <c r="Z26" i="193"/>
  <c r="Z33" i="119"/>
  <c r="Z4" i="117"/>
  <c r="Z5" i="116"/>
  <c r="Y26" i="84"/>
  <c r="Y26" i="173"/>
  <c r="Z26" i="199"/>
  <c r="Y26" i="86"/>
  <c r="Y2" i="86" s="1"/>
  <c r="Z33" i="106"/>
  <c r="Z26" i="106" s="1"/>
  <c r="Z61" i="75"/>
  <c r="Y4" i="120"/>
  <c r="Y53" i="116"/>
  <c r="Y52" i="116" s="1"/>
  <c r="Y52" i="117"/>
  <c r="Z3" i="169"/>
  <c r="Y3" i="108"/>
  <c r="Y2" i="108" s="1"/>
  <c r="Y27" i="10"/>
  <c r="Y26" i="174"/>
  <c r="Y2" i="174" s="1"/>
  <c r="Z21" i="123"/>
  <c r="Y3" i="79"/>
  <c r="Y2" i="79" s="1"/>
  <c r="Z27" i="120"/>
  <c r="Y8" i="104"/>
  <c r="Y39" i="102"/>
  <c r="Y39" i="93" s="1"/>
  <c r="Y39" i="11" s="1"/>
  <c r="Y39" i="9" s="1"/>
  <c r="Y39" i="7" s="1"/>
  <c r="Z26" i="171"/>
  <c r="Y48" i="123"/>
  <c r="Y64" i="123"/>
  <c r="Y33" i="10"/>
  <c r="Y11" i="124"/>
  <c r="Y12" i="123"/>
  <c r="Z22" i="10"/>
  <c r="Z17" i="8"/>
  <c r="Y52" i="8"/>
  <c r="Y3" i="165"/>
  <c r="Y61" i="10"/>
  <c r="Y26" i="196"/>
  <c r="Z17" i="10"/>
  <c r="Z8" i="124"/>
  <c r="Z9" i="123"/>
  <c r="Z5" i="102"/>
  <c r="Z4" i="103"/>
  <c r="Z3" i="108"/>
  <c r="Z2" i="108" s="1"/>
  <c r="Y61" i="8"/>
  <c r="Z22" i="118"/>
  <c r="Z17" i="103"/>
  <c r="Z18" i="102"/>
  <c r="Z61" i="106"/>
  <c r="Y27" i="111"/>
  <c r="Z3" i="198"/>
  <c r="Z2" i="198" s="1"/>
  <c r="Z33" i="10"/>
  <c r="Z27" i="8"/>
  <c r="Z61" i="111"/>
  <c r="Z3" i="160"/>
  <c r="Y26" i="194"/>
  <c r="Z27" i="118"/>
  <c r="Y17" i="111"/>
  <c r="Y61" i="16"/>
  <c r="Z26" i="107"/>
  <c r="Y3" i="158"/>
  <c r="Y3" i="172"/>
  <c r="Y2" i="172" s="1"/>
  <c r="Y26" i="151"/>
  <c r="Z2" i="112"/>
  <c r="Y17" i="117"/>
  <c r="Y18" i="116"/>
  <c r="Y22" i="16"/>
  <c r="Y22" i="125"/>
  <c r="Z26" i="158"/>
  <c r="Z61" i="119"/>
  <c r="Z8" i="16"/>
  <c r="Z8" i="119"/>
  <c r="Y40" i="102"/>
  <c r="Y52" i="75"/>
  <c r="Z61" i="8"/>
  <c r="Y9" i="116"/>
  <c r="Y8" i="117"/>
  <c r="Z3" i="83"/>
  <c r="Z2" i="83" s="1"/>
  <c r="Y27" i="117"/>
  <c r="Y28" i="116"/>
  <c r="Z33" i="8"/>
  <c r="Y8" i="8"/>
  <c r="Z15" i="116"/>
  <c r="Y8" i="10"/>
  <c r="Z63" i="102"/>
  <c r="Z31" i="116"/>
  <c r="Z3" i="185"/>
  <c r="Y28" i="123"/>
  <c r="Y27" i="123" s="1"/>
  <c r="Y27" i="124"/>
  <c r="Z27" i="10"/>
  <c r="Z27" i="117"/>
  <c r="Z28" i="116"/>
  <c r="Z40" i="102"/>
  <c r="Z64" i="123"/>
  <c r="Z64" i="93" s="1"/>
  <c r="Z64" i="11" s="1"/>
  <c r="Z64" i="9" s="1"/>
  <c r="Z64" i="7" s="1"/>
  <c r="Y27" i="16"/>
  <c r="Z26" i="160"/>
  <c r="Z33" i="16"/>
  <c r="Y33" i="104"/>
  <c r="Y26" i="104" s="1"/>
  <c r="Y52" i="103"/>
  <c r="Y53" i="102"/>
  <c r="Z4" i="8"/>
  <c r="Z36" i="102"/>
  <c r="Y3" i="91"/>
  <c r="Y2" i="91" s="1"/>
  <c r="Y27" i="106"/>
  <c r="Y23" i="102"/>
  <c r="Y22" i="103"/>
  <c r="Y33" i="124"/>
  <c r="Y34" i="123"/>
  <c r="Y70" i="123"/>
  <c r="Y63" i="102"/>
  <c r="Y8" i="119"/>
  <c r="Z10" i="102"/>
  <c r="Z25" i="102"/>
  <c r="Y11" i="16"/>
  <c r="Z26" i="203"/>
  <c r="Z2" i="203" s="1"/>
  <c r="Z49" i="102"/>
  <c r="Z49" i="93" s="1"/>
  <c r="Z49" i="11" s="1"/>
  <c r="Z49" i="9" s="1"/>
  <c r="Z49" i="7" s="1"/>
  <c r="Z38" i="102"/>
  <c r="Z38" i="93" s="1"/>
  <c r="Z38" i="11" s="1"/>
  <c r="Z38" i="9" s="1"/>
  <c r="Z38" i="7" s="1"/>
  <c r="Y17" i="10"/>
  <c r="Z61" i="117"/>
  <c r="Z62" i="116"/>
  <c r="Z26" i="195"/>
  <c r="Y5" i="123"/>
  <c r="Y4" i="123" s="1"/>
  <c r="Y4" i="125"/>
  <c r="Y52" i="10"/>
  <c r="Z4" i="16"/>
  <c r="Z33" i="118"/>
  <c r="Z8" i="8"/>
  <c r="Z3" i="89"/>
  <c r="Z2" i="89" s="1"/>
  <c r="Z52" i="8"/>
  <c r="Y27" i="120"/>
  <c r="Y33" i="119"/>
  <c r="Z52" i="103"/>
  <c r="Z53" i="102"/>
  <c r="Z11" i="119"/>
  <c r="Z19" i="102"/>
  <c r="Y15" i="102"/>
  <c r="Y29" i="116"/>
  <c r="Z4" i="104"/>
  <c r="Z3" i="104" s="1"/>
  <c r="Z42" i="102"/>
  <c r="Y47" i="102"/>
  <c r="Z8" i="10"/>
  <c r="Z39" i="123"/>
  <c r="Y4" i="105"/>
  <c r="Y3" i="105" s="1"/>
  <c r="Z3" i="91"/>
  <c r="Z2" i="91" s="1"/>
  <c r="Z11" i="8"/>
  <c r="Z11" i="117"/>
  <c r="Z12" i="116"/>
  <c r="Z26" i="151"/>
  <c r="Z22" i="8"/>
  <c r="Z33" i="103"/>
  <c r="Z34" i="102"/>
  <c r="Z3" i="151"/>
  <c r="Y11" i="118"/>
  <c r="Y26" i="17"/>
  <c r="Z3" i="155"/>
  <c r="Z26" i="82"/>
  <c r="Y61" i="75"/>
  <c r="Y63" i="116"/>
  <c r="Y4" i="118"/>
  <c r="Z3" i="19"/>
  <c r="Z36" i="123"/>
  <c r="Z53" i="116"/>
  <c r="Z52" i="116" s="1"/>
  <c r="Z52" i="117"/>
  <c r="Y3" i="188"/>
  <c r="Z26" i="88"/>
  <c r="Y26" i="153"/>
  <c r="Y2" i="153" s="1"/>
  <c r="Z17" i="104"/>
  <c r="Y8" i="16"/>
  <c r="Y26" i="189"/>
  <c r="Y41" i="102"/>
  <c r="Z6" i="116"/>
  <c r="Z26" i="85"/>
  <c r="Z32" i="102"/>
  <c r="Y17" i="105"/>
  <c r="Y27" i="75"/>
  <c r="Y33" i="118"/>
  <c r="Z46" i="102"/>
  <c r="Z46" i="93" s="1"/>
  <c r="Z46" i="11" s="1"/>
  <c r="Z46" i="9" s="1"/>
  <c r="Z46" i="7" s="1"/>
  <c r="Z61" i="105"/>
  <c r="Y63" i="123"/>
  <c r="Z8" i="125"/>
  <c r="Y44" i="116"/>
  <c r="Z68" i="116"/>
  <c r="Z68" i="93" s="1"/>
  <c r="Z68" i="11" s="1"/>
  <c r="Z68" i="9" s="1"/>
  <c r="Z68" i="7" s="1"/>
  <c r="R4" i="161"/>
  <c r="V27" i="155"/>
  <c r="G52" i="202"/>
  <c r="G17" i="160"/>
  <c r="G22" i="158"/>
  <c r="J17" i="152"/>
  <c r="P52" i="156"/>
  <c r="W27" i="174"/>
  <c r="H22" i="170"/>
  <c r="P11" i="153"/>
  <c r="Q8" i="169"/>
  <c r="L52" i="159"/>
  <c r="E27" i="159"/>
  <c r="U22" i="156"/>
  <c r="O17" i="156"/>
  <c r="D8" i="154"/>
  <c r="V4" i="153"/>
  <c r="G52" i="168"/>
  <c r="V52" i="159"/>
  <c r="S52" i="155"/>
  <c r="M22" i="151"/>
  <c r="W17" i="158"/>
  <c r="Q17" i="154"/>
  <c r="H17" i="154"/>
  <c r="H22" i="172"/>
  <c r="W11" i="166"/>
  <c r="M8" i="156"/>
  <c r="E22" i="202"/>
  <c r="I22" i="152"/>
  <c r="I22" i="169"/>
  <c r="R17" i="170"/>
  <c r="K11" i="170"/>
  <c r="C25" i="119"/>
  <c r="T52" i="155"/>
  <c r="N22" i="172"/>
  <c r="Q8" i="153"/>
  <c r="E17" i="154"/>
  <c r="J22" i="168"/>
  <c r="W52" i="159"/>
  <c r="N52" i="156"/>
  <c r="V8" i="153"/>
  <c r="F8" i="153"/>
  <c r="L27" i="167"/>
  <c r="R22" i="153"/>
  <c r="R22" i="158"/>
  <c r="G8" i="168"/>
  <c r="U11" i="153"/>
  <c r="X11" i="160"/>
  <c r="S27" i="204"/>
  <c r="T22" i="170"/>
  <c r="L27" i="153"/>
  <c r="J22" i="160"/>
  <c r="X52" i="154"/>
  <c r="H52" i="154"/>
  <c r="R52" i="155"/>
  <c r="W22" i="158"/>
  <c r="O52" i="160"/>
  <c r="V22" i="204"/>
  <c r="Q17" i="169"/>
  <c r="L22" i="154"/>
  <c r="G27" i="158"/>
  <c r="K11" i="166"/>
  <c r="T17" i="151"/>
  <c r="J52" i="161"/>
  <c r="G27" i="174"/>
  <c r="G27" i="156"/>
  <c r="U17" i="153"/>
  <c r="I11" i="156"/>
  <c r="U22" i="167"/>
  <c r="D17" i="154"/>
  <c r="D8" i="151"/>
  <c r="K8" i="169"/>
  <c r="S52" i="156"/>
  <c r="K52" i="170"/>
  <c r="S52" i="152"/>
  <c r="C8" i="161"/>
  <c r="H17" i="158"/>
  <c r="S8" i="155"/>
  <c r="E17" i="156"/>
  <c r="U8" i="170"/>
  <c r="L4" i="160"/>
  <c r="C21" i="119"/>
  <c r="D17" i="156"/>
  <c r="H11" i="168"/>
  <c r="D8" i="169"/>
  <c r="K8" i="161"/>
  <c r="S52" i="154"/>
  <c r="S52" i="168"/>
  <c r="K52" i="172"/>
  <c r="E11" i="166"/>
  <c r="H17" i="151"/>
  <c r="L52" i="202"/>
  <c r="O4" i="152"/>
  <c r="K52" i="161"/>
  <c r="Q22" i="152"/>
  <c r="Q22" i="169"/>
  <c r="V4" i="154"/>
  <c r="S52" i="202"/>
  <c r="W8" i="169"/>
  <c r="W11" i="168"/>
  <c r="C11" i="159"/>
  <c r="R8" i="160"/>
  <c r="V27" i="202"/>
  <c r="O17" i="158"/>
  <c r="V52" i="158"/>
  <c r="L52" i="153"/>
  <c r="V22" i="161"/>
  <c r="U17" i="167"/>
  <c r="R17" i="158"/>
  <c r="F11" i="158"/>
  <c r="U8" i="159"/>
  <c r="R11" i="160"/>
  <c r="Q17" i="151"/>
  <c r="T8" i="161"/>
  <c r="T8" i="155"/>
  <c r="L22" i="155"/>
  <c r="D22" i="170"/>
  <c r="D22" i="166"/>
  <c r="K22" i="202"/>
  <c r="R8" i="155"/>
  <c r="E17" i="169"/>
  <c r="R52" i="152"/>
  <c r="R52" i="172"/>
  <c r="S27" i="161"/>
  <c r="X27" i="161"/>
  <c r="W11" i="155"/>
  <c r="T11" i="159"/>
  <c r="L27" i="151"/>
  <c r="J22" i="152"/>
  <c r="X8" i="151"/>
  <c r="T22" i="168"/>
  <c r="L22" i="158"/>
  <c r="M11" i="202"/>
  <c r="M11" i="170"/>
  <c r="T11" i="160"/>
  <c r="D11" i="160"/>
  <c r="Q52" i="169"/>
  <c r="P11" i="202"/>
  <c r="P11" i="167"/>
  <c r="R8" i="202"/>
  <c r="X8" i="170"/>
  <c r="S22" i="156"/>
  <c r="R52" i="167"/>
  <c r="T11" i="168"/>
  <c r="L27" i="174"/>
  <c r="L27" i="158"/>
  <c r="M17" i="161"/>
  <c r="P11" i="170"/>
  <c r="I8" i="161"/>
  <c r="P52" i="153"/>
  <c r="R4" i="160"/>
  <c r="K52" i="151"/>
  <c r="W17" i="159"/>
  <c r="X11" i="166"/>
  <c r="W8" i="155"/>
  <c r="T8" i="154"/>
  <c r="W11" i="202"/>
  <c r="R8" i="161"/>
  <c r="W27" i="154"/>
  <c r="V22" i="159"/>
  <c r="L4" i="161"/>
  <c r="K8" i="204"/>
  <c r="U11" i="155"/>
  <c r="K52" i="158"/>
  <c r="R8" i="169"/>
  <c r="H27" i="151"/>
  <c r="W27" i="151"/>
  <c r="W27" i="156"/>
  <c r="R17" i="154"/>
  <c r="J8" i="153"/>
  <c r="P17" i="170"/>
  <c r="G27" i="172"/>
  <c r="G27" i="159"/>
  <c r="U8" i="153"/>
  <c r="U8" i="202"/>
  <c r="Q17" i="159"/>
  <c r="J52" i="170"/>
  <c r="L22" i="152"/>
  <c r="W27" i="169"/>
  <c r="D8" i="167"/>
  <c r="W11" i="160"/>
  <c r="P52" i="159"/>
  <c r="L52" i="154"/>
  <c r="L52" i="158"/>
  <c r="E27" i="156"/>
  <c r="V22" i="151"/>
  <c r="S17" i="153"/>
  <c r="C17" i="170"/>
  <c r="V27" i="153"/>
  <c r="D8" i="159"/>
  <c r="U27" i="174"/>
  <c r="U11" i="154"/>
  <c r="U11" i="204"/>
  <c r="G17" i="172"/>
  <c r="J52" i="151"/>
  <c r="U8" i="155"/>
  <c r="D11" i="159"/>
  <c r="R8" i="159"/>
  <c r="V27" i="161"/>
  <c r="U11" i="167"/>
  <c r="Q22" i="204"/>
  <c r="K11" i="151"/>
  <c r="U17" i="156"/>
  <c r="T27" i="170"/>
  <c r="P22" i="172"/>
  <c r="P22" i="158"/>
  <c r="O17" i="166"/>
  <c r="F4" i="160"/>
  <c r="T8" i="202"/>
  <c r="J52" i="168"/>
  <c r="J11" i="204"/>
  <c r="E27" i="158"/>
  <c r="L52" i="168"/>
  <c r="H11" i="160"/>
  <c r="T8" i="170"/>
  <c r="P22" i="153"/>
  <c r="G27" i="152"/>
  <c r="F4" i="153"/>
  <c r="M22" i="158"/>
  <c r="T8" i="152"/>
  <c r="L52" i="151"/>
  <c r="F11" i="151"/>
  <c r="K11" i="202"/>
  <c r="V27" i="170"/>
  <c r="O4" i="151"/>
  <c r="J27" i="170"/>
  <c r="T27" i="160"/>
  <c r="T27" i="168"/>
  <c r="P22" i="151"/>
  <c r="P22" i="152"/>
  <c r="E11" i="172"/>
  <c r="U11" i="151"/>
  <c r="W27" i="158"/>
  <c r="U22" i="153"/>
  <c r="V52" i="151"/>
  <c r="F11" i="172"/>
  <c r="E11" i="168"/>
  <c r="O52" i="167"/>
  <c r="N11" i="169"/>
  <c r="P8" i="161"/>
  <c r="P8" i="166"/>
  <c r="V52" i="152"/>
  <c r="V52" i="155"/>
  <c r="D27" i="204"/>
  <c r="D27" i="170"/>
  <c r="G17" i="166"/>
  <c r="J4" i="153"/>
  <c r="C29" i="119"/>
  <c r="S22" i="158"/>
  <c r="J11" i="169"/>
  <c r="P11" i="158"/>
  <c r="C11" i="168"/>
  <c r="R8" i="168"/>
  <c r="I8" i="204"/>
  <c r="P52" i="151"/>
  <c r="P52" i="158"/>
  <c r="S8" i="154"/>
  <c r="M17" i="152"/>
  <c r="S27" i="152"/>
  <c r="L22" i="166"/>
  <c r="D22" i="152"/>
  <c r="T11" i="166"/>
  <c r="P11" i="156"/>
  <c r="J52" i="153"/>
  <c r="X27" i="155"/>
  <c r="L22" i="161"/>
  <c r="D22" i="172"/>
  <c r="K22" i="160"/>
  <c r="K22" i="170"/>
  <c r="R22" i="156"/>
  <c r="Q8" i="168"/>
  <c r="E17" i="159"/>
  <c r="E17" i="166"/>
  <c r="P27" i="169"/>
  <c r="H27" i="155"/>
  <c r="M27" i="153"/>
  <c r="E27" i="169"/>
  <c r="D22" i="168"/>
  <c r="X17" i="160"/>
  <c r="X17" i="169"/>
  <c r="P17" i="153"/>
  <c r="H17" i="160"/>
  <c r="H17" i="169"/>
  <c r="R11" i="202"/>
  <c r="G11" i="168"/>
  <c r="T11" i="161"/>
  <c r="L11" i="168"/>
  <c r="Q11" i="170"/>
  <c r="C27" i="154"/>
  <c r="C8" i="154"/>
  <c r="C8" i="170"/>
  <c r="L52" i="161"/>
  <c r="L52" i="155"/>
  <c r="S22" i="166"/>
  <c r="O17" i="153"/>
  <c r="O17" i="170"/>
  <c r="H11" i="202"/>
  <c r="N27" i="151"/>
  <c r="U22" i="170"/>
  <c r="R22" i="204"/>
  <c r="T17" i="153"/>
  <c r="R11" i="158"/>
  <c r="C27" i="152"/>
  <c r="C27" i="204"/>
  <c r="C27" i="168"/>
  <c r="K17" i="154"/>
  <c r="E17" i="158"/>
  <c r="K22" i="159"/>
  <c r="H11" i="152"/>
  <c r="W8" i="158"/>
  <c r="J17" i="169"/>
  <c r="J22" i="170"/>
  <c r="C22" i="168"/>
  <c r="X52" i="155"/>
  <c r="P52" i="167"/>
  <c r="X8" i="167"/>
  <c r="N52" i="169"/>
  <c r="R27" i="170"/>
  <c r="I27" i="161"/>
  <c r="I27" i="159"/>
  <c r="I27" i="166"/>
  <c r="D17" i="166"/>
  <c r="U52" i="159"/>
  <c r="M52" i="154"/>
  <c r="E52" i="159"/>
  <c r="N27" i="167"/>
  <c r="P27" i="159"/>
  <c r="W22" i="155"/>
  <c r="O22" i="161"/>
  <c r="G22" i="202"/>
  <c r="G22" i="155"/>
  <c r="T17" i="161"/>
  <c r="I17" i="161"/>
  <c r="N17" i="160"/>
  <c r="S17" i="167"/>
  <c r="W52" i="167"/>
  <c r="E22" i="152"/>
  <c r="P52" i="172"/>
  <c r="I8" i="154"/>
  <c r="W52" i="151"/>
  <c r="S52" i="167"/>
  <c r="F27" i="156"/>
  <c r="O27" i="167"/>
  <c r="D27" i="151"/>
  <c r="D27" i="167"/>
  <c r="G17" i="167"/>
  <c r="S11" i="153"/>
  <c r="Q4" i="161"/>
  <c r="S27" i="168"/>
  <c r="D17" i="153"/>
  <c r="F17" i="155"/>
  <c r="G11" i="159"/>
  <c r="D8" i="172"/>
  <c r="I8" i="167"/>
  <c r="X4" i="154"/>
  <c r="L22" i="167"/>
  <c r="U4" i="153"/>
  <c r="T17" i="155"/>
  <c r="R8" i="154"/>
  <c r="Q4" i="151"/>
  <c r="X8" i="154"/>
  <c r="K27" i="170"/>
  <c r="N17" i="156"/>
  <c r="E11" i="158"/>
  <c r="R52" i="156"/>
  <c r="C11" i="156"/>
  <c r="Q52" i="160"/>
  <c r="Q52" i="172"/>
  <c r="U27" i="202"/>
  <c r="L27" i="204"/>
  <c r="L27" i="170"/>
  <c r="X22" i="154"/>
  <c r="X22" i="159"/>
  <c r="X22" i="166"/>
  <c r="J17" i="172"/>
  <c r="E11" i="155"/>
  <c r="N4" i="160"/>
  <c r="R11" i="167"/>
  <c r="W11" i="167"/>
  <c r="G11" i="167"/>
  <c r="L11" i="172"/>
  <c r="Q8" i="159"/>
  <c r="I8" i="151"/>
  <c r="V8" i="152"/>
  <c r="V8" i="204"/>
  <c r="V8" i="202"/>
  <c r="V8" i="169"/>
  <c r="N8" i="151"/>
  <c r="N8" i="156"/>
  <c r="F8" i="152"/>
  <c r="F8" i="159"/>
  <c r="M4" i="152"/>
  <c r="C22" i="154"/>
  <c r="C22" i="156"/>
  <c r="C22" i="167"/>
  <c r="T52" i="159"/>
  <c r="D52" i="172"/>
  <c r="D52" i="158"/>
  <c r="D52" i="167"/>
  <c r="O27" i="152"/>
  <c r="O27" i="169"/>
  <c r="N22" i="158"/>
  <c r="F22" i="154"/>
  <c r="F22" i="202"/>
  <c r="F22" i="167"/>
  <c r="E17" i="153"/>
  <c r="E17" i="167"/>
  <c r="Q11" i="158"/>
  <c r="S11" i="166"/>
  <c r="M8" i="159"/>
  <c r="M8" i="155"/>
  <c r="E8" i="152"/>
  <c r="E8" i="159"/>
  <c r="G4" i="152"/>
  <c r="T4" i="151"/>
  <c r="D4" i="152"/>
  <c r="C11" i="167"/>
  <c r="N27" i="170"/>
  <c r="E22" i="154"/>
  <c r="P11" i="172"/>
  <c r="M11" i="166"/>
  <c r="J11" i="168"/>
  <c r="L8" i="153"/>
  <c r="L8" i="155"/>
  <c r="S4" i="153"/>
  <c r="I22" i="160"/>
  <c r="P17" i="151"/>
  <c r="V11" i="153"/>
  <c r="H8" i="159"/>
  <c r="H8" i="167"/>
  <c r="C4" i="151"/>
  <c r="F52" i="170"/>
  <c r="O27" i="204"/>
  <c r="O8" i="154"/>
  <c r="O8" i="156"/>
  <c r="D17" i="161"/>
  <c r="C11" i="154"/>
  <c r="R17" i="159"/>
  <c r="F11" i="156"/>
  <c r="X52" i="161"/>
  <c r="O52" i="154"/>
  <c r="Q11" i="154"/>
  <c r="V11" i="167"/>
  <c r="H11" i="167"/>
  <c r="I4" i="153"/>
  <c r="Q27" i="154"/>
  <c r="V17" i="153"/>
  <c r="O11" i="152"/>
  <c r="P4" i="151"/>
  <c r="S8" i="204"/>
  <c r="G27" i="155"/>
  <c r="I52" i="151"/>
  <c r="V22" i="168"/>
  <c r="E17" i="161"/>
  <c r="G17" i="161"/>
  <c r="I11" i="153"/>
  <c r="X11" i="156"/>
  <c r="C17" i="156"/>
  <c r="V27" i="158"/>
  <c r="I17" i="167"/>
  <c r="M11" i="159"/>
  <c r="J11" i="156"/>
  <c r="H27" i="160"/>
  <c r="H27" i="168"/>
  <c r="F11" i="153"/>
  <c r="F11" i="169"/>
  <c r="U17" i="160"/>
  <c r="M27" i="160"/>
  <c r="F27" i="159"/>
  <c r="V27" i="204"/>
  <c r="R17" i="151"/>
  <c r="R11" i="172"/>
  <c r="G52" i="167"/>
  <c r="K8" i="168"/>
  <c r="U11" i="161"/>
  <c r="H52" i="168"/>
  <c r="S17" i="160"/>
  <c r="P27" i="168"/>
  <c r="R52" i="161"/>
  <c r="G27" i="154"/>
  <c r="I22" i="167"/>
  <c r="H8" i="160"/>
  <c r="Q22" i="156"/>
  <c r="G27" i="151"/>
  <c r="Q22" i="161"/>
  <c r="Q22" i="166"/>
  <c r="I11" i="161"/>
  <c r="I11" i="158"/>
  <c r="Q27" i="152"/>
  <c r="Q27" i="159"/>
  <c r="P11" i="155"/>
  <c r="N11" i="158"/>
  <c r="Q17" i="172"/>
  <c r="O11" i="161"/>
  <c r="O3" i="161" s="1"/>
  <c r="G11" i="202"/>
  <c r="D11" i="161"/>
  <c r="W27" i="159"/>
  <c r="G27" i="170"/>
  <c r="K11" i="168"/>
  <c r="U22" i="154"/>
  <c r="H11" i="172"/>
  <c r="U17" i="169"/>
  <c r="K8" i="152"/>
  <c r="J27" i="152"/>
  <c r="T27" i="169"/>
  <c r="P22" i="169"/>
  <c r="O17" i="160"/>
  <c r="F4" i="151"/>
  <c r="K4" i="153"/>
  <c r="O52" i="152"/>
  <c r="O52" i="168"/>
  <c r="V27" i="172"/>
  <c r="P27" i="160"/>
  <c r="J27" i="172"/>
  <c r="J27" i="155"/>
  <c r="Q22" i="160"/>
  <c r="Q22" i="167"/>
  <c r="N11" i="153"/>
  <c r="N3" i="153" s="1"/>
  <c r="N11" i="204"/>
  <c r="P8" i="160"/>
  <c r="P8" i="159"/>
  <c r="P8" i="167"/>
  <c r="D27" i="152"/>
  <c r="D27" i="202"/>
  <c r="D27" i="169"/>
  <c r="H22" i="158"/>
  <c r="M27" i="151"/>
  <c r="M27" i="155"/>
  <c r="M27" i="167"/>
  <c r="E27" i="155"/>
  <c r="X17" i="168"/>
  <c r="P17" i="166"/>
  <c r="H17" i="168"/>
  <c r="R11" i="170"/>
  <c r="W11" i="170"/>
  <c r="O11" i="160"/>
  <c r="G11" i="170"/>
  <c r="L11" i="202"/>
  <c r="L11" i="170"/>
  <c r="Q11" i="202"/>
  <c r="Q11" i="169"/>
  <c r="I11" i="160"/>
  <c r="R4" i="152"/>
  <c r="C8" i="172"/>
  <c r="C8" i="169"/>
  <c r="E33" i="202"/>
  <c r="O33" i="202"/>
  <c r="D33" i="202"/>
  <c r="N33" i="202"/>
  <c r="K33" i="202"/>
  <c r="L27" i="156"/>
  <c r="S22" i="172"/>
  <c r="S22" i="155"/>
  <c r="W17" i="169"/>
  <c r="O17" i="154"/>
  <c r="R8" i="156"/>
  <c r="Q27" i="156"/>
  <c r="V17" i="156"/>
  <c r="P11" i="151"/>
  <c r="R11" i="151"/>
  <c r="P4" i="153"/>
  <c r="C27" i="155"/>
  <c r="C28" i="119"/>
  <c r="G27" i="202"/>
  <c r="K22" i="154"/>
  <c r="W17" i="172"/>
  <c r="W8" i="153"/>
  <c r="W8" i="166"/>
  <c r="I52" i="161"/>
  <c r="I52" i="202"/>
  <c r="I52" i="155"/>
  <c r="T27" i="174"/>
  <c r="T27" i="155"/>
  <c r="V22" i="166"/>
  <c r="I11" i="154"/>
  <c r="S11" i="154"/>
  <c r="X11" i="158"/>
  <c r="J8" i="152"/>
  <c r="J8" i="168"/>
  <c r="Q4" i="160"/>
  <c r="C17" i="169"/>
  <c r="V27" i="154"/>
  <c r="S27" i="151"/>
  <c r="M22" i="170"/>
  <c r="J22" i="161"/>
  <c r="F17" i="153"/>
  <c r="F17" i="158"/>
  <c r="G11" i="152"/>
  <c r="X4" i="161"/>
  <c r="N27" i="172"/>
  <c r="L22" i="153"/>
  <c r="M17" i="154"/>
  <c r="M17" i="170"/>
  <c r="F11" i="154"/>
  <c r="G4" i="154"/>
  <c r="W27" i="204"/>
  <c r="W27" i="155"/>
  <c r="S11" i="152"/>
  <c r="C22" i="155"/>
  <c r="C24" i="119"/>
  <c r="K27" i="169"/>
  <c r="N17" i="151"/>
  <c r="N17" i="158"/>
  <c r="W11" i="169"/>
  <c r="K4" i="152"/>
  <c r="R52" i="154"/>
  <c r="X17" i="156"/>
  <c r="Q52" i="168"/>
  <c r="L27" i="169"/>
  <c r="X22" i="151"/>
  <c r="X22" i="202"/>
  <c r="X22" i="156"/>
  <c r="N4" i="151"/>
  <c r="X8" i="168"/>
  <c r="Q27" i="161"/>
  <c r="Q27" i="168"/>
  <c r="N52" i="152"/>
  <c r="N52" i="202"/>
  <c r="R27" i="204"/>
  <c r="R27" i="169"/>
  <c r="I27" i="160"/>
  <c r="I27" i="168"/>
  <c r="R17" i="168"/>
  <c r="X11" i="169"/>
  <c r="X52" i="170"/>
  <c r="H52" i="170"/>
  <c r="U52" i="153"/>
  <c r="U52" i="155"/>
  <c r="M52" i="160"/>
  <c r="M52" i="170"/>
  <c r="E52" i="160"/>
  <c r="E52" i="156"/>
  <c r="Q27" i="153"/>
  <c r="F27" i="167"/>
  <c r="K27" i="153"/>
  <c r="K27" i="167"/>
  <c r="X27" i="156"/>
  <c r="P27" i="153"/>
  <c r="H27" i="154"/>
  <c r="H27" i="156"/>
  <c r="W22" i="153"/>
  <c r="O22" i="160"/>
  <c r="O22" i="152"/>
  <c r="O22" i="168"/>
  <c r="G22" i="153"/>
  <c r="G22" i="166"/>
  <c r="I17" i="160"/>
  <c r="I17" i="168"/>
  <c r="V17" i="159"/>
  <c r="N17" i="152"/>
  <c r="N17" i="168"/>
  <c r="F17" i="159"/>
  <c r="S17" i="152"/>
  <c r="S17" i="168"/>
  <c r="K17" i="172"/>
  <c r="K17" i="159"/>
  <c r="J11" i="153"/>
  <c r="O11" i="153"/>
  <c r="T11" i="153"/>
  <c r="T11" i="156"/>
  <c r="D11" i="153"/>
  <c r="D11" i="156"/>
  <c r="I8" i="156"/>
  <c r="V8" i="155"/>
  <c r="N8" i="161"/>
  <c r="N8" i="159"/>
  <c r="N8" i="158"/>
  <c r="F8" i="202"/>
  <c r="F8" i="169"/>
  <c r="M4" i="154"/>
  <c r="C22" i="172"/>
  <c r="C22" i="170"/>
  <c r="W52" i="153"/>
  <c r="T52" i="153"/>
  <c r="T52" i="202"/>
  <c r="D52" i="154"/>
  <c r="D52" i="168"/>
  <c r="X27" i="151"/>
  <c r="U27" i="156"/>
  <c r="R27" i="151"/>
  <c r="R27" i="156"/>
  <c r="O27" i="151"/>
  <c r="O27" i="174"/>
  <c r="O27" i="156"/>
  <c r="N22" i="161"/>
  <c r="N22" i="159"/>
  <c r="F22" i="151"/>
  <c r="F22" i="169"/>
  <c r="K17" i="153"/>
  <c r="P17" i="167"/>
  <c r="J17" i="167"/>
  <c r="M8" i="161"/>
  <c r="E8" i="153"/>
  <c r="E8" i="204"/>
  <c r="E8" i="202"/>
  <c r="E8" i="169"/>
  <c r="T4" i="153"/>
  <c r="D4" i="154"/>
  <c r="C11" i="170"/>
  <c r="N27" i="153"/>
  <c r="E22" i="151"/>
  <c r="E22" i="167"/>
  <c r="L17" i="154"/>
  <c r="I17" i="152"/>
  <c r="S11" i="160"/>
  <c r="M11" i="160"/>
  <c r="M11" i="172"/>
  <c r="G8" i="152"/>
  <c r="G8" i="204"/>
  <c r="L8" i="151"/>
  <c r="L8" i="156"/>
  <c r="C52" i="154"/>
  <c r="X27" i="172"/>
  <c r="I22" i="153"/>
  <c r="I22" i="168"/>
  <c r="P17" i="158"/>
  <c r="V11" i="154"/>
  <c r="V11" i="204"/>
  <c r="H8" i="154"/>
  <c r="H8" i="202"/>
  <c r="H8" i="169"/>
  <c r="W4" i="154"/>
  <c r="F52" i="153"/>
  <c r="L17" i="172"/>
  <c r="M11" i="152"/>
  <c r="O8" i="172"/>
  <c r="O8" i="158"/>
  <c r="U8" i="154"/>
  <c r="U8" i="167"/>
  <c r="R11" i="154"/>
  <c r="G52" i="161"/>
  <c r="F27" i="174"/>
  <c r="U17" i="159"/>
  <c r="U17" i="166"/>
  <c r="I52" i="168"/>
  <c r="X33" i="202"/>
  <c r="J27" i="161"/>
  <c r="T27" i="204"/>
  <c r="P22" i="202"/>
  <c r="P22" i="155"/>
  <c r="F27" i="202"/>
  <c r="F27" i="168"/>
  <c r="O52" i="161"/>
  <c r="O52" i="169"/>
  <c r="P27" i="174"/>
  <c r="Q22" i="151"/>
  <c r="Q22" i="159"/>
  <c r="N11" i="170"/>
  <c r="P8" i="151"/>
  <c r="P8" i="204"/>
  <c r="P8" i="158"/>
  <c r="V52" i="202"/>
  <c r="V52" i="169"/>
  <c r="S22" i="154"/>
  <c r="J52" i="152"/>
  <c r="H33" i="172"/>
  <c r="G33" i="172"/>
  <c r="K27" i="161"/>
  <c r="P27" i="161"/>
  <c r="U27" i="161"/>
  <c r="U27" i="169"/>
  <c r="M27" i="170"/>
  <c r="E27" i="161"/>
  <c r="T22" i="159"/>
  <c r="X17" i="161"/>
  <c r="H17" i="161"/>
  <c r="R11" i="204"/>
  <c r="O11" i="168"/>
  <c r="G11" i="204"/>
  <c r="L11" i="159"/>
  <c r="D11" i="168"/>
  <c r="Q11" i="204"/>
  <c r="Q11" i="167"/>
  <c r="I11" i="151"/>
  <c r="I11" i="172"/>
  <c r="I11" i="168"/>
  <c r="S8" i="153"/>
  <c r="K8" i="154"/>
  <c r="K8" i="167"/>
  <c r="M4" i="151"/>
  <c r="R4" i="151"/>
  <c r="C19" i="119"/>
  <c r="C8" i="153"/>
  <c r="C9" i="119"/>
  <c r="C8" i="119" s="1"/>
  <c r="C8" i="155"/>
  <c r="R27" i="167"/>
  <c r="G27" i="167"/>
  <c r="S22" i="153"/>
  <c r="S22" i="168"/>
  <c r="R17" i="152"/>
  <c r="W17" i="161"/>
  <c r="O17" i="152"/>
  <c r="Q11" i="153"/>
  <c r="P11" i="159"/>
  <c r="H11" i="158"/>
  <c r="Q27" i="158"/>
  <c r="U22" i="202"/>
  <c r="U22" i="168"/>
  <c r="Q17" i="167"/>
  <c r="V17" i="155"/>
  <c r="U11" i="159"/>
  <c r="R11" i="156"/>
  <c r="O11" i="159"/>
  <c r="P4" i="160"/>
  <c r="C27" i="202"/>
  <c r="S27" i="172"/>
  <c r="R27" i="160"/>
  <c r="S8" i="152"/>
  <c r="S8" i="170"/>
  <c r="E4" i="153"/>
  <c r="G27" i="160"/>
  <c r="K22" i="158"/>
  <c r="W8" i="154"/>
  <c r="W8" i="172"/>
  <c r="W8" i="170"/>
  <c r="I52" i="156"/>
  <c r="T27" i="158"/>
  <c r="D27" i="153"/>
  <c r="D27" i="156"/>
  <c r="U17" i="155"/>
  <c r="G17" i="151"/>
  <c r="S11" i="167"/>
  <c r="X11" i="202"/>
  <c r="X11" i="167"/>
  <c r="J8" i="160"/>
  <c r="J8" i="156"/>
  <c r="J8" i="166"/>
  <c r="Q4" i="154"/>
  <c r="C18" i="119"/>
  <c r="C17" i="155"/>
  <c r="S27" i="156"/>
  <c r="S27" i="166"/>
  <c r="M22" i="160"/>
  <c r="M22" i="168"/>
  <c r="D8" i="168"/>
  <c r="X4" i="152"/>
  <c r="W52" i="202"/>
  <c r="H27" i="174"/>
  <c r="H27" i="166"/>
  <c r="M17" i="156"/>
  <c r="M17" i="166"/>
  <c r="F11" i="204"/>
  <c r="W27" i="160"/>
  <c r="W27" i="168"/>
  <c r="S11" i="161"/>
  <c r="F27" i="154"/>
  <c r="K27" i="151"/>
  <c r="K27" i="202"/>
  <c r="N17" i="153"/>
  <c r="W11" i="152"/>
  <c r="V4" i="161"/>
  <c r="H4" i="161"/>
  <c r="R52" i="158"/>
  <c r="V17" i="154"/>
  <c r="X17" i="151"/>
  <c r="X17" i="158"/>
  <c r="L27" i="152"/>
  <c r="L27" i="202"/>
  <c r="X22" i="169"/>
  <c r="J17" i="168"/>
  <c r="E11" i="152"/>
  <c r="S17" i="154"/>
  <c r="Q27" i="166"/>
  <c r="M17" i="172"/>
  <c r="P11" i="152"/>
  <c r="N52" i="166"/>
  <c r="I27" i="172"/>
  <c r="X11" i="152"/>
  <c r="X52" i="168"/>
  <c r="P52" i="169"/>
  <c r="H52" i="161"/>
  <c r="U52" i="166"/>
  <c r="M52" i="161"/>
  <c r="M52" i="158"/>
  <c r="M52" i="168"/>
  <c r="E52" i="166"/>
  <c r="X27" i="170"/>
  <c r="P27" i="166"/>
  <c r="H27" i="202"/>
  <c r="H27" i="167"/>
  <c r="W22" i="172"/>
  <c r="W22" i="170"/>
  <c r="O22" i="204"/>
  <c r="O22" i="167"/>
  <c r="G22" i="172"/>
  <c r="G22" i="170"/>
  <c r="T17" i="152"/>
  <c r="L17" i="169"/>
  <c r="D17" i="152"/>
  <c r="I17" i="166"/>
  <c r="V17" i="169"/>
  <c r="N17" i="161"/>
  <c r="N17" i="166"/>
  <c r="F17" i="169"/>
  <c r="S17" i="161"/>
  <c r="S17" i="166"/>
  <c r="K17" i="169"/>
  <c r="L11" i="151"/>
  <c r="L11" i="167"/>
  <c r="V8" i="154"/>
  <c r="N8" i="168"/>
  <c r="F8" i="154"/>
  <c r="K4" i="160"/>
  <c r="U4" i="160"/>
  <c r="E4" i="160"/>
  <c r="C11" i="172"/>
  <c r="G52" i="172"/>
  <c r="T52" i="152"/>
  <c r="D52" i="151"/>
  <c r="M27" i="159"/>
  <c r="O27" i="170"/>
  <c r="N22" i="204"/>
  <c r="N22" i="170"/>
  <c r="F22" i="153"/>
  <c r="F22" i="204"/>
  <c r="V11" i="151"/>
  <c r="S11" i="151"/>
  <c r="S11" i="159"/>
  <c r="M8" i="172"/>
  <c r="M8" i="170"/>
  <c r="E8" i="160"/>
  <c r="E8" i="167"/>
  <c r="T4" i="160"/>
  <c r="C11" i="153"/>
  <c r="N27" i="159"/>
  <c r="E22" i="153"/>
  <c r="G17" i="159"/>
  <c r="L17" i="156"/>
  <c r="I17" i="172"/>
  <c r="I17" i="159"/>
  <c r="S11" i="172"/>
  <c r="S11" i="168"/>
  <c r="M11" i="168"/>
  <c r="J11" i="155"/>
  <c r="L8" i="169"/>
  <c r="M27" i="168"/>
  <c r="I22" i="156"/>
  <c r="I22" i="166"/>
  <c r="V11" i="169"/>
  <c r="H8" i="161"/>
  <c r="H8" i="166"/>
  <c r="F52" i="152"/>
  <c r="E17" i="172"/>
  <c r="M11" i="161"/>
  <c r="O8" i="168"/>
  <c r="I4" i="151"/>
  <c r="K11" i="156"/>
  <c r="V27" i="169"/>
  <c r="N11" i="172"/>
  <c r="F27" i="172"/>
  <c r="N17" i="154"/>
  <c r="U17" i="158"/>
  <c r="O4" i="153"/>
  <c r="P22" i="160"/>
  <c r="P22" i="170"/>
  <c r="S52" i="161"/>
  <c r="K52" i="152"/>
  <c r="F27" i="160"/>
  <c r="F27" i="155"/>
  <c r="U11" i="160"/>
  <c r="W8" i="152"/>
  <c r="K4" i="151"/>
  <c r="O52" i="151"/>
  <c r="V27" i="174"/>
  <c r="P27" i="172"/>
  <c r="J27" i="174"/>
  <c r="Q22" i="154"/>
  <c r="Q22" i="158"/>
  <c r="N11" i="152"/>
  <c r="N11" i="159"/>
  <c r="N11" i="168"/>
  <c r="P8" i="153"/>
  <c r="P8" i="172"/>
  <c r="P8" i="156"/>
  <c r="V52" i="170"/>
  <c r="V52" i="166"/>
  <c r="S33" i="172"/>
  <c r="X33" i="172"/>
  <c r="M33" i="172"/>
  <c r="R33" i="172"/>
  <c r="L33" i="172"/>
  <c r="L26" i="172" s="1"/>
  <c r="K27" i="152"/>
  <c r="K27" i="204"/>
  <c r="P27" i="152"/>
  <c r="P27" i="204"/>
  <c r="U27" i="154"/>
  <c r="U27" i="152"/>
  <c r="U27" i="204"/>
  <c r="E27" i="154"/>
  <c r="E27" i="152"/>
  <c r="E27" i="204"/>
  <c r="X17" i="159"/>
  <c r="P17" i="172"/>
  <c r="P17" i="168"/>
  <c r="H17" i="159"/>
  <c r="R11" i="152"/>
  <c r="O11" i="204"/>
  <c r="O11" i="155"/>
  <c r="G11" i="166"/>
  <c r="L11" i="152"/>
  <c r="L11" i="166"/>
  <c r="D11" i="204"/>
  <c r="Q11" i="152"/>
  <c r="Q11" i="159"/>
  <c r="Q11" i="166"/>
  <c r="I11" i="155"/>
  <c r="J4" i="154"/>
  <c r="C8" i="167"/>
  <c r="R27" i="153"/>
  <c r="G27" i="153"/>
  <c r="S22" i="160"/>
  <c r="S22" i="167"/>
  <c r="R17" i="155"/>
  <c r="W17" i="151"/>
  <c r="W17" i="170"/>
  <c r="W17" i="167"/>
  <c r="O17" i="155"/>
  <c r="F11" i="167"/>
  <c r="R8" i="172"/>
  <c r="N27" i="156"/>
  <c r="U22" i="152"/>
  <c r="R22" i="172"/>
  <c r="R22" i="155"/>
  <c r="T8" i="172"/>
  <c r="T8" i="168"/>
  <c r="S4" i="152"/>
  <c r="C27" i="151"/>
  <c r="C27" i="158"/>
  <c r="C27" i="167"/>
  <c r="J52" i="154"/>
  <c r="R27" i="174"/>
  <c r="R27" i="168"/>
  <c r="K17" i="156"/>
  <c r="S8" i="168"/>
  <c r="G27" i="161"/>
  <c r="G27" i="168"/>
  <c r="H11" i="161"/>
  <c r="W8" i="156"/>
  <c r="C11" i="204"/>
  <c r="I52" i="153"/>
  <c r="I52" i="159"/>
  <c r="I52" i="166"/>
  <c r="R33" i="202"/>
  <c r="G33" i="202"/>
  <c r="Q33" i="202"/>
  <c r="V22" i="160"/>
  <c r="G17" i="154"/>
  <c r="G17" i="170"/>
  <c r="U8" i="156"/>
  <c r="J8" i="161"/>
  <c r="J8" i="159"/>
  <c r="Q4" i="152"/>
  <c r="C17" i="168"/>
  <c r="S27" i="159"/>
  <c r="M22" i="161"/>
  <c r="M22" i="204"/>
  <c r="G11" i="151"/>
  <c r="X4" i="153"/>
  <c r="W52" i="155"/>
  <c r="N27" i="174"/>
  <c r="M17" i="159"/>
  <c r="F11" i="159"/>
  <c r="F11" i="170"/>
  <c r="W27" i="161"/>
  <c r="T17" i="172"/>
  <c r="K52" i="153"/>
  <c r="F27" i="158"/>
  <c r="K27" i="168"/>
  <c r="N17" i="155"/>
  <c r="E11" i="156"/>
  <c r="W11" i="159"/>
  <c r="H4" i="154"/>
  <c r="K27" i="172"/>
  <c r="E27" i="160"/>
  <c r="R4" i="153"/>
  <c r="C15" i="119"/>
  <c r="X22" i="204"/>
  <c r="X22" i="158"/>
  <c r="J17" i="160"/>
  <c r="X8" i="160"/>
  <c r="Q27" i="151"/>
  <c r="Q27" i="202"/>
  <c r="Q27" i="169"/>
  <c r="M17" i="160"/>
  <c r="G8" i="154"/>
  <c r="N52" i="161"/>
  <c r="I27" i="151"/>
  <c r="I27" i="174"/>
  <c r="I27" i="204"/>
  <c r="I27" i="169"/>
  <c r="R17" i="160"/>
  <c r="R17" i="172"/>
  <c r="D17" i="155"/>
  <c r="X52" i="166"/>
  <c r="P52" i="152"/>
  <c r="P52" i="170"/>
  <c r="U52" i="152"/>
  <c r="U52" i="202"/>
  <c r="U52" i="169"/>
  <c r="M52" i="151"/>
  <c r="M52" i="172"/>
  <c r="M52" i="155"/>
  <c r="M52" i="167"/>
  <c r="E52" i="152"/>
  <c r="E52" i="202"/>
  <c r="E52" i="169"/>
  <c r="X27" i="167"/>
  <c r="P27" i="158"/>
  <c r="H27" i="170"/>
  <c r="W22" i="202"/>
  <c r="W22" i="168"/>
  <c r="O22" i="155"/>
  <c r="O22" i="166"/>
  <c r="G22" i="168"/>
  <c r="L17" i="170"/>
  <c r="V17" i="170"/>
  <c r="N17" i="159"/>
  <c r="F17" i="170"/>
  <c r="S17" i="151"/>
  <c r="S17" i="159"/>
  <c r="K17" i="170"/>
  <c r="T11" i="155"/>
  <c r="L11" i="154"/>
  <c r="L11" i="158"/>
  <c r="D11" i="155"/>
  <c r="V8" i="160"/>
  <c r="V8" i="172"/>
  <c r="V8" i="158"/>
  <c r="V8" i="166"/>
  <c r="N8" i="204"/>
  <c r="N8" i="155"/>
  <c r="F8" i="160"/>
  <c r="F8" i="172"/>
  <c r="F8" i="158"/>
  <c r="F8" i="166"/>
  <c r="U4" i="161"/>
  <c r="E4" i="161"/>
  <c r="G52" i="160"/>
  <c r="T52" i="170"/>
  <c r="D52" i="160"/>
  <c r="D52" i="156"/>
  <c r="P27" i="154"/>
  <c r="M27" i="158"/>
  <c r="J27" i="158"/>
  <c r="N22" i="152"/>
  <c r="N22" i="169"/>
  <c r="F22" i="159"/>
  <c r="J17" i="159"/>
  <c r="V11" i="156"/>
  <c r="S11" i="156"/>
  <c r="M8" i="168"/>
  <c r="E8" i="154"/>
  <c r="E8" i="172"/>
  <c r="E8" i="166"/>
  <c r="W4" i="161"/>
  <c r="T4" i="161"/>
  <c r="C11" i="152"/>
  <c r="C11" i="155"/>
  <c r="C12" i="119"/>
  <c r="N27" i="202"/>
  <c r="N27" i="155"/>
  <c r="G17" i="158"/>
  <c r="I17" i="151"/>
  <c r="I17" i="158"/>
  <c r="G8" i="161"/>
  <c r="L8" i="170"/>
  <c r="C6" i="119"/>
  <c r="X27" i="174"/>
  <c r="M27" i="166"/>
  <c r="I22" i="151"/>
  <c r="I22" i="159"/>
  <c r="V11" i="170"/>
  <c r="H8" i="151"/>
  <c r="H8" i="158"/>
  <c r="C4" i="154"/>
  <c r="F52" i="202"/>
  <c r="F52" i="169"/>
  <c r="O27" i="155"/>
  <c r="L17" i="155"/>
  <c r="L17" i="166"/>
  <c r="K11" i="155"/>
  <c r="M11" i="151"/>
  <c r="M11" i="167"/>
  <c r="O8" i="167"/>
  <c r="L4" i="151"/>
  <c r="V27" i="159"/>
  <c r="R11" i="168"/>
  <c r="G52" i="158"/>
  <c r="U27" i="160"/>
  <c r="U27" i="168"/>
  <c r="U17" i="151"/>
  <c r="O4" i="160"/>
  <c r="J27" i="204"/>
  <c r="J27" i="169"/>
  <c r="T27" i="152"/>
  <c r="P22" i="161"/>
  <c r="F27" i="161"/>
  <c r="Q17" i="158"/>
  <c r="U11" i="172"/>
  <c r="U11" i="166"/>
  <c r="T8" i="153"/>
  <c r="O52" i="158"/>
  <c r="J27" i="160"/>
  <c r="J27" i="168"/>
  <c r="Q22" i="172"/>
  <c r="N11" i="160"/>
  <c r="N11" i="202"/>
  <c r="P8" i="152"/>
  <c r="P8" i="170"/>
  <c r="V52" i="161"/>
  <c r="D27" i="160"/>
  <c r="J8" i="154"/>
  <c r="N33" i="172"/>
  <c r="W33" i="172"/>
  <c r="W26" i="172" s="1"/>
  <c r="X27" i="169"/>
  <c r="U27" i="151"/>
  <c r="U27" i="167"/>
  <c r="E27" i="151"/>
  <c r="E27" i="170"/>
  <c r="X17" i="166"/>
  <c r="P17" i="155"/>
  <c r="H17" i="166"/>
  <c r="U11" i="202"/>
  <c r="E11" i="202"/>
  <c r="O11" i="202"/>
  <c r="G11" i="160"/>
  <c r="T11" i="169"/>
  <c r="L11" i="160"/>
  <c r="Q11" i="160"/>
  <c r="I11" i="202"/>
  <c r="I11" i="169"/>
  <c r="J4" i="152"/>
  <c r="C8" i="204"/>
  <c r="C8" i="159"/>
  <c r="C8" i="166"/>
  <c r="F33" i="202"/>
  <c r="S22" i="161"/>
  <c r="R17" i="169"/>
  <c r="W17" i="154"/>
  <c r="O17" i="169"/>
  <c r="H11" i="156"/>
  <c r="U22" i="160"/>
  <c r="V17" i="172"/>
  <c r="U11" i="158"/>
  <c r="O11" i="151"/>
  <c r="O11" i="158"/>
  <c r="C27" i="166"/>
  <c r="J52" i="156"/>
  <c r="R27" i="154"/>
  <c r="R27" i="166"/>
  <c r="H33" i="202"/>
  <c r="W17" i="160"/>
  <c r="W17" i="166"/>
  <c r="W8" i="168"/>
  <c r="I52" i="154"/>
  <c r="I52" i="167"/>
  <c r="S33" i="202"/>
  <c r="T27" i="154"/>
  <c r="T27" i="172"/>
  <c r="D27" i="174"/>
  <c r="D27" i="155"/>
  <c r="U17" i="152"/>
  <c r="E17" i="152"/>
  <c r="G17" i="153"/>
  <c r="X11" i="154"/>
  <c r="X11" i="170"/>
  <c r="U8" i="151"/>
  <c r="J8" i="151"/>
  <c r="J8" i="169"/>
  <c r="Q4" i="153"/>
  <c r="C17" i="153"/>
  <c r="D27" i="154"/>
  <c r="V27" i="151"/>
  <c r="S27" i="154"/>
  <c r="S27" i="155"/>
  <c r="M22" i="159"/>
  <c r="I17" i="153"/>
  <c r="M11" i="158"/>
  <c r="G11" i="154"/>
  <c r="G11" i="172"/>
  <c r="G11" i="158"/>
  <c r="F4" i="161"/>
  <c r="X4" i="151"/>
  <c r="H27" i="172"/>
  <c r="F17" i="154"/>
  <c r="M17" i="158"/>
  <c r="F11" i="152"/>
  <c r="G4" i="153"/>
  <c r="W27" i="166"/>
  <c r="T17" i="168"/>
  <c r="I27" i="156"/>
  <c r="K27" i="155"/>
  <c r="K27" i="166"/>
  <c r="V4" i="152"/>
  <c r="H4" i="152"/>
  <c r="L27" i="160"/>
  <c r="L27" i="168"/>
  <c r="X22" i="155"/>
  <c r="E11" i="161"/>
  <c r="E11" i="167"/>
  <c r="S17" i="156"/>
  <c r="Q27" i="172"/>
  <c r="Q27" i="170"/>
  <c r="P11" i="161"/>
  <c r="N52" i="168"/>
  <c r="R27" i="161"/>
  <c r="I27" i="170"/>
  <c r="D17" i="172"/>
  <c r="X11" i="161"/>
  <c r="P52" i="166"/>
  <c r="U52" i="154"/>
  <c r="U52" i="170"/>
  <c r="M52" i="153"/>
  <c r="M52" i="156"/>
  <c r="E52" i="154"/>
  <c r="E52" i="170"/>
  <c r="I27" i="153"/>
  <c r="S27" i="153"/>
  <c r="S27" i="167"/>
  <c r="X27" i="153"/>
  <c r="P27" i="156"/>
  <c r="H27" i="153"/>
  <c r="W22" i="160"/>
  <c r="W22" i="169"/>
  <c r="O22" i="153"/>
  <c r="O22" i="172"/>
  <c r="O22" i="159"/>
  <c r="G22" i="160"/>
  <c r="G22" i="152"/>
  <c r="Q17" i="160"/>
  <c r="Q17" i="168"/>
  <c r="V17" i="152"/>
  <c r="V17" i="168"/>
  <c r="F17" i="152"/>
  <c r="F17" i="168"/>
  <c r="K17" i="152"/>
  <c r="K17" i="168"/>
  <c r="R11" i="153"/>
  <c r="W11" i="153"/>
  <c r="G11" i="153"/>
  <c r="L11" i="153"/>
  <c r="Q8" i="158"/>
  <c r="V8" i="161"/>
  <c r="V8" i="170"/>
  <c r="N8" i="169"/>
  <c r="F8" i="161"/>
  <c r="F8" i="156"/>
  <c r="U4" i="154"/>
  <c r="E4" i="154"/>
  <c r="C22" i="161"/>
  <c r="C23" i="119"/>
  <c r="G52" i="153"/>
  <c r="T52" i="154"/>
  <c r="D52" i="153"/>
  <c r="D52" i="159"/>
  <c r="D52" i="166"/>
  <c r="P27" i="151"/>
  <c r="U27" i="159"/>
  <c r="M27" i="156"/>
  <c r="J27" i="151"/>
  <c r="J27" i="156"/>
  <c r="N22" i="151"/>
  <c r="N22" i="167"/>
  <c r="F22" i="161"/>
  <c r="F22" i="158"/>
  <c r="H17" i="167"/>
  <c r="J17" i="158"/>
  <c r="S11" i="170"/>
  <c r="M8" i="153"/>
  <c r="M8" i="169"/>
  <c r="E8" i="161"/>
  <c r="E8" i="155"/>
  <c r="T4" i="154"/>
  <c r="D4" i="153"/>
  <c r="C27" i="170"/>
  <c r="C11" i="161"/>
  <c r="C11" i="158"/>
  <c r="N27" i="160"/>
  <c r="N27" i="168"/>
  <c r="H22" i="167"/>
  <c r="E22" i="172"/>
  <c r="E22" i="158"/>
  <c r="I17" i="154"/>
  <c r="I17" i="170"/>
  <c r="P11" i="160"/>
  <c r="J11" i="160"/>
  <c r="J11" i="172"/>
  <c r="L8" i="152"/>
  <c r="L8" i="204"/>
  <c r="S4" i="151"/>
  <c r="M27" i="172"/>
  <c r="I22" i="154"/>
  <c r="I22" i="158"/>
  <c r="P17" i="154"/>
  <c r="V11" i="152"/>
  <c r="V11" i="202"/>
  <c r="V11" i="168"/>
  <c r="H8" i="153"/>
  <c r="H8" i="204"/>
  <c r="H8" i="156"/>
  <c r="W4" i="160"/>
  <c r="C4" i="153"/>
  <c r="F52" i="166"/>
  <c r="E17" i="160"/>
  <c r="L17" i="160"/>
  <c r="K11" i="152"/>
  <c r="M11" i="154"/>
  <c r="M11" i="155"/>
  <c r="O8" i="160"/>
  <c r="O8" i="202"/>
  <c r="P22" i="156"/>
  <c r="U11" i="169"/>
  <c r="K52" i="202"/>
  <c r="F27" i="152"/>
  <c r="F27" i="204"/>
  <c r="F27" i="166"/>
  <c r="M22" i="153"/>
  <c r="W17" i="156"/>
  <c r="T17" i="159"/>
  <c r="U11" i="168"/>
  <c r="O52" i="159"/>
  <c r="O52" i="170"/>
  <c r="Q22" i="202"/>
  <c r="Q22" i="168"/>
  <c r="H17" i="156"/>
  <c r="N11" i="161"/>
  <c r="P8" i="168"/>
  <c r="V52" i="168"/>
  <c r="D27" i="161"/>
  <c r="D27" i="168"/>
  <c r="V4" i="151"/>
  <c r="H27" i="169"/>
  <c r="U27" i="153"/>
  <c r="M27" i="169"/>
  <c r="E27" i="153"/>
  <c r="E27" i="167"/>
  <c r="T22" i="151"/>
  <c r="D22" i="158"/>
  <c r="X17" i="153"/>
  <c r="X17" i="170"/>
  <c r="P17" i="160"/>
  <c r="H17" i="153"/>
  <c r="H17" i="172"/>
  <c r="H17" i="170"/>
  <c r="U11" i="170"/>
  <c r="E11" i="170"/>
  <c r="R11" i="161"/>
  <c r="W11" i="161"/>
  <c r="O11" i="170"/>
  <c r="G11" i="161"/>
  <c r="T11" i="204"/>
  <c r="T11" i="170"/>
  <c r="L11" i="161"/>
  <c r="D11" i="170"/>
  <c r="Q11" i="161"/>
  <c r="I11" i="204"/>
  <c r="I11" i="170"/>
  <c r="K8" i="151"/>
  <c r="K8" i="156"/>
  <c r="C17" i="154"/>
  <c r="C8" i="151"/>
  <c r="C8" i="202"/>
  <c r="C8" i="158"/>
  <c r="D52" i="161"/>
  <c r="Q52" i="158"/>
  <c r="U33" i="202"/>
  <c r="T33" i="202"/>
  <c r="S22" i="152"/>
  <c r="S22" i="204"/>
  <c r="S22" i="170"/>
  <c r="W17" i="153"/>
  <c r="K11" i="167"/>
  <c r="H11" i="154"/>
  <c r="M8" i="151"/>
  <c r="I4" i="160"/>
  <c r="N27" i="154"/>
  <c r="U22" i="161"/>
  <c r="U22" i="204"/>
  <c r="U22" i="159"/>
  <c r="Q17" i="153"/>
  <c r="O11" i="154"/>
  <c r="O11" i="172"/>
  <c r="N4" i="161"/>
  <c r="P4" i="161"/>
  <c r="C27" i="159"/>
  <c r="C27" i="172"/>
  <c r="C27" i="169"/>
  <c r="R27" i="155"/>
  <c r="D22" i="153"/>
  <c r="K17" i="158"/>
  <c r="S8" i="202"/>
  <c r="S8" i="169"/>
  <c r="C52" i="153"/>
  <c r="C52" i="155"/>
  <c r="C53" i="119"/>
  <c r="C52" i="119" s="1"/>
  <c r="G27" i="166"/>
  <c r="H11" i="169"/>
  <c r="W8" i="160"/>
  <c r="W8" i="202"/>
  <c r="I52" i="152"/>
  <c r="I52" i="158"/>
  <c r="J27" i="167"/>
  <c r="T27" i="151"/>
  <c r="T27" i="167"/>
  <c r="D27" i="158"/>
  <c r="G17" i="152"/>
  <c r="X11" i="153"/>
  <c r="X11" i="159"/>
  <c r="J8" i="204"/>
  <c r="J8" i="155"/>
  <c r="S27" i="158"/>
  <c r="M22" i="152"/>
  <c r="M22" i="202"/>
  <c r="M22" i="166"/>
  <c r="D17" i="167"/>
  <c r="F17" i="172"/>
  <c r="F17" i="167"/>
  <c r="M11" i="156"/>
  <c r="J11" i="159"/>
  <c r="G11" i="156"/>
  <c r="D8" i="160"/>
  <c r="I8" i="170"/>
  <c r="X4" i="160"/>
  <c r="M17" i="151"/>
  <c r="M17" i="168"/>
  <c r="F11" i="160"/>
  <c r="F11" i="155"/>
  <c r="F11" i="168"/>
  <c r="G4" i="151"/>
  <c r="S11" i="155"/>
  <c r="K52" i="167"/>
  <c r="K27" i="156"/>
  <c r="N17" i="172"/>
  <c r="X11" i="151"/>
  <c r="W11" i="151"/>
  <c r="H4" i="153"/>
  <c r="E27" i="174"/>
  <c r="L27" i="161"/>
  <c r="L27" i="159"/>
  <c r="X22" i="170"/>
  <c r="J17" i="166"/>
  <c r="E11" i="151"/>
  <c r="E11" i="204"/>
  <c r="Q27" i="204"/>
  <c r="Q27" i="155"/>
  <c r="G8" i="167"/>
  <c r="N52" i="160"/>
  <c r="N52" i="172"/>
  <c r="N52" i="167"/>
  <c r="R27" i="152"/>
  <c r="I27" i="155"/>
  <c r="R17" i="166"/>
  <c r="X52" i="159"/>
  <c r="P52" i="161"/>
  <c r="P52" i="168"/>
  <c r="H52" i="159"/>
  <c r="U52" i="160"/>
  <c r="M52" i="159"/>
  <c r="E52" i="161"/>
  <c r="E52" i="168"/>
  <c r="V27" i="167"/>
  <c r="X27" i="159"/>
  <c r="H27" i="159"/>
  <c r="W22" i="161"/>
  <c r="W22" i="152"/>
  <c r="W22" i="167"/>
  <c r="O22" i="202"/>
  <c r="G22" i="161"/>
  <c r="G22" i="169"/>
  <c r="L17" i="161"/>
  <c r="Q17" i="161"/>
  <c r="I17" i="155"/>
  <c r="V17" i="160"/>
  <c r="F17" i="160"/>
  <c r="S17" i="172"/>
  <c r="S17" i="155"/>
  <c r="K17" i="160"/>
  <c r="K17" i="167"/>
  <c r="J11" i="167"/>
  <c r="O11" i="167"/>
  <c r="T11" i="172"/>
  <c r="T11" i="158"/>
  <c r="T11" i="167"/>
  <c r="L11" i="156"/>
  <c r="D11" i="172"/>
  <c r="D11" i="167"/>
  <c r="Q8" i="151"/>
  <c r="Q8" i="156"/>
  <c r="I8" i="159"/>
  <c r="V8" i="151"/>
  <c r="V8" i="159"/>
  <c r="V8" i="156"/>
  <c r="N8" i="152"/>
  <c r="N8" i="202"/>
  <c r="F8" i="151"/>
  <c r="F8" i="204"/>
  <c r="F8" i="170"/>
  <c r="U4" i="152"/>
  <c r="E4" i="152"/>
  <c r="C33" i="172"/>
  <c r="C22" i="151"/>
  <c r="C22" i="158"/>
  <c r="T52" i="161"/>
  <c r="T52" i="172"/>
  <c r="T52" i="158"/>
  <c r="T52" i="168"/>
  <c r="D52" i="202"/>
  <c r="R27" i="159"/>
  <c r="O27" i="172"/>
  <c r="O27" i="159"/>
  <c r="N22" i="154"/>
  <c r="N22" i="202"/>
  <c r="F22" i="155"/>
  <c r="M17" i="153"/>
  <c r="J17" i="153"/>
  <c r="J17" i="156"/>
  <c r="V11" i="158"/>
  <c r="S11" i="158"/>
  <c r="M8" i="152"/>
  <c r="M8" i="204"/>
  <c r="M8" i="202"/>
  <c r="W4" i="152"/>
  <c r="T4" i="152"/>
  <c r="D4" i="151"/>
  <c r="N27" i="161"/>
  <c r="N27" i="166"/>
  <c r="E22" i="155"/>
  <c r="L17" i="159"/>
  <c r="I17" i="156"/>
  <c r="V11" i="172"/>
  <c r="P11" i="166"/>
  <c r="G8" i="155"/>
  <c r="L8" i="154"/>
  <c r="L8" i="167"/>
  <c r="X27" i="160"/>
  <c r="I22" i="172"/>
  <c r="V11" i="160"/>
  <c r="V11" i="159"/>
  <c r="H8" i="152"/>
  <c r="H8" i="172"/>
  <c r="H8" i="170"/>
  <c r="W4" i="153"/>
  <c r="C4" i="152"/>
  <c r="F52" i="161"/>
  <c r="F52" i="168"/>
  <c r="O27" i="160"/>
  <c r="L17" i="168"/>
  <c r="M11" i="153"/>
  <c r="M11" i="204"/>
  <c r="O8" i="159"/>
  <c r="D17" i="159"/>
  <c r="D8" i="170"/>
  <c r="U27" i="166"/>
  <c r="U17" i="170"/>
  <c r="T27" i="161"/>
  <c r="T27" i="159"/>
  <c r="T27" i="166"/>
  <c r="P22" i="154"/>
  <c r="P22" i="168"/>
  <c r="P22" i="166"/>
  <c r="F27" i="170"/>
  <c r="T17" i="154"/>
  <c r="Q17" i="156"/>
  <c r="O52" i="156"/>
  <c r="O52" i="155"/>
  <c r="J27" i="154"/>
  <c r="J27" i="166"/>
  <c r="N11" i="166"/>
  <c r="P8" i="155"/>
  <c r="V52" i="160"/>
  <c r="V52" i="172"/>
  <c r="V52" i="167"/>
  <c r="D27" i="159"/>
  <c r="D27" i="166"/>
  <c r="V4" i="160"/>
  <c r="V33" i="172"/>
  <c r="F33" i="172"/>
  <c r="U33" i="172"/>
  <c r="E33" i="172"/>
  <c r="T33" i="172"/>
  <c r="D33" i="172"/>
  <c r="H27" i="161"/>
  <c r="U27" i="155"/>
  <c r="M27" i="161"/>
  <c r="E27" i="168"/>
  <c r="X17" i="152"/>
  <c r="P17" i="161"/>
  <c r="H17" i="152"/>
  <c r="G11" i="155"/>
  <c r="Q11" i="151"/>
  <c r="Q11" i="172"/>
  <c r="Q11" i="168"/>
  <c r="I11" i="159"/>
  <c r="I11" i="167"/>
  <c r="K8" i="153"/>
  <c r="K8" i="155"/>
  <c r="U4" i="151"/>
  <c r="E4" i="151"/>
  <c r="J4" i="151"/>
  <c r="C30" i="119"/>
  <c r="C8" i="156"/>
  <c r="L52" i="169"/>
  <c r="J33" i="202"/>
  <c r="I33" i="202"/>
  <c r="W27" i="167"/>
  <c r="K22" i="153"/>
  <c r="R17" i="161"/>
  <c r="W17" i="152"/>
  <c r="O17" i="161"/>
  <c r="O17" i="167"/>
  <c r="K11" i="154"/>
  <c r="H11" i="153"/>
  <c r="H11" i="159"/>
  <c r="H11" i="170"/>
  <c r="J33" i="172"/>
  <c r="N27" i="158"/>
  <c r="U22" i="169"/>
  <c r="V17" i="167"/>
  <c r="U11" i="156"/>
  <c r="R11" i="159"/>
  <c r="O11" i="156"/>
  <c r="T8" i="160"/>
  <c r="Q8" i="152"/>
  <c r="P4" i="154"/>
  <c r="C27" i="153"/>
  <c r="C27" i="156"/>
  <c r="S27" i="160"/>
  <c r="R27" i="172"/>
  <c r="D22" i="167"/>
  <c r="S8" i="160"/>
  <c r="S8" i="159"/>
  <c r="H11" i="204"/>
  <c r="W8" i="159"/>
  <c r="W8" i="167"/>
  <c r="I52" i="169"/>
  <c r="J27" i="153"/>
  <c r="T27" i="153"/>
  <c r="T27" i="156"/>
  <c r="V22" i="172"/>
  <c r="U17" i="161"/>
  <c r="E17" i="155"/>
  <c r="G17" i="155"/>
  <c r="N11" i="167"/>
  <c r="U8" i="158"/>
  <c r="J8" i="202"/>
  <c r="J8" i="172"/>
  <c r="J8" i="158"/>
  <c r="C17" i="161"/>
  <c r="C17" i="159"/>
  <c r="C17" i="167"/>
  <c r="S27" i="169"/>
  <c r="M22" i="169"/>
  <c r="F17" i="151"/>
  <c r="G11" i="169"/>
  <c r="D8" i="166"/>
  <c r="F4" i="152"/>
  <c r="F11" i="161"/>
  <c r="F11" i="202"/>
  <c r="G4" i="160"/>
  <c r="W27" i="202"/>
  <c r="T17" i="160"/>
  <c r="S11" i="204"/>
  <c r="R8" i="167"/>
  <c r="H52" i="160"/>
  <c r="I27" i="154"/>
  <c r="F27" i="151"/>
  <c r="K27" i="154"/>
  <c r="K27" i="159"/>
  <c r="E22" i="166"/>
  <c r="L17" i="153"/>
  <c r="W11" i="154"/>
  <c r="W11" i="158"/>
  <c r="K4" i="161"/>
  <c r="H4" i="151"/>
  <c r="K27" i="174"/>
  <c r="E27" i="172"/>
  <c r="T22" i="153"/>
  <c r="X17" i="154"/>
  <c r="L27" i="166"/>
  <c r="X22" i="160"/>
  <c r="X22" i="172"/>
  <c r="X22" i="168"/>
  <c r="E11" i="154"/>
  <c r="S17" i="158"/>
  <c r="Q27" i="174"/>
  <c r="P11" i="204"/>
  <c r="P11" i="169"/>
  <c r="G8" i="202"/>
  <c r="N52" i="153"/>
  <c r="N52" i="155"/>
  <c r="R27" i="202"/>
  <c r="I27" i="167"/>
  <c r="D17" i="168"/>
  <c r="X11" i="155"/>
  <c r="X52" i="152"/>
  <c r="H52" i="152"/>
  <c r="H52" i="169"/>
  <c r="U52" i="161"/>
  <c r="U52" i="172"/>
  <c r="U52" i="158"/>
  <c r="U52" i="168"/>
  <c r="M52" i="152"/>
  <c r="M52" i="166"/>
  <c r="E52" i="151"/>
  <c r="E52" i="172"/>
  <c r="E52" i="155"/>
  <c r="E52" i="167"/>
  <c r="X27" i="166"/>
  <c r="P27" i="202"/>
  <c r="P27" i="170"/>
  <c r="W22" i="166"/>
  <c r="O22" i="170"/>
  <c r="G22" i="204"/>
  <c r="G22" i="167"/>
  <c r="T17" i="169"/>
  <c r="L17" i="152"/>
  <c r="D17" i="169"/>
  <c r="Q17" i="155"/>
  <c r="Q17" i="166"/>
  <c r="V17" i="161"/>
  <c r="V17" i="166"/>
  <c r="N17" i="169"/>
  <c r="F17" i="161"/>
  <c r="F17" i="166"/>
  <c r="S17" i="169"/>
  <c r="K17" i="161"/>
  <c r="K17" i="166"/>
  <c r="T11" i="151"/>
  <c r="D11" i="151"/>
  <c r="D11" i="158"/>
  <c r="V8" i="168"/>
  <c r="N8" i="154"/>
  <c r="N8" i="170"/>
  <c r="F8" i="168"/>
  <c r="S4" i="160"/>
  <c r="M4" i="160"/>
  <c r="C22" i="202"/>
  <c r="W52" i="172"/>
  <c r="T52" i="151"/>
  <c r="T52" i="167"/>
  <c r="D52" i="152"/>
  <c r="J27" i="159"/>
  <c r="N22" i="153"/>
  <c r="N22" i="156"/>
  <c r="F22" i="170"/>
  <c r="N11" i="151"/>
  <c r="M8" i="160"/>
  <c r="M8" i="167"/>
  <c r="E8" i="170"/>
  <c r="J4" i="160"/>
  <c r="D4" i="160"/>
  <c r="N27" i="152"/>
  <c r="N27" i="204"/>
  <c r="E22" i="156"/>
  <c r="J17" i="151"/>
  <c r="I17" i="169"/>
  <c r="P11" i="168"/>
  <c r="G8" i="169"/>
  <c r="L8" i="158"/>
  <c r="C20" i="119"/>
  <c r="X27" i="168"/>
  <c r="I22" i="202"/>
  <c r="P17" i="156"/>
  <c r="V11" i="161"/>
  <c r="H8" i="168"/>
  <c r="W4" i="151"/>
  <c r="F52" i="172"/>
  <c r="F52" i="155"/>
  <c r="F52" i="167"/>
  <c r="O27" i="161"/>
  <c r="O27" i="168"/>
  <c r="K11" i="161"/>
  <c r="O8" i="151"/>
  <c r="O8" i="170"/>
  <c r="O8" i="166"/>
  <c r="K11" i="169"/>
  <c r="V27" i="160"/>
  <c r="V27" i="168"/>
  <c r="P22" i="167"/>
  <c r="K11" i="160"/>
  <c r="K11" i="172"/>
  <c r="D8" i="152"/>
  <c r="U27" i="172"/>
  <c r="U17" i="154"/>
  <c r="U17" i="168"/>
  <c r="M4" i="153"/>
  <c r="O4" i="154"/>
  <c r="J27" i="202"/>
  <c r="T27" i="202"/>
  <c r="P22" i="204"/>
  <c r="P22" i="159"/>
  <c r="O17" i="172"/>
  <c r="O17" i="168"/>
  <c r="U11" i="152"/>
  <c r="S52" i="159"/>
  <c r="K52" i="155"/>
  <c r="F27" i="153"/>
  <c r="F27" i="169"/>
  <c r="X11" i="172"/>
  <c r="T8" i="204"/>
  <c r="O52" i="202"/>
  <c r="O52" i="166"/>
  <c r="Q22" i="153"/>
  <c r="Q22" i="170"/>
  <c r="N11" i="154"/>
  <c r="N11" i="155"/>
  <c r="P8" i="154"/>
  <c r="P8" i="202"/>
  <c r="P8" i="169"/>
  <c r="V52" i="153"/>
  <c r="H22" i="159"/>
  <c r="J52" i="160"/>
  <c r="J52" i="166"/>
  <c r="K33" i="172"/>
  <c r="P33" i="172"/>
  <c r="O33" i="172"/>
  <c r="X27" i="152"/>
  <c r="X27" i="204"/>
  <c r="P27" i="155"/>
  <c r="H27" i="152"/>
  <c r="H27" i="204"/>
  <c r="U27" i="170"/>
  <c r="M27" i="154"/>
  <c r="M27" i="152"/>
  <c r="M27" i="204"/>
  <c r="T22" i="204"/>
  <c r="L22" i="160"/>
  <c r="X17" i="172"/>
  <c r="X17" i="155"/>
  <c r="H17" i="155"/>
  <c r="R11" i="169"/>
  <c r="J11" i="152"/>
  <c r="W11" i="204"/>
  <c r="O11" i="166"/>
  <c r="T11" i="152"/>
  <c r="L11" i="204"/>
  <c r="L11" i="169"/>
  <c r="D11" i="152"/>
  <c r="D11" i="166"/>
  <c r="Q11" i="155"/>
  <c r="I11" i="152"/>
  <c r="I3" i="152" s="1"/>
  <c r="I11" i="166"/>
  <c r="K8" i="172"/>
  <c r="K8" i="158"/>
  <c r="R4" i="154"/>
  <c r="C8" i="168"/>
  <c r="Q52" i="167"/>
  <c r="W27" i="153"/>
  <c r="S22" i="202"/>
  <c r="S22" i="169"/>
  <c r="W17" i="155"/>
  <c r="O17" i="151"/>
  <c r="K11" i="153"/>
  <c r="C27" i="161"/>
  <c r="C7" i="119"/>
  <c r="U22" i="166"/>
  <c r="T17" i="167"/>
  <c r="V17" i="151"/>
  <c r="V17" i="158"/>
  <c r="O11" i="169"/>
  <c r="T8" i="166"/>
  <c r="N4" i="152"/>
  <c r="P4" i="152"/>
  <c r="C27" i="174"/>
  <c r="J52" i="158"/>
  <c r="S27" i="174"/>
  <c r="S8" i="161"/>
  <c r="S8" i="166"/>
  <c r="G27" i="204"/>
  <c r="K22" i="151"/>
  <c r="K22" i="156"/>
  <c r="W17" i="168"/>
  <c r="H11" i="155"/>
  <c r="W8" i="151"/>
  <c r="C11" i="166"/>
  <c r="I52" i="170"/>
  <c r="M33" i="202"/>
  <c r="M26" i="202" s="1"/>
  <c r="W33" i="202"/>
  <c r="L33" i="202"/>
  <c r="V33" i="202"/>
  <c r="D27" i="172"/>
  <c r="G17" i="169"/>
  <c r="J8" i="170"/>
  <c r="C17" i="151"/>
  <c r="C17" i="172"/>
  <c r="C17" i="158"/>
  <c r="C17" i="166"/>
  <c r="V27" i="156"/>
  <c r="S27" i="202"/>
  <c r="S27" i="170"/>
  <c r="J22" i="156"/>
  <c r="F17" i="156"/>
  <c r="H11" i="151"/>
  <c r="J11" i="151"/>
  <c r="J11" i="158"/>
  <c r="M17" i="169"/>
  <c r="F11" i="166"/>
  <c r="U17" i="172"/>
  <c r="T17" i="166"/>
  <c r="R8" i="153"/>
  <c r="S52" i="153"/>
  <c r="I27" i="158"/>
  <c r="K27" i="158"/>
  <c r="N17" i="167"/>
  <c r="E11" i="159"/>
  <c r="W11" i="172"/>
  <c r="W11" i="156"/>
  <c r="H4" i="160"/>
  <c r="K27" i="160"/>
  <c r="E27" i="166"/>
  <c r="T22" i="167"/>
  <c r="C11" i="151"/>
  <c r="X22" i="161"/>
  <c r="X22" i="152"/>
  <c r="E11" i="153"/>
  <c r="E11" i="169"/>
  <c r="I33" i="172"/>
  <c r="E27" i="202"/>
  <c r="Q27" i="160"/>
  <c r="Q27" i="167"/>
  <c r="N52" i="170"/>
  <c r="I27" i="152"/>
  <c r="I27" i="202"/>
  <c r="D17" i="160"/>
  <c r="X11" i="204"/>
  <c r="X52" i="169"/>
  <c r="H52" i="166"/>
  <c r="U52" i="151"/>
  <c r="U52" i="156"/>
  <c r="U52" i="167"/>
  <c r="M52" i="202"/>
  <c r="M52" i="169"/>
  <c r="E52" i="153"/>
  <c r="E52" i="158"/>
  <c r="X27" i="154"/>
  <c r="X27" i="202"/>
  <c r="X27" i="158"/>
  <c r="P27" i="167"/>
  <c r="H27" i="158"/>
  <c r="W22" i="204"/>
  <c r="W22" i="159"/>
  <c r="O22" i="169"/>
  <c r="G22" i="159"/>
  <c r="T17" i="170"/>
  <c r="D17" i="170"/>
  <c r="N17" i="170"/>
  <c r="S17" i="170"/>
  <c r="K17" i="151"/>
  <c r="K17" i="155"/>
  <c r="T11" i="154"/>
  <c r="L11" i="155"/>
  <c r="D11" i="154"/>
  <c r="I8" i="158"/>
  <c r="N8" i="160"/>
  <c r="N8" i="172"/>
  <c r="N8" i="166"/>
  <c r="F8" i="155"/>
  <c r="M4" i="161"/>
  <c r="C33" i="202"/>
  <c r="W52" i="160"/>
  <c r="T52" i="160"/>
  <c r="T52" i="156"/>
  <c r="T52" i="166"/>
  <c r="D52" i="170"/>
  <c r="U27" i="158"/>
  <c r="R27" i="158"/>
  <c r="O27" i="154"/>
  <c r="O27" i="158"/>
  <c r="N22" i="155"/>
  <c r="F22" i="152"/>
  <c r="F22" i="156"/>
  <c r="M17" i="167"/>
  <c r="J17" i="170"/>
  <c r="Q11" i="156"/>
  <c r="N11" i="156"/>
  <c r="S11" i="202"/>
  <c r="S11" i="169"/>
  <c r="M8" i="154"/>
  <c r="M8" i="166"/>
  <c r="E8" i="168"/>
  <c r="J4" i="161"/>
  <c r="G4" i="161"/>
  <c r="D4" i="161"/>
  <c r="C32" i="119"/>
  <c r="C11" i="202"/>
  <c r="N27" i="169"/>
  <c r="H22" i="153"/>
  <c r="G17" i="156"/>
  <c r="L17" i="151"/>
  <c r="L17" i="158"/>
  <c r="J11" i="154"/>
  <c r="J11" i="166"/>
  <c r="L8" i="161"/>
  <c r="L8" i="202"/>
  <c r="L8" i="159"/>
  <c r="S4" i="154"/>
  <c r="C17" i="152"/>
  <c r="Q33" i="172"/>
  <c r="M27" i="174"/>
  <c r="I22" i="170"/>
  <c r="V11" i="155"/>
  <c r="V11" i="166"/>
  <c r="H8" i="155"/>
  <c r="F52" i="160"/>
  <c r="P33" i="202"/>
  <c r="O27" i="202"/>
  <c r="O27" i="166"/>
  <c r="K11" i="204"/>
  <c r="M11" i="169"/>
  <c r="O8" i="153"/>
  <c r="Y38" i="93" l="1"/>
  <c r="Y38" i="11" s="1"/>
  <c r="Y38" i="9" s="1"/>
  <c r="Y38" i="7" s="1"/>
  <c r="Z2" i="202"/>
  <c r="Z26" i="119"/>
  <c r="Y3" i="119"/>
  <c r="Y2" i="155"/>
  <c r="Y2" i="89"/>
  <c r="Z3" i="120"/>
  <c r="Z2" i="17"/>
  <c r="Z24" i="93"/>
  <c r="Z24" i="11" s="1"/>
  <c r="Z24" i="9" s="1"/>
  <c r="Z24" i="7" s="1"/>
  <c r="Y29" i="93"/>
  <c r="Y29" i="11" s="1"/>
  <c r="Y29" i="9" s="1"/>
  <c r="Y29" i="7" s="1"/>
  <c r="Z2" i="77"/>
  <c r="Y2" i="185"/>
  <c r="Z2" i="115"/>
  <c r="Y66" i="93"/>
  <c r="Y66" i="11" s="1"/>
  <c r="Y66" i="9" s="1"/>
  <c r="Y66" i="7" s="1"/>
  <c r="Z69" i="93"/>
  <c r="Z69" i="11" s="1"/>
  <c r="Z69" i="9" s="1"/>
  <c r="Z69" i="7" s="1"/>
  <c r="Z2" i="199"/>
  <c r="Y35" i="93"/>
  <c r="Y35" i="11" s="1"/>
  <c r="Y35" i="9" s="1"/>
  <c r="Y35" i="7" s="1"/>
  <c r="Z2" i="166"/>
  <c r="Y20" i="93"/>
  <c r="Y20" i="11" s="1"/>
  <c r="Y20" i="9" s="1"/>
  <c r="Y20" i="7" s="1"/>
  <c r="Y2" i="88"/>
  <c r="Z39" i="93"/>
  <c r="Z39" i="11" s="1"/>
  <c r="Z39" i="9" s="1"/>
  <c r="Z39" i="7" s="1"/>
  <c r="Z30" i="93"/>
  <c r="Z30" i="11" s="1"/>
  <c r="Z30" i="9" s="1"/>
  <c r="Z30" i="7" s="1"/>
  <c r="Y46" i="93"/>
  <c r="Y46" i="11" s="1"/>
  <c r="Y46" i="9" s="1"/>
  <c r="Y46" i="7" s="1"/>
  <c r="Y2" i="154"/>
  <c r="Y21" i="93"/>
  <c r="Y21" i="11" s="1"/>
  <c r="Y21" i="9" s="1"/>
  <c r="Y21" i="7" s="1"/>
  <c r="Y31" i="149"/>
  <c r="Y26" i="125"/>
  <c r="Y2" i="189"/>
  <c r="Z20" i="93"/>
  <c r="Z20" i="11" s="1"/>
  <c r="Z20" i="9" s="1"/>
  <c r="Z20" i="7" s="1"/>
  <c r="Y65" i="93"/>
  <c r="Y65" i="11" s="1"/>
  <c r="Y65" i="9" s="1"/>
  <c r="Y65" i="7" s="1"/>
  <c r="Z43" i="93"/>
  <c r="Z43" i="11" s="1"/>
  <c r="Z43" i="9" s="1"/>
  <c r="Z43" i="7" s="1"/>
  <c r="Z2" i="167"/>
  <c r="Y10" i="93"/>
  <c r="Y10" i="11" s="1"/>
  <c r="Y10" i="9" s="1"/>
  <c r="Y10" i="7" s="1"/>
  <c r="Z2" i="154"/>
  <c r="Z2" i="78"/>
  <c r="Y26" i="105"/>
  <c r="Y2" i="105" s="1"/>
  <c r="Z72" i="93"/>
  <c r="Z72" i="11" s="1"/>
  <c r="Z72" i="9" s="1"/>
  <c r="Z72" i="7" s="1"/>
  <c r="Z2" i="173"/>
  <c r="Z26" i="104"/>
  <c r="Z2" i="104" s="1"/>
  <c r="Y49" i="93"/>
  <c r="Y49" i="11" s="1"/>
  <c r="Y49" i="9" s="1"/>
  <c r="Y49" i="7" s="1"/>
  <c r="Z44" i="93"/>
  <c r="Z44" i="11" s="1"/>
  <c r="Z44" i="9" s="1"/>
  <c r="Z44" i="7" s="1"/>
  <c r="Y41" i="93"/>
  <c r="Y41" i="11" s="1"/>
  <c r="Y41" i="9" s="1"/>
  <c r="Y41" i="7" s="1"/>
  <c r="Z16" i="93"/>
  <c r="Z16" i="11" s="1"/>
  <c r="Z16" i="9" s="1"/>
  <c r="Z16" i="7" s="1"/>
  <c r="Z17" i="116"/>
  <c r="Y47" i="93"/>
  <c r="Y47" i="11" s="1"/>
  <c r="Y47" i="9" s="1"/>
  <c r="Y47" i="7" s="1"/>
  <c r="Y42" i="93"/>
  <c r="Y42" i="11" s="1"/>
  <c r="Y42" i="9" s="1"/>
  <c r="Y42" i="7" s="1"/>
  <c r="Y55" i="149"/>
  <c r="Y2" i="114"/>
  <c r="Y2" i="115"/>
  <c r="Y2" i="169"/>
  <c r="Y75" i="149" s="1"/>
  <c r="Z2" i="113"/>
  <c r="Z50" i="93"/>
  <c r="Z50" i="11" s="1"/>
  <c r="Z50" i="9" s="1"/>
  <c r="Z50" i="7" s="1"/>
  <c r="Z2" i="79"/>
  <c r="Z26" i="111"/>
  <c r="Y14" i="93"/>
  <c r="Y14" i="11" s="1"/>
  <c r="Y14" i="9" s="1"/>
  <c r="Y14" i="7" s="1"/>
  <c r="Z3" i="106"/>
  <c r="Z2" i="106" s="1"/>
  <c r="Z2" i="82"/>
  <c r="Y2" i="109"/>
  <c r="Y2" i="82"/>
  <c r="Y23" i="149"/>
  <c r="Y2" i="77"/>
  <c r="Y17" i="123"/>
  <c r="Y2" i="197"/>
  <c r="Z40" i="93"/>
  <c r="Z40" i="11" s="1"/>
  <c r="Z40" i="9" s="1"/>
  <c r="Z40" i="7" s="1"/>
  <c r="Y17" i="116"/>
  <c r="Z41" i="93"/>
  <c r="Z41" i="11" s="1"/>
  <c r="Z41" i="9" s="1"/>
  <c r="Z41" i="7" s="1"/>
  <c r="Y31" i="93"/>
  <c r="Y31" i="11" s="1"/>
  <c r="Y31" i="9" s="1"/>
  <c r="Y31" i="7" s="1"/>
  <c r="Z42" i="93"/>
  <c r="Z42" i="11" s="1"/>
  <c r="Z42" i="9" s="1"/>
  <c r="Z42" i="7" s="1"/>
  <c r="Z2" i="185"/>
  <c r="Y3" i="111"/>
  <c r="Y8" i="123"/>
  <c r="Y7" i="93"/>
  <c r="Y7" i="11" s="1"/>
  <c r="Y7" i="9" s="1"/>
  <c r="Y7" i="7" s="1"/>
  <c r="Z2" i="80"/>
  <c r="Y2" i="159"/>
  <c r="Z2" i="107"/>
  <c r="Z2" i="152"/>
  <c r="Z47" i="93"/>
  <c r="Z47" i="11" s="1"/>
  <c r="Z47" i="9" s="1"/>
  <c r="Z47" i="7" s="1"/>
  <c r="Z16" i="149"/>
  <c r="Y26" i="119"/>
  <c r="Y2" i="119" s="1"/>
  <c r="Z21" i="93"/>
  <c r="Z21" i="11" s="1"/>
  <c r="Z21" i="9" s="1"/>
  <c r="Z21" i="7" s="1"/>
  <c r="Z26" i="117"/>
  <c r="Y25" i="93"/>
  <c r="Y25" i="11" s="1"/>
  <c r="Y25" i="9" s="1"/>
  <c r="Y25" i="7" s="1"/>
  <c r="Y2" i="196"/>
  <c r="Y2" i="83"/>
  <c r="Y2" i="173"/>
  <c r="Y15" i="93"/>
  <c r="Y15" i="11" s="1"/>
  <c r="Y15" i="9" s="1"/>
  <c r="Y15" i="7" s="1"/>
  <c r="Z3" i="75"/>
  <c r="Z19" i="93"/>
  <c r="Z19" i="11" s="1"/>
  <c r="Z19" i="9" s="1"/>
  <c r="Z19" i="7" s="1"/>
  <c r="Y2" i="158"/>
  <c r="Z2" i="19"/>
  <c r="Z2" i="191"/>
  <c r="Z2" i="197"/>
  <c r="Y3" i="118"/>
  <c r="Y2" i="203"/>
  <c r="Z4" i="123"/>
  <c r="Z22" i="116"/>
  <c r="Z2" i="189"/>
  <c r="Y72" i="93"/>
  <c r="Y72" i="11" s="1"/>
  <c r="Y72" i="9" s="1"/>
  <c r="Y72" i="7" s="1"/>
  <c r="Y2" i="168"/>
  <c r="Z92" i="149"/>
  <c r="Y57" i="149"/>
  <c r="Y2" i="152"/>
  <c r="Y50" i="93"/>
  <c r="Y50" i="11" s="1"/>
  <c r="Y50" i="9" s="1"/>
  <c r="Y50" i="7" s="1"/>
  <c r="Y26" i="120"/>
  <c r="Y24" i="93"/>
  <c r="Y24" i="11" s="1"/>
  <c r="Y24" i="9" s="1"/>
  <c r="Y24" i="7" s="1"/>
  <c r="Z67" i="93"/>
  <c r="Z67" i="11" s="1"/>
  <c r="Z67" i="9" s="1"/>
  <c r="Z67" i="7" s="1"/>
  <c r="Q3" i="161"/>
  <c r="Y44" i="93"/>
  <c r="Y44" i="11" s="1"/>
  <c r="Y44" i="9" s="1"/>
  <c r="Y44" i="7" s="1"/>
  <c r="Z66" i="93"/>
  <c r="Z66" i="11" s="1"/>
  <c r="Z66" i="9" s="1"/>
  <c r="Z66" i="7" s="1"/>
  <c r="Y2" i="84"/>
  <c r="Y2" i="78"/>
  <c r="Z2" i="194"/>
  <c r="Z3" i="118"/>
  <c r="Y2" i="187"/>
  <c r="Y2" i="87"/>
  <c r="Y2" i="186"/>
  <c r="Z2" i="168"/>
  <c r="Y2" i="112"/>
  <c r="Z32" i="93"/>
  <c r="Z32" i="11" s="1"/>
  <c r="Z32" i="9" s="1"/>
  <c r="Z32" i="7" s="1"/>
  <c r="Y8" i="116"/>
  <c r="Y68" i="93"/>
  <c r="Y68" i="11" s="1"/>
  <c r="Y68" i="9" s="1"/>
  <c r="Y68" i="7" s="1"/>
  <c r="Z2" i="87"/>
  <c r="Z71" i="93"/>
  <c r="Z71" i="11" s="1"/>
  <c r="Z71" i="9" s="1"/>
  <c r="Z71" i="7" s="1"/>
  <c r="Y3" i="106"/>
  <c r="Z6" i="93"/>
  <c r="Z6" i="11" s="1"/>
  <c r="Z6" i="9" s="1"/>
  <c r="Z6" i="7" s="1"/>
  <c r="Z26" i="16"/>
  <c r="Y48" i="93"/>
  <c r="Y48" i="11" s="1"/>
  <c r="Y48" i="9" s="1"/>
  <c r="Y48" i="7" s="1"/>
  <c r="Z2" i="195"/>
  <c r="Y73" i="149"/>
  <c r="Y40" i="93"/>
  <c r="Y40" i="11" s="1"/>
  <c r="Y40" i="9" s="1"/>
  <c r="Y40" i="7" s="1"/>
  <c r="Y19" i="93"/>
  <c r="Y19" i="11" s="1"/>
  <c r="Y19" i="9" s="1"/>
  <c r="Y19" i="7" s="1"/>
  <c r="Y2" i="193"/>
  <c r="Z8" i="123"/>
  <c r="Y11" i="116"/>
  <c r="Y44" i="149"/>
  <c r="Z25" i="93"/>
  <c r="Z25" i="11" s="1"/>
  <c r="Z25" i="9" s="1"/>
  <c r="Z25" i="7" s="1"/>
  <c r="Z2" i="169"/>
  <c r="Z10" i="93"/>
  <c r="Z10" i="11" s="1"/>
  <c r="Z10" i="9" s="1"/>
  <c r="Z10" i="7" s="1"/>
  <c r="Z27" i="116"/>
  <c r="Y26" i="117"/>
  <c r="Y3" i="104"/>
  <c r="Y2" i="104" s="1"/>
  <c r="Z3" i="105"/>
  <c r="Y2" i="165"/>
  <c r="Z82" i="149"/>
  <c r="Z57" i="149"/>
  <c r="Y2" i="195"/>
  <c r="Z2" i="153"/>
  <c r="Z2" i="188"/>
  <c r="Y4" i="116"/>
  <c r="Z52" i="149"/>
  <c r="Z70" i="93"/>
  <c r="Z70" i="11" s="1"/>
  <c r="Z70" i="9" s="1"/>
  <c r="Z70" i="7" s="1"/>
  <c r="Z2" i="121"/>
  <c r="Y86" i="149"/>
  <c r="Y3" i="125"/>
  <c r="Z26" i="120"/>
  <c r="Z2" i="120" s="1"/>
  <c r="Z2" i="187"/>
  <c r="Z33" i="116"/>
  <c r="Y32" i="149"/>
  <c r="Y7" i="149"/>
  <c r="Y26" i="16"/>
  <c r="Z2" i="201"/>
  <c r="Y56" i="149"/>
  <c r="Y30" i="93"/>
  <c r="Y30" i="11" s="1"/>
  <c r="Y30" i="9" s="1"/>
  <c r="Y30" i="7" s="1"/>
  <c r="Z26" i="10"/>
  <c r="Z13" i="93"/>
  <c r="Z13" i="11" s="1"/>
  <c r="Z13" i="9" s="1"/>
  <c r="Z13" i="7" s="1"/>
  <c r="Z3" i="8"/>
  <c r="Y3" i="103"/>
  <c r="Y2" i="113"/>
  <c r="Z2" i="151"/>
  <c r="Z2" i="186"/>
  <c r="Y64" i="93"/>
  <c r="Y64" i="11" s="1"/>
  <c r="Y64" i="9" s="1"/>
  <c r="Y64" i="7" s="1"/>
  <c r="Y2" i="81"/>
  <c r="Y28" i="149"/>
  <c r="Z31" i="93"/>
  <c r="Z31" i="11" s="1"/>
  <c r="Z31" i="9" s="1"/>
  <c r="Z31" i="7" s="1"/>
  <c r="Z29" i="93"/>
  <c r="Z29" i="11" s="1"/>
  <c r="Z29" i="9" s="1"/>
  <c r="Z29" i="7" s="1"/>
  <c r="Z26" i="124"/>
  <c r="Z27" i="123"/>
  <c r="Z4" i="116"/>
  <c r="Y63" i="93"/>
  <c r="Y63" i="11" s="1"/>
  <c r="Y63" i="9" s="1"/>
  <c r="Y63" i="7" s="1"/>
  <c r="Y2" i="188"/>
  <c r="Y26" i="103"/>
  <c r="Y26" i="124"/>
  <c r="Z3" i="119"/>
  <c r="Z2" i="119" s="1"/>
  <c r="Y3" i="124"/>
  <c r="Z37" i="93"/>
  <c r="Z37" i="11" s="1"/>
  <c r="Z37" i="9" s="1"/>
  <c r="Z37" i="7" s="1"/>
  <c r="Y89" i="149"/>
  <c r="Y2" i="171"/>
  <c r="Y33" i="123"/>
  <c r="Y26" i="123" s="1"/>
  <c r="Z15" i="93"/>
  <c r="Z15" i="11" s="1"/>
  <c r="Z15" i="9" s="1"/>
  <c r="Z15" i="7" s="1"/>
  <c r="Y22" i="116"/>
  <c r="Z2" i="190"/>
  <c r="Y2" i="18"/>
  <c r="Z61" i="116"/>
  <c r="Z3" i="103"/>
  <c r="Z48" i="93"/>
  <c r="Z48" i="11" s="1"/>
  <c r="Z48" i="9" s="1"/>
  <c r="Z48" i="7" s="1"/>
  <c r="Y16" i="93"/>
  <c r="Y16" i="11" s="1"/>
  <c r="Y16" i="9" s="1"/>
  <c r="Y16" i="7" s="1"/>
  <c r="Z45" i="93"/>
  <c r="Z45" i="11" s="1"/>
  <c r="Z45" i="9" s="1"/>
  <c r="Z45" i="7" s="1"/>
  <c r="Y12" i="149"/>
  <c r="Y22" i="149"/>
  <c r="Z88" i="149"/>
  <c r="Y34" i="149"/>
  <c r="Y94" i="149"/>
  <c r="Y72" i="149"/>
  <c r="Z26" i="149"/>
  <c r="Z53" i="93"/>
  <c r="Z52" i="102"/>
  <c r="Z32" i="149"/>
  <c r="Y29" i="149"/>
  <c r="Y11" i="123"/>
  <c r="Y2" i="202"/>
  <c r="Y26" i="106"/>
  <c r="Z68" i="149"/>
  <c r="Y34" i="93"/>
  <c r="Y33" i="102"/>
  <c r="Y3" i="117"/>
  <c r="Y70" i="93"/>
  <c r="Y70" i="11" s="1"/>
  <c r="Y70" i="9" s="1"/>
  <c r="Y70" i="7" s="1"/>
  <c r="Z11" i="123"/>
  <c r="Y61" i="116"/>
  <c r="Z33" i="149"/>
  <c r="Z60" i="149"/>
  <c r="Y22" i="123"/>
  <c r="Y3" i="8"/>
  <c r="Y23" i="93"/>
  <c r="Y22" i="102"/>
  <c r="Y52" i="102"/>
  <c r="Y53" i="93"/>
  <c r="Y92" i="149"/>
  <c r="Z26" i="118"/>
  <c r="Z17" i="102"/>
  <c r="Z18" i="93"/>
  <c r="Z2" i="193"/>
  <c r="Y26" i="8"/>
  <c r="Y3" i="16"/>
  <c r="Z2" i="158"/>
  <c r="Z62" i="149"/>
  <c r="Y95" i="149"/>
  <c r="Z3" i="16"/>
  <c r="Y27" i="116"/>
  <c r="Z26" i="8"/>
  <c r="Z4" i="102"/>
  <c r="Z5" i="93"/>
  <c r="Y26" i="10"/>
  <c r="Y3" i="10"/>
  <c r="Z3" i="111"/>
  <c r="Z76" i="149"/>
  <c r="Y2" i="194"/>
  <c r="Y79" i="149"/>
  <c r="Y78" i="149"/>
  <c r="Y45" i="93"/>
  <c r="Y45" i="11" s="1"/>
  <c r="Y45" i="9" s="1"/>
  <c r="Y45" i="7" s="1"/>
  <c r="Z13" i="149"/>
  <c r="Z26" i="75"/>
  <c r="Z2" i="86"/>
  <c r="Y18" i="93"/>
  <c r="Y17" i="102"/>
  <c r="Y33" i="149"/>
  <c r="Z11" i="116"/>
  <c r="Z27" i="149"/>
  <c r="Z7" i="149"/>
  <c r="Y59" i="149"/>
  <c r="Y27" i="102"/>
  <c r="Y28" i="93"/>
  <c r="Y2" i="151"/>
  <c r="Z33" i="123"/>
  <c r="Y8" i="102"/>
  <c r="Y9" i="93"/>
  <c r="Z35" i="93"/>
  <c r="Z35" i="11" s="1"/>
  <c r="Z35" i="9" s="1"/>
  <c r="Z35" i="7" s="1"/>
  <c r="Z3" i="124"/>
  <c r="Z17" i="123"/>
  <c r="Z63" i="93"/>
  <c r="Z63" i="11" s="1"/>
  <c r="Z63" i="9" s="1"/>
  <c r="Z63" i="7" s="1"/>
  <c r="Z2" i="88"/>
  <c r="Z33" i="102"/>
  <c r="Z34" i="93"/>
  <c r="Z79" i="149"/>
  <c r="Y18" i="149"/>
  <c r="Z2" i="171"/>
  <c r="Z95" i="149"/>
  <c r="Y76" i="149"/>
  <c r="Z8" i="102"/>
  <c r="Z9" i="93"/>
  <c r="Y12" i="93"/>
  <c r="Y11" i="102"/>
  <c r="Z23" i="93"/>
  <c r="Z22" i="102"/>
  <c r="Z27" i="102"/>
  <c r="Z28" i="93"/>
  <c r="Z22" i="123"/>
  <c r="Z2" i="18"/>
  <c r="Z38" i="149"/>
  <c r="Y47" i="149"/>
  <c r="Z2" i="160"/>
  <c r="Z55" i="149"/>
  <c r="Z94" i="149"/>
  <c r="Y5" i="93"/>
  <c r="Y4" i="102"/>
  <c r="Y68" i="149"/>
  <c r="Z64" i="149"/>
  <c r="Z56" i="149"/>
  <c r="Y26" i="75"/>
  <c r="Z62" i="93"/>
  <c r="Z61" i="102"/>
  <c r="Z61" i="123"/>
  <c r="Z26" i="103"/>
  <c r="Y6" i="149"/>
  <c r="Z36" i="93"/>
  <c r="Z36" i="11" s="1"/>
  <c r="Z36" i="9" s="1"/>
  <c r="Z36" i="7" s="1"/>
  <c r="Y46" i="149"/>
  <c r="Z21" i="149"/>
  <c r="Z26" i="105"/>
  <c r="Z70" i="149"/>
  <c r="Y33" i="116"/>
  <c r="Z87" i="149"/>
  <c r="Z24" i="149"/>
  <c r="Y61" i="123"/>
  <c r="Z3" i="10"/>
  <c r="Z12" i="93"/>
  <c r="Z11" i="102"/>
  <c r="Z2" i="155"/>
  <c r="Z34" i="149"/>
  <c r="Z61" i="149"/>
  <c r="Z59" i="149"/>
  <c r="Y3" i="120"/>
  <c r="Z3" i="117"/>
  <c r="Y3" i="75"/>
  <c r="Z26" i="125"/>
  <c r="Y26" i="111"/>
  <c r="Y2" i="17"/>
  <c r="Y26" i="118"/>
  <c r="Z2" i="85"/>
  <c r="Z2" i="192"/>
  <c r="Z3" i="125"/>
  <c r="Y58" i="149"/>
  <c r="Z2" i="204"/>
  <c r="Y61" i="102"/>
  <c r="Y62" i="93"/>
  <c r="R3" i="161"/>
  <c r="S3" i="161"/>
  <c r="V26" i="202"/>
  <c r="Q26" i="172"/>
  <c r="V3" i="153"/>
  <c r="H26" i="202"/>
  <c r="L3" i="160"/>
  <c r="X3" i="154"/>
  <c r="R3" i="151"/>
  <c r="C3" i="151"/>
  <c r="O3" i="151"/>
  <c r="L3" i="153"/>
  <c r="G3" i="160"/>
  <c r="J26" i="202"/>
  <c r="I3" i="160"/>
  <c r="F3" i="154"/>
  <c r="Q26" i="202"/>
  <c r="O3" i="152"/>
  <c r="T3" i="151"/>
  <c r="M26" i="172"/>
  <c r="D3" i="160"/>
  <c r="R26" i="172"/>
  <c r="N26" i="202"/>
  <c r="U3" i="161"/>
  <c r="L3" i="152"/>
  <c r="R3" i="160"/>
  <c r="J3" i="153"/>
  <c r="C3" i="152"/>
  <c r="I26" i="172"/>
  <c r="T3" i="161"/>
  <c r="P26" i="202"/>
  <c r="U3" i="154"/>
  <c r="Q3" i="153"/>
  <c r="L3" i="161"/>
  <c r="N3" i="152"/>
  <c r="U3" i="153"/>
  <c r="S3" i="160"/>
  <c r="V3" i="160"/>
  <c r="S3" i="151"/>
  <c r="Q3" i="154"/>
  <c r="G26" i="172"/>
  <c r="I3" i="161"/>
  <c r="W3" i="153"/>
  <c r="D3" i="161"/>
  <c r="U26" i="172"/>
  <c r="N3" i="154"/>
  <c r="C3" i="161"/>
  <c r="I3" i="154"/>
  <c r="X3" i="160"/>
  <c r="U3" i="152"/>
  <c r="M3" i="152"/>
  <c r="G3" i="152"/>
  <c r="E3" i="153"/>
  <c r="D3" i="152"/>
  <c r="N3" i="161"/>
  <c r="V3" i="154"/>
  <c r="F3" i="152"/>
  <c r="L3" i="154"/>
  <c r="L3" i="151"/>
  <c r="I3" i="151"/>
  <c r="N3" i="160"/>
  <c r="D3" i="153"/>
  <c r="T26" i="202"/>
  <c r="O3" i="154"/>
  <c r="C27" i="119"/>
  <c r="E3" i="151"/>
  <c r="G3" i="151"/>
  <c r="F3" i="160"/>
  <c r="S3" i="153"/>
  <c r="F3" i="153"/>
  <c r="E26" i="172"/>
  <c r="I26" i="202"/>
  <c r="W26" i="202"/>
  <c r="U3" i="151"/>
  <c r="M3" i="161"/>
  <c r="Q3" i="151"/>
  <c r="U26" i="202"/>
  <c r="H26" i="172"/>
  <c r="C11" i="119"/>
  <c r="P3" i="160"/>
  <c r="C3" i="154"/>
  <c r="S3" i="154"/>
  <c r="G3" i="161"/>
  <c r="M3" i="153"/>
  <c r="D26" i="172"/>
  <c r="P3" i="161"/>
  <c r="M3" i="154"/>
  <c r="R3" i="154"/>
  <c r="C3" i="153"/>
  <c r="V3" i="152"/>
  <c r="K3" i="154"/>
  <c r="T26" i="172"/>
  <c r="M3" i="151"/>
  <c r="X26" i="202"/>
  <c r="T3" i="152"/>
  <c r="C26" i="172"/>
  <c r="X3" i="151"/>
  <c r="J3" i="152"/>
  <c r="E3" i="161"/>
  <c r="H3" i="154"/>
  <c r="T3" i="160"/>
  <c r="S26" i="172"/>
  <c r="T3" i="153"/>
  <c r="K3" i="152"/>
  <c r="D26" i="202"/>
  <c r="J26" i="172"/>
  <c r="H3" i="161"/>
  <c r="J3" i="161"/>
  <c r="H3" i="160"/>
  <c r="W3" i="160"/>
  <c r="G3" i="153"/>
  <c r="K3" i="160"/>
  <c r="L26" i="202"/>
  <c r="N3" i="151"/>
  <c r="P3" i="153"/>
  <c r="K26" i="202"/>
  <c r="R3" i="152"/>
  <c r="F3" i="151"/>
  <c r="J3" i="160"/>
  <c r="R26" i="202"/>
  <c r="S26" i="202"/>
  <c r="P26" i="172"/>
  <c r="W3" i="152"/>
  <c r="F26" i="202"/>
  <c r="Q3" i="160"/>
  <c r="T3" i="154"/>
  <c r="O26" i="202"/>
  <c r="H3" i="151"/>
  <c r="C22" i="119"/>
  <c r="F3" i="161"/>
  <c r="K26" i="172"/>
  <c r="X3" i="153"/>
  <c r="S3" i="152"/>
  <c r="K3" i="151"/>
  <c r="F26" i="172"/>
  <c r="U3" i="160"/>
  <c r="E3" i="152"/>
  <c r="V3" i="161"/>
  <c r="X3" i="152"/>
  <c r="C26" i="202"/>
  <c r="G3" i="154"/>
  <c r="X3" i="161"/>
  <c r="P3" i="151"/>
  <c r="J3" i="151"/>
  <c r="D3" i="151"/>
  <c r="E3" i="154"/>
  <c r="O3" i="160"/>
  <c r="W3" i="161"/>
  <c r="Q3" i="152"/>
  <c r="O3" i="153"/>
  <c r="X26" i="172"/>
  <c r="D3" i="154"/>
  <c r="G26" i="202"/>
  <c r="V26" i="172"/>
  <c r="E26" i="202"/>
  <c r="W3" i="151"/>
  <c r="P3" i="154"/>
  <c r="V3" i="151"/>
  <c r="R3" i="153"/>
  <c r="J3" i="154"/>
  <c r="E3" i="160"/>
  <c r="C17" i="119"/>
  <c r="N26" i="172"/>
  <c r="K3" i="153"/>
  <c r="I3" i="153"/>
  <c r="P3" i="152"/>
  <c r="M3" i="160"/>
  <c r="K3" i="161"/>
  <c r="O26" i="172"/>
  <c r="H3" i="153"/>
  <c r="H3" i="152"/>
  <c r="W3" i="154"/>
  <c r="Z20" i="149" l="1"/>
  <c r="Y60" i="149"/>
  <c r="Y38" i="149"/>
  <c r="Z72" i="149"/>
  <c r="Y64" i="149"/>
  <c r="Y2" i="125"/>
  <c r="Z73" i="149"/>
  <c r="Y43" i="149"/>
  <c r="Z93" i="149"/>
  <c r="Y13" i="149"/>
  <c r="Z43" i="149"/>
  <c r="Z51" i="149"/>
  <c r="Y2" i="111"/>
  <c r="Y62" i="149"/>
  <c r="Z12" i="149"/>
  <c r="Y52" i="149"/>
  <c r="Z25" i="149"/>
  <c r="Y20" i="149"/>
  <c r="Y2" i="118"/>
  <c r="Z2" i="75"/>
  <c r="Z22" i="149"/>
  <c r="Y54" i="149"/>
  <c r="Z46" i="149"/>
  <c r="Y2" i="120"/>
  <c r="Y25" i="149"/>
  <c r="Z63" i="149"/>
  <c r="Z2" i="111"/>
  <c r="Y88" i="149"/>
  <c r="Z58" i="149"/>
  <c r="Y82" i="149"/>
  <c r="Z2" i="117"/>
  <c r="Y93" i="149"/>
  <c r="Z50" i="149"/>
  <c r="Y27" i="149"/>
  <c r="Y3" i="116"/>
  <c r="Z3" i="123"/>
  <c r="Z86" i="149"/>
  <c r="Y3" i="123"/>
  <c r="Y2" i="123" s="1"/>
  <c r="Z23" i="149"/>
  <c r="Y26" i="149"/>
  <c r="Z11" i="149"/>
  <c r="Z2" i="16"/>
  <c r="Z18" i="149"/>
  <c r="Z3" i="116"/>
  <c r="Z41" i="149"/>
  <c r="Z30" i="149"/>
  <c r="Y74" i="149"/>
  <c r="Y11" i="149"/>
  <c r="Y81" i="149"/>
  <c r="Z54" i="149"/>
  <c r="Z42" i="149"/>
  <c r="Y70" i="149"/>
  <c r="Y2" i="16"/>
  <c r="Y2" i="103"/>
  <c r="Y21" i="149"/>
  <c r="Y2" i="106"/>
  <c r="Z2" i="10"/>
  <c r="Z2" i="105"/>
  <c r="Z2" i="118"/>
  <c r="Z26" i="116"/>
  <c r="Y41" i="149"/>
  <c r="Y51" i="149"/>
  <c r="Y39" i="149"/>
  <c r="Y48" i="149"/>
  <c r="Z2" i="124"/>
  <c r="Z2" i="8"/>
  <c r="Y61" i="149"/>
  <c r="Y30" i="149"/>
  <c r="Z2" i="103"/>
  <c r="Z74" i="149"/>
  <c r="Z10" i="149"/>
  <c r="Z39" i="149"/>
  <c r="Y24" i="149"/>
  <c r="Z83" i="149"/>
  <c r="Z75" i="149"/>
  <c r="Y2" i="117"/>
  <c r="Y42" i="149"/>
  <c r="Z26" i="123"/>
  <c r="Z45" i="149"/>
  <c r="Z2" i="125"/>
  <c r="Y63" i="149"/>
  <c r="Y26" i="102"/>
  <c r="Z3" i="102"/>
  <c r="Y2" i="124"/>
  <c r="Z26" i="102"/>
  <c r="Z44" i="149"/>
  <c r="Y17" i="149"/>
  <c r="Z77" i="149"/>
  <c r="Y2" i="10"/>
  <c r="Y91" i="149"/>
  <c r="Z78" i="149"/>
  <c r="Y4" i="93"/>
  <c r="Y5" i="11"/>
  <c r="Z8" i="93"/>
  <c r="Z9" i="11"/>
  <c r="Z47" i="149"/>
  <c r="Y2" i="75"/>
  <c r="Z27" i="93"/>
  <c r="Z28" i="11"/>
  <c r="Z31" i="149"/>
  <c r="Y50" i="149"/>
  <c r="Z4" i="93"/>
  <c r="Z5" i="11"/>
  <c r="Y3" i="102"/>
  <c r="Y27" i="93"/>
  <c r="Y28" i="11"/>
  <c r="Y90" i="149"/>
  <c r="Z6" i="149"/>
  <c r="Z28" i="149"/>
  <c r="Z11" i="93"/>
  <c r="Z12" i="11"/>
  <c r="Y52" i="93"/>
  <c r="Y53" i="11"/>
  <c r="Y87" i="149"/>
  <c r="Y61" i="93"/>
  <c r="Y62" i="11"/>
  <c r="Y17" i="93"/>
  <c r="Y18" i="11"/>
  <c r="Z89" i="149"/>
  <c r="Y8" i="93"/>
  <c r="Y9" i="11"/>
  <c r="Y16" i="149"/>
  <c r="Z61" i="93"/>
  <c r="Z62" i="11"/>
  <c r="Z22" i="93"/>
  <c r="Z23" i="11"/>
  <c r="Z91" i="149"/>
  <c r="Y45" i="149"/>
  <c r="Z29" i="149"/>
  <c r="Z49" i="149"/>
  <c r="Y33" i="93"/>
  <c r="Y34" i="11"/>
  <c r="Z52" i="93"/>
  <c r="Z53" i="11"/>
  <c r="Y10" i="149"/>
  <c r="Y26" i="116"/>
  <c r="Z17" i="93"/>
  <c r="Z18" i="11"/>
  <c r="Y22" i="93"/>
  <c r="Y23" i="11"/>
  <c r="Y11" i="93"/>
  <c r="Y12" i="11"/>
  <c r="Y40" i="149"/>
  <c r="Y2" i="8"/>
  <c r="Z17" i="149"/>
  <c r="Z33" i="93"/>
  <c r="Z34" i="11"/>
  <c r="Z81" i="149"/>
  <c r="Z48" i="149"/>
  <c r="Z80" i="149"/>
  <c r="Y77" i="149"/>
  <c r="X54" i="8"/>
  <c r="X53" i="8"/>
  <c r="X65" i="8"/>
  <c r="X64" i="8"/>
  <c r="X63" i="8"/>
  <c r="X62" i="8"/>
  <c r="X32" i="8"/>
  <c r="X31" i="8"/>
  <c r="X30" i="8"/>
  <c r="X29" i="8"/>
  <c r="X28" i="8"/>
  <c r="X25" i="8"/>
  <c r="X24" i="8"/>
  <c r="X23" i="8"/>
  <c r="X21" i="8"/>
  <c r="X20" i="8"/>
  <c r="X19" i="8"/>
  <c r="X18" i="8"/>
  <c r="X16" i="8"/>
  <c r="X15" i="8"/>
  <c r="X14" i="8"/>
  <c r="X13" i="8"/>
  <c r="X12" i="8"/>
  <c r="X10" i="8"/>
  <c r="X9" i="8"/>
  <c r="X7" i="8"/>
  <c r="X6" i="8"/>
  <c r="X5" i="8"/>
  <c r="X51" i="8"/>
  <c r="X43" i="8"/>
  <c r="X54" i="10"/>
  <c r="X53" i="10"/>
  <c r="X65" i="10"/>
  <c r="X64" i="10"/>
  <c r="X63" i="10"/>
  <c r="X62" i="10"/>
  <c r="X32" i="10"/>
  <c r="X31" i="10"/>
  <c r="X30" i="10"/>
  <c r="X29" i="10"/>
  <c r="X28" i="10"/>
  <c r="X25" i="10"/>
  <c r="X24" i="10"/>
  <c r="X23" i="10"/>
  <c r="X21" i="10"/>
  <c r="X20" i="10"/>
  <c r="X19" i="10"/>
  <c r="X18" i="10"/>
  <c r="X16" i="10"/>
  <c r="X15" i="10"/>
  <c r="X14" i="10"/>
  <c r="X13" i="10"/>
  <c r="X12" i="10"/>
  <c r="X10" i="10"/>
  <c r="X9" i="10"/>
  <c r="X7" i="10"/>
  <c r="X6" i="10"/>
  <c r="X5" i="10"/>
  <c r="X52" i="162"/>
  <c r="X61" i="162"/>
  <c r="X33" i="162"/>
  <c r="X27" i="162"/>
  <c r="X22" i="162"/>
  <c r="X17" i="162"/>
  <c r="X11" i="162"/>
  <c r="X8" i="162"/>
  <c r="X4" i="162"/>
  <c r="X52" i="164"/>
  <c r="X61" i="164"/>
  <c r="X33" i="164"/>
  <c r="X27" i="164"/>
  <c r="X22" i="164"/>
  <c r="X17" i="164"/>
  <c r="X11" i="164"/>
  <c r="X8" i="164"/>
  <c r="X4" i="164"/>
  <c r="X54" i="118"/>
  <c r="X53" i="118"/>
  <c r="X65" i="118"/>
  <c r="X63" i="118"/>
  <c r="X62" i="118"/>
  <c r="X35" i="118"/>
  <c r="X34" i="118"/>
  <c r="X32" i="118"/>
  <c r="X31" i="118"/>
  <c r="X30" i="118"/>
  <c r="X29" i="118"/>
  <c r="X28" i="118"/>
  <c r="X25" i="118"/>
  <c r="X24" i="118"/>
  <c r="X23" i="118"/>
  <c r="X21" i="118"/>
  <c r="X20" i="118"/>
  <c r="X19" i="118"/>
  <c r="X18" i="118"/>
  <c r="X16" i="118"/>
  <c r="X15" i="118"/>
  <c r="X14" i="118"/>
  <c r="X13" i="118"/>
  <c r="X12" i="118"/>
  <c r="X10" i="118"/>
  <c r="X9" i="118"/>
  <c r="X7" i="118"/>
  <c r="X6" i="118"/>
  <c r="X5" i="118"/>
  <c r="X4" i="166"/>
  <c r="X3" i="166" s="1"/>
  <c r="X4" i="167"/>
  <c r="X3" i="167" s="1"/>
  <c r="X4" i="168"/>
  <c r="X3" i="168" s="1"/>
  <c r="X4" i="169"/>
  <c r="X3" i="169" s="1"/>
  <c r="X4" i="170"/>
  <c r="X54" i="119"/>
  <c r="X53" i="119"/>
  <c r="X65" i="119"/>
  <c r="X64" i="119"/>
  <c r="X63" i="119"/>
  <c r="X62" i="119"/>
  <c r="X32" i="119"/>
  <c r="X31" i="119"/>
  <c r="X30" i="119"/>
  <c r="X29" i="119"/>
  <c r="X28" i="119"/>
  <c r="X25" i="119"/>
  <c r="X24" i="119"/>
  <c r="X23" i="119"/>
  <c r="X21" i="119"/>
  <c r="X20" i="119"/>
  <c r="X19" i="119"/>
  <c r="X18" i="119"/>
  <c r="X16" i="119"/>
  <c r="X15" i="119"/>
  <c r="X14" i="119"/>
  <c r="X13" i="119"/>
  <c r="X12" i="119"/>
  <c r="X10" i="119"/>
  <c r="X9" i="119"/>
  <c r="X7" i="119"/>
  <c r="X6" i="119"/>
  <c r="X5" i="119"/>
  <c r="X4" i="155"/>
  <c r="X3" i="155" s="1"/>
  <c r="X4" i="156"/>
  <c r="X3" i="156" s="1"/>
  <c r="X54" i="120"/>
  <c r="X53" i="120"/>
  <c r="X51" i="120"/>
  <c r="X32" i="120"/>
  <c r="X31" i="120"/>
  <c r="X30" i="120"/>
  <c r="X29" i="120"/>
  <c r="X28" i="120"/>
  <c r="X25" i="120"/>
  <c r="X24" i="120"/>
  <c r="X23" i="120"/>
  <c r="X21" i="120"/>
  <c r="X20" i="120"/>
  <c r="X19" i="120"/>
  <c r="X18" i="120"/>
  <c r="X16" i="120"/>
  <c r="X15" i="120"/>
  <c r="X14" i="120"/>
  <c r="X13" i="120"/>
  <c r="X12" i="120"/>
  <c r="X10" i="120"/>
  <c r="X9" i="120"/>
  <c r="X7" i="120"/>
  <c r="X6" i="120"/>
  <c r="X5" i="120"/>
  <c r="X43" i="120"/>
  <c r="X4" i="158"/>
  <c r="X4" i="159"/>
  <c r="X4" i="202"/>
  <c r="X3" i="202" s="1"/>
  <c r="X4" i="204"/>
  <c r="X3" i="204" s="1"/>
  <c r="X4" i="172"/>
  <c r="X3" i="172" s="1"/>
  <c r="X2" i="172" s="1"/>
  <c r="Z15" i="149" l="1"/>
  <c r="Z71" i="149"/>
  <c r="Y53" i="149"/>
  <c r="Z53" i="149"/>
  <c r="Y80" i="149"/>
  <c r="Z19" i="149"/>
  <c r="Y71" i="149"/>
  <c r="Z2" i="123"/>
  <c r="Y2" i="116"/>
  <c r="Z40" i="149"/>
  <c r="Z66" i="149"/>
  <c r="Z2" i="116"/>
  <c r="Y84" i="149"/>
  <c r="Y37" i="149"/>
  <c r="Z9" i="149"/>
  <c r="Y49" i="149"/>
  <c r="Z2" i="102"/>
  <c r="Y15" i="149"/>
  <c r="Z85" i="149"/>
  <c r="Z37" i="149"/>
  <c r="Z5" i="149"/>
  <c r="Y66" i="149"/>
  <c r="Z90" i="149"/>
  <c r="Y2" i="102"/>
  <c r="Z3" i="93"/>
  <c r="Y9" i="149"/>
  <c r="Y85" i="149"/>
  <c r="Y26" i="93"/>
  <c r="Z33" i="11"/>
  <c r="Z34" i="9"/>
  <c r="Z22" i="11"/>
  <c r="Z23" i="9"/>
  <c r="Y8" i="11"/>
  <c r="Y9" i="9"/>
  <c r="Z11" i="11"/>
  <c r="Z12" i="9"/>
  <c r="Y27" i="11"/>
  <c r="Y28" i="9"/>
  <c r="Y22" i="11"/>
  <c r="Y23" i="9"/>
  <c r="Y52" i="11"/>
  <c r="Y53" i="9"/>
  <c r="Z84" i="149"/>
  <c r="Z8" i="11"/>
  <c r="Z9" i="9"/>
  <c r="Z61" i="11"/>
  <c r="Z62" i="9"/>
  <c r="Z27" i="11"/>
  <c r="Z28" i="9"/>
  <c r="Y11" i="11"/>
  <c r="Y12" i="9"/>
  <c r="Z17" i="11"/>
  <c r="Z18" i="9"/>
  <c r="Y61" i="11"/>
  <c r="Y62" i="9"/>
  <c r="Z4" i="11"/>
  <c r="Z5" i="9"/>
  <c r="Z26" i="93"/>
  <c r="Y4" i="11"/>
  <c r="Y5" i="9"/>
  <c r="Z52" i="11"/>
  <c r="Z53" i="9"/>
  <c r="Y19" i="149"/>
  <c r="Y3" i="93"/>
  <c r="Y5" i="149"/>
  <c r="Y33" i="11"/>
  <c r="Y34" i="9"/>
  <c r="Y65" i="149"/>
  <c r="Y17" i="11"/>
  <c r="Y18" i="9"/>
  <c r="X3" i="164"/>
  <c r="X3" i="162"/>
  <c r="X26" i="164"/>
  <c r="X22" i="119"/>
  <c r="X22" i="118"/>
  <c r="X52" i="118"/>
  <c r="X52" i="10"/>
  <c r="X8" i="8"/>
  <c r="X52" i="120"/>
  <c r="X8" i="119"/>
  <c r="X52" i="119"/>
  <c r="X27" i="120"/>
  <c r="X8" i="120"/>
  <c r="X27" i="119"/>
  <c r="X17" i="10"/>
  <c r="X52" i="8"/>
  <c r="X17" i="118"/>
  <c r="X8" i="118"/>
  <c r="X4" i="118"/>
  <c r="X27" i="118"/>
  <c r="X17" i="119"/>
  <c r="X11" i="120"/>
  <c r="X22" i="120"/>
  <c r="X4" i="120"/>
  <c r="X11" i="10"/>
  <c r="X22" i="10"/>
  <c r="X11" i="8"/>
  <c r="X22" i="8"/>
  <c r="X4" i="8"/>
  <c r="X3" i="170"/>
  <c r="X26" i="162"/>
  <c r="X4" i="10"/>
  <c r="X27" i="8"/>
  <c r="X8" i="10"/>
  <c r="X17" i="8"/>
  <c r="X11" i="119"/>
  <c r="X4" i="119"/>
  <c r="X3" i="158"/>
  <c r="X3" i="159"/>
  <c r="X64" i="120"/>
  <c r="X17" i="120"/>
  <c r="X11" i="118"/>
  <c r="X27" i="10"/>
  <c r="Z65" i="149" l="1"/>
  <c r="Z2" i="93"/>
  <c r="Z36" i="149"/>
  <c r="Y36" i="149"/>
  <c r="Y2" i="93"/>
  <c r="Y26" i="11"/>
  <c r="Z4" i="9"/>
  <c r="Z5" i="7"/>
  <c r="Z4" i="7" s="1"/>
  <c r="Z27" i="9"/>
  <c r="Z28" i="7"/>
  <c r="Z27" i="7" s="1"/>
  <c r="Z11" i="9"/>
  <c r="Z12" i="7"/>
  <c r="Z11" i="7" s="1"/>
  <c r="Z3" i="11"/>
  <c r="Z26" i="11"/>
  <c r="Y61" i="9"/>
  <c r="Y62" i="7"/>
  <c r="Y61" i="7" s="1"/>
  <c r="Y52" i="9"/>
  <c r="Y53" i="7"/>
  <c r="Y52" i="7" s="1"/>
  <c r="Y8" i="9"/>
  <c r="Y9" i="7"/>
  <c r="Y8" i="7" s="1"/>
  <c r="Y33" i="9"/>
  <c r="Y34" i="7"/>
  <c r="Y33" i="7" s="1"/>
  <c r="Z52" i="9"/>
  <c r="Z53" i="7"/>
  <c r="Z52" i="7" s="1"/>
  <c r="Z17" i="9"/>
  <c r="Z18" i="7"/>
  <c r="Z17" i="7" s="1"/>
  <c r="Z61" i="9"/>
  <c r="Z62" i="7"/>
  <c r="Z61" i="7" s="1"/>
  <c r="Y22" i="9"/>
  <c r="Y23" i="7"/>
  <c r="Y22" i="7" s="1"/>
  <c r="Z22" i="9"/>
  <c r="Z23" i="7"/>
  <c r="Z22" i="7" s="1"/>
  <c r="Y17" i="9"/>
  <c r="Y18" i="7"/>
  <c r="Y17" i="7" s="1"/>
  <c r="Y4" i="9"/>
  <c r="Y5" i="7"/>
  <c r="Y4" i="7" s="1"/>
  <c r="Y3" i="11"/>
  <c r="Y11" i="9"/>
  <c r="Y12" i="7"/>
  <c r="Y11" i="7" s="1"/>
  <c r="Z8" i="9"/>
  <c r="Z9" i="7"/>
  <c r="Z8" i="7" s="1"/>
  <c r="Y27" i="9"/>
  <c r="Y28" i="7"/>
  <c r="Y27" i="7" s="1"/>
  <c r="Z33" i="9"/>
  <c r="Z34" i="7"/>
  <c r="Z33" i="7" s="1"/>
  <c r="X2" i="162"/>
  <c r="X2" i="164"/>
  <c r="X67" i="149"/>
  <c r="X3" i="120"/>
  <c r="X3" i="8"/>
  <c r="X3" i="118"/>
  <c r="X3" i="119"/>
  <c r="X3" i="10"/>
  <c r="Z35" i="149" l="1"/>
  <c r="Y35" i="149"/>
  <c r="Y2" i="11"/>
  <c r="Z26" i="9"/>
  <c r="Z2" i="11"/>
  <c r="Y26" i="7"/>
  <c r="Y3" i="9"/>
  <c r="Y26" i="9"/>
  <c r="Z26" i="7"/>
  <c r="Z3" i="7"/>
  <c r="Z3" i="9"/>
  <c r="Y14" i="149"/>
  <c r="Z14" i="149"/>
  <c r="Y3" i="7"/>
  <c r="Y2" i="7" s="1"/>
  <c r="Y4" i="149" s="1"/>
  <c r="X69" i="149"/>
  <c r="W4" i="204"/>
  <c r="W3" i="204" s="1"/>
  <c r="V4" i="204"/>
  <c r="V3" i="204" s="1"/>
  <c r="U4" i="204"/>
  <c r="T4" i="204"/>
  <c r="T3" i="204" s="1"/>
  <c r="S4" i="204"/>
  <c r="S3" i="204" s="1"/>
  <c r="R4" i="204"/>
  <c r="R3" i="204" s="1"/>
  <c r="Q4" i="204"/>
  <c r="Q3" i="204" s="1"/>
  <c r="P4" i="204"/>
  <c r="P3" i="204" s="1"/>
  <c r="O4" i="204"/>
  <c r="O3" i="204" s="1"/>
  <c r="N4" i="204"/>
  <c r="N3" i="204" s="1"/>
  <c r="M4" i="204"/>
  <c r="L4" i="204"/>
  <c r="L3" i="204" s="1"/>
  <c r="K4" i="204"/>
  <c r="K3" i="204" s="1"/>
  <c r="J4" i="204"/>
  <c r="J3" i="204" s="1"/>
  <c r="I4" i="204"/>
  <c r="I3" i="204" s="1"/>
  <c r="H4" i="204"/>
  <c r="H3" i="204" s="1"/>
  <c r="G4" i="204"/>
  <c r="G3" i="204" s="1"/>
  <c r="F4" i="204"/>
  <c r="F3" i="204" s="1"/>
  <c r="E4" i="204"/>
  <c r="D4" i="204"/>
  <c r="D3" i="204" s="1"/>
  <c r="C4" i="204"/>
  <c r="W4" i="202"/>
  <c r="V4" i="202"/>
  <c r="U4" i="202"/>
  <c r="U3" i="202" s="1"/>
  <c r="T4" i="202"/>
  <c r="T3" i="202" s="1"/>
  <c r="S4" i="202"/>
  <c r="R4" i="202"/>
  <c r="R3" i="202" s="1"/>
  <c r="Q4" i="202"/>
  <c r="P4" i="202"/>
  <c r="P3" i="202" s="1"/>
  <c r="O4" i="202"/>
  <c r="N4" i="202"/>
  <c r="M4" i="202"/>
  <c r="M3" i="202" s="1"/>
  <c r="L4" i="202"/>
  <c r="L3" i="202" s="1"/>
  <c r="K4" i="202"/>
  <c r="J4" i="202"/>
  <c r="J3" i="202" s="1"/>
  <c r="I4" i="202"/>
  <c r="H4" i="202"/>
  <c r="H3" i="202" s="1"/>
  <c r="G4" i="202"/>
  <c r="F4" i="202"/>
  <c r="E4" i="202"/>
  <c r="E3" i="202" s="1"/>
  <c r="D4" i="202"/>
  <c r="D3" i="202" s="1"/>
  <c r="C4" i="202"/>
  <c r="Z2" i="9" l="1"/>
  <c r="Y2" i="9"/>
  <c r="Z2" i="7"/>
  <c r="Z4" i="149" s="1"/>
  <c r="E3" i="204"/>
  <c r="M3" i="204"/>
  <c r="U3" i="204"/>
  <c r="G3" i="202"/>
  <c r="O3" i="202"/>
  <c r="W3" i="202"/>
  <c r="C3" i="204"/>
  <c r="I3" i="202"/>
  <c r="Q3" i="202"/>
  <c r="K3" i="202"/>
  <c r="C3" i="202"/>
  <c r="N3" i="202"/>
  <c r="F3" i="202"/>
  <c r="S3" i="202"/>
  <c r="V3" i="202"/>
  <c r="Z8" i="149" l="1"/>
  <c r="Y8" i="149"/>
  <c r="W4" i="172"/>
  <c r="V4" i="172"/>
  <c r="V3" i="172" s="1"/>
  <c r="V2" i="172" s="1"/>
  <c r="U4" i="172"/>
  <c r="U3" i="172" s="1"/>
  <c r="U2" i="172" s="1"/>
  <c r="T4" i="172"/>
  <c r="T3" i="172" s="1"/>
  <c r="T2" i="172" s="1"/>
  <c r="S4" i="172"/>
  <c r="S3" i="172" s="1"/>
  <c r="S2" i="172" s="1"/>
  <c r="R4" i="172"/>
  <c r="R3" i="172" s="1"/>
  <c r="R2" i="172" s="1"/>
  <c r="Q4" i="172"/>
  <c r="Q3" i="172" s="1"/>
  <c r="Q2" i="172" s="1"/>
  <c r="P4" i="172"/>
  <c r="O4" i="172"/>
  <c r="N4" i="172"/>
  <c r="N3" i="172" s="1"/>
  <c r="N2" i="172" s="1"/>
  <c r="M4" i="172"/>
  <c r="M3" i="172" s="1"/>
  <c r="M2" i="172" s="1"/>
  <c r="L4" i="172"/>
  <c r="L3" i="172" s="1"/>
  <c r="L2" i="172" s="1"/>
  <c r="K4" i="172"/>
  <c r="K3" i="172" s="1"/>
  <c r="K2" i="172" s="1"/>
  <c r="J4" i="172"/>
  <c r="J3" i="172" s="1"/>
  <c r="J2" i="172" s="1"/>
  <c r="I4" i="172"/>
  <c r="I3" i="172" s="1"/>
  <c r="I2" i="172" s="1"/>
  <c r="H4" i="172"/>
  <c r="G4" i="172"/>
  <c r="F4" i="172"/>
  <c r="F3" i="172" s="1"/>
  <c r="F2" i="172" s="1"/>
  <c r="E4" i="172"/>
  <c r="E3" i="172" s="1"/>
  <c r="E2" i="172" s="1"/>
  <c r="D4" i="172"/>
  <c r="D3" i="172" s="1"/>
  <c r="D2" i="172" s="1"/>
  <c r="G3" i="172" l="1"/>
  <c r="G2" i="172" s="1"/>
  <c r="O3" i="172"/>
  <c r="O2" i="172" s="1"/>
  <c r="W3" i="172"/>
  <c r="W2" i="172" s="1"/>
  <c r="H3" i="172"/>
  <c r="H2" i="172" s="1"/>
  <c r="P3" i="172"/>
  <c r="P2" i="172" s="1"/>
  <c r="C4" i="172" l="1"/>
  <c r="C3" i="172" l="1"/>
  <c r="C2" i="172" s="1"/>
  <c r="W21" i="118" l="1"/>
  <c r="V21" i="118"/>
  <c r="U21" i="118"/>
  <c r="T21" i="118"/>
  <c r="S21" i="118"/>
  <c r="R21" i="118"/>
  <c r="Q21" i="118"/>
  <c r="P21" i="118"/>
  <c r="O21" i="118"/>
  <c r="N21" i="118"/>
  <c r="M21" i="118"/>
  <c r="L21" i="118"/>
  <c r="K21" i="118"/>
  <c r="J21" i="118"/>
  <c r="I21" i="118"/>
  <c r="H21" i="118"/>
  <c r="G21" i="118"/>
  <c r="F21" i="118"/>
  <c r="E21" i="118"/>
  <c r="D21" i="118"/>
  <c r="W20" i="118"/>
  <c r="V20" i="118"/>
  <c r="U20" i="118"/>
  <c r="T20" i="118"/>
  <c r="S20" i="118"/>
  <c r="R20" i="118"/>
  <c r="Q20" i="118"/>
  <c r="P20" i="118"/>
  <c r="O20" i="118"/>
  <c r="N20" i="118"/>
  <c r="M20" i="118"/>
  <c r="L20" i="118"/>
  <c r="K20" i="118"/>
  <c r="J20" i="118"/>
  <c r="I20" i="118"/>
  <c r="H20" i="118"/>
  <c r="G20" i="118"/>
  <c r="F20" i="118"/>
  <c r="E20" i="118"/>
  <c r="D20" i="118"/>
  <c r="W19" i="118"/>
  <c r="V19" i="118"/>
  <c r="U19" i="118"/>
  <c r="T19" i="118"/>
  <c r="S19" i="118"/>
  <c r="R19" i="118"/>
  <c r="Q19" i="118"/>
  <c r="P19" i="118"/>
  <c r="O19" i="118"/>
  <c r="N19" i="118"/>
  <c r="M19" i="118"/>
  <c r="L19" i="118"/>
  <c r="K19" i="118"/>
  <c r="J19" i="118"/>
  <c r="I19" i="118"/>
  <c r="H19" i="118"/>
  <c r="G19" i="118"/>
  <c r="F19" i="118"/>
  <c r="E19" i="118"/>
  <c r="D19" i="118"/>
  <c r="W18" i="118"/>
  <c r="V18" i="118"/>
  <c r="U18" i="118"/>
  <c r="T18" i="118"/>
  <c r="S18" i="118"/>
  <c r="R18" i="118"/>
  <c r="Q18" i="118"/>
  <c r="P18" i="118"/>
  <c r="O18" i="118"/>
  <c r="N18" i="118"/>
  <c r="M18" i="118"/>
  <c r="L18" i="118"/>
  <c r="K18" i="118"/>
  <c r="J18" i="118"/>
  <c r="I18" i="118"/>
  <c r="H18" i="118"/>
  <c r="G18" i="118"/>
  <c r="F18" i="118"/>
  <c r="E18" i="118"/>
  <c r="D18" i="118"/>
  <c r="W16" i="118"/>
  <c r="V16" i="118"/>
  <c r="U16" i="118"/>
  <c r="T16" i="118"/>
  <c r="S16" i="118"/>
  <c r="R16" i="118"/>
  <c r="Q16" i="118"/>
  <c r="P16" i="118"/>
  <c r="O16" i="118"/>
  <c r="N16" i="118"/>
  <c r="M16" i="118"/>
  <c r="L16" i="118"/>
  <c r="K16" i="118"/>
  <c r="J16" i="118"/>
  <c r="I16" i="118"/>
  <c r="H16" i="118"/>
  <c r="G16" i="118"/>
  <c r="F16" i="118"/>
  <c r="E16" i="118"/>
  <c r="D16" i="118"/>
  <c r="W15" i="118"/>
  <c r="V15" i="118"/>
  <c r="U15" i="118"/>
  <c r="T15" i="118"/>
  <c r="S15" i="118"/>
  <c r="R15" i="118"/>
  <c r="Q15" i="118"/>
  <c r="P15" i="118"/>
  <c r="O15" i="118"/>
  <c r="N15" i="118"/>
  <c r="M15" i="118"/>
  <c r="L15" i="118"/>
  <c r="K15" i="118"/>
  <c r="J15" i="118"/>
  <c r="I15" i="118"/>
  <c r="H15" i="118"/>
  <c r="G15" i="118"/>
  <c r="F15" i="118"/>
  <c r="E15" i="118"/>
  <c r="D15" i="118"/>
  <c r="W14" i="118"/>
  <c r="V14" i="118"/>
  <c r="U14" i="118"/>
  <c r="T14" i="118"/>
  <c r="S14" i="118"/>
  <c r="R14" i="118"/>
  <c r="Q14" i="118"/>
  <c r="P14" i="118"/>
  <c r="O14" i="118"/>
  <c r="N14" i="118"/>
  <c r="M14" i="118"/>
  <c r="L14" i="118"/>
  <c r="K14" i="118"/>
  <c r="J14" i="118"/>
  <c r="I14" i="118"/>
  <c r="H14" i="118"/>
  <c r="G14" i="118"/>
  <c r="F14" i="118"/>
  <c r="E14" i="118"/>
  <c r="D14" i="118"/>
  <c r="W13" i="118"/>
  <c r="V13" i="118"/>
  <c r="U13" i="118"/>
  <c r="T13" i="118"/>
  <c r="S13" i="118"/>
  <c r="R13" i="118"/>
  <c r="Q13" i="118"/>
  <c r="P13" i="118"/>
  <c r="O13" i="118"/>
  <c r="N13" i="118"/>
  <c r="M13" i="118"/>
  <c r="L13" i="118"/>
  <c r="K13" i="118"/>
  <c r="J13" i="118"/>
  <c r="I13" i="118"/>
  <c r="H13" i="118"/>
  <c r="G13" i="118"/>
  <c r="F13" i="118"/>
  <c r="E13" i="118"/>
  <c r="D13" i="118"/>
  <c r="W12" i="118"/>
  <c r="V12" i="118"/>
  <c r="U12" i="118"/>
  <c r="T12" i="118"/>
  <c r="S12" i="118"/>
  <c r="R12" i="118"/>
  <c r="Q12" i="118"/>
  <c r="P12" i="118"/>
  <c r="O12" i="118"/>
  <c r="N12" i="118"/>
  <c r="M12" i="118"/>
  <c r="L12" i="118"/>
  <c r="K12" i="118"/>
  <c r="J12" i="118"/>
  <c r="I12" i="118"/>
  <c r="H12" i="118"/>
  <c r="G12" i="118"/>
  <c r="F12" i="118"/>
  <c r="E12" i="118"/>
  <c r="D12" i="118"/>
  <c r="W10" i="118"/>
  <c r="V10" i="118"/>
  <c r="U10" i="118"/>
  <c r="T10" i="118"/>
  <c r="S10" i="118"/>
  <c r="R10" i="118"/>
  <c r="Q10" i="118"/>
  <c r="P10" i="118"/>
  <c r="O10" i="118"/>
  <c r="N10" i="118"/>
  <c r="M10" i="118"/>
  <c r="L10" i="118"/>
  <c r="K10" i="118"/>
  <c r="J10" i="118"/>
  <c r="I10" i="118"/>
  <c r="H10" i="118"/>
  <c r="G10" i="118"/>
  <c r="F10" i="118"/>
  <c r="E10" i="118"/>
  <c r="D10" i="118"/>
  <c r="W9" i="118"/>
  <c r="V9" i="118"/>
  <c r="U9" i="118"/>
  <c r="T9" i="118"/>
  <c r="S9" i="118"/>
  <c r="R9" i="118"/>
  <c r="Q9" i="118"/>
  <c r="P9" i="118"/>
  <c r="O9" i="118"/>
  <c r="N9" i="118"/>
  <c r="M9" i="118"/>
  <c r="L9" i="118"/>
  <c r="K9" i="118"/>
  <c r="J9" i="118"/>
  <c r="I9" i="118"/>
  <c r="H9" i="118"/>
  <c r="G9" i="118"/>
  <c r="F9" i="118"/>
  <c r="E9" i="118"/>
  <c r="D9" i="118"/>
  <c r="W7" i="118"/>
  <c r="V7" i="118"/>
  <c r="U7" i="118"/>
  <c r="T7" i="118"/>
  <c r="S7" i="118"/>
  <c r="R7" i="118"/>
  <c r="Q7" i="118"/>
  <c r="P7" i="118"/>
  <c r="O7" i="118"/>
  <c r="N7" i="118"/>
  <c r="M7" i="118"/>
  <c r="L7" i="118"/>
  <c r="K7" i="118"/>
  <c r="J7" i="118"/>
  <c r="I7" i="118"/>
  <c r="H7" i="118"/>
  <c r="G7" i="118"/>
  <c r="F7" i="118"/>
  <c r="E7" i="118"/>
  <c r="D7" i="118"/>
  <c r="W6" i="118"/>
  <c r="V6" i="118"/>
  <c r="U6" i="118"/>
  <c r="T6" i="118"/>
  <c r="S6" i="118"/>
  <c r="R6" i="118"/>
  <c r="Q6" i="118"/>
  <c r="P6" i="118"/>
  <c r="O6" i="118"/>
  <c r="N6" i="118"/>
  <c r="M6" i="118"/>
  <c r="L6" i="118"/>
  <c r="K6" i="118"/>
  <c r="J6" i="118"/>
  <c r="I6" i="118"/>
  <c r="H6" i="118"/>
  <c r="G6" i="118"/>
  <c r="F6" i="118"/>
  <c r="E6" i="118"/>
  <c r="D6" i="118"/>
  <c r="W5" i="118"/>
  <c r="V5" i="118"/>
  <c r="U5" i="118"/>
  <c r="T5" i="118"/>
  <c r="S5" i="118"/>
  <c r="R5" i="118"/>
  <c r="Q5" i="118"/>
  <c r="P5" i="118"/>
  <c r="O5" i="118"/>
  <c r="N5" i="118"/>
  <c r="M5" i="118"/>
  <c r="L5" i="118"/>
  <c r="K5" i="118"/>
  <c r="J5" i="118"/>
  <c r="I5" i="118"/>
  <c r="H5" i="118"/>
  <c r="G5" i="118"/>
  <c r="F5" i="118"/>
  <c r="E5" i="118"/>
  <c r="D5" i="118"/>
  <c r="W65" i="118"/>
  <c r="V65" i="118"/>
  <c r="U65" i="118"/>
  <c r="T65" i="118"/>
  <c r="S65" i="118"/>
  <c r="R65" i="118"/>
  <c r="Q65" i="118"/>
  <c r="P65" i="118"/>
  <c r="O65" i="118"/>
  <c r="N65" i="118"/>
  <c r="M65" i="118"/>
  <c r="L65" i="118"/>
  <c r="K65" i="118"/>
  <c r="J65" i="118"/>
  <c r="I65" i="118"/>
  <c r="H65" i="118"/>
  <c r="G65" i="118"/>
  <c r="F65" i="118"/>
  <c r="E65" i="118"/>
  <c r="D65" i="118"/>
  <c r="W63" i="118"/>
  <c r="V63" i="118"/>
  <c r="U63" i="118"/>
  <c r="T63" i="118"/>
  <c r="S63" i="118"/>
  <c r="R63" i="118"/>
  <c r="Q63" i="118"/>
  <c r="P63" i="118"/>
  <c r="O63" i="118"/>
  <c r="N63" i="118"/>
  <c r="M63" i="118"/>
  <c r="L63" i="118"/>
  <c r="K63" i="118"/>
  <c r="J63" i="118"/>
  <c r="I63" i="118"/>
  <c r="H63" i="118"/>
  <c r="G63" i="118"/>
  <c r="F63" i="118"/>
  <c r="E63" i="118"/>
  <c r="D63" i="118"/>
  <c r="W62" i="118"/>
  <c r="V62" i="118"/>
  <c r="U62" i="118"/>
  <c r="T62" i="118"/>
  <c r="S62" i="118"/>
  <c r="R62" i="118"/>
  <c r="Q62" i="118"/>
  <c r="P62" i="118"/>
  <c r="O62" i="118"/>
  <c r="N62" i="118"/>
  <c r="M62" i="118"/>
  <c r="L62" i="118"/>
  <c r="K62" i="118"/>
  <c r="J62" i="118"/>
  <c r="I62" i="118"/>
  <c r="H62" i="118"/>
  <c r="G62" i="118"/>
  <c r="F62" i="118"/>
  <c r="E62" i="118"/>
  <c r="D62" i="118"/>
  <c r="W35" i="118"/>
  <c r="V35" i="118"/>
  <c r="U35" i="118"/>
  <c r="T35" i="118"/>
  <c r="S35" i="118"/>
  <c r="R35" i="118"/>
  <c r="Q35" i="118"/>
  <c r="P35" i="118"/>
  <c r="O35" i="118"/>
  <c r="N35" i="118"/>
  <c r="M35" i="118"/>
  <c r="L35" i="118"/>
  <c r="K35" i="118"/>
  <c r="J35" i="118"/>
  <c r="I35" i="118"/>
  <c r="H35" i="118"/>
  <c r="G35" i="118"/>
  <c r="F35" i="118"/>
  <c r="E35" i="118"/>
  <c r="D35" i="118"/>
  <c r="W34" i="118"/>
  <c r="V34" i="118"/>
  <c r="U34" i="118"/>
  <c r="T34" i="118"/>
  <c r="S34" i="118"/>
  <c r="R34" i="118"/>
  <c r="Q34" i="118"/>
  <c r="P34" i="118"/>
  <c r="O34" i="118"/>
  <c r="N34" i="118"/>
  <c r="M34" i="118"/>
  <c r="L34" i="118"/>
  <c r="K34" i="118"/>
  <c r="J34" i="118"/>
  <c r="I34" i="118"/>
  <c r="H34" i="118"/>
  <c r="G34" i="118"/>
  <c r="F34" i="118"/>
  <c r="E34" i="118"/>
  <c r="D34" i="118"/>
  <c r="W32" i="118"/>
  <c r="V32" i="118"/>
  <c r="U32" i="118"/>
  <c r="T32" i="118"/>
  <c r="S32" i="118"/>
  <c r="R32" i="118"/>
  <c r="Q32" i="118"/>
  <c r="P32" i="118"/>
  <c r="O32" i="118"/>
  <c r="N32" i="118"/>
  <c r="M32" i="118"/>
  <c r="L32" i="118"/>
  <c r="K32" i="118"/>
  <c r="J32" i="118"/>
  <c r="I32" i="118"/>
  <c r="H32" i="118"/>
  <c r="G32" i="118"/>
  <c r="F32" i="118"/>
  <c r="E32" i="118"/>
  <c r="D32" i="118"/>
  <c r="W31" i="118"/>
  <c r="V31" i="118"/>
  <c r="U31" i="118"/>
  <c r="T31" i="118"/>
  <c r="S31" i="118"/>
  <c r="R31" i="118"/>
  <c r="Q31" i="118"/>
  <c r="P31" i="118"/>
  <c r="O31" i="118"/>
  <c r="N31" i="118"/>
  <c r="M31" i="118"/>
  <c r="L31" i="118"/>
  <c r="K31" i="118"/>
  <c r="J31" i="118"/>
  <c r="I31" i="118"/>
  <c r="H31" i="118"/>
  <c r="G31" i="118"/>
  <c r="F31" i="118"/>
  <c r="E31" i="118"/>
  <c r="D31" i="118"/>
  <c r="W30" i="118"/>
  <c r="V30" i="118"/>
  <c r="U30" i="118"/>
  <c r="T30" i="118"/>
  <c r="S30" i="118"/>
  <c r="R30" i="118"/>
  <c r="Q30" i="118"/>
  <c r="P30" i="118"/>
  <c r="O30" i="118"/>
  <c r="N30" i="118"/>
  <c r="M30" i="118"/>
  <c r="L30" i="118"/>
  <c r="K30" i="118"/>
  <c r="J30" i="118"/>
  <c r="I30" i="118"/>
  <c r="H30" i="118"/>
  <c r="G30" i="118"/>
  <c r="F30" i="118"/>
  <c r="E30" i="118"/>
  <c r="D30" i="118"/>
  <c r="W29" i="118"/>
  <c r="V29" i="118"/>
  <c r="U29" i="118"/>
  <c r="T29" i="118"/>
  <c r="S29" i="118"/>
  <c r="R29" i="118"/>
  <c r="Q29" i="118"/>
  <c r="P29" i="118"/>
  <c r="O29" i="118"/>
  <c r="N29" i="118"/>
  <c r="M29" i="118"/>
  <c r="L29" i="118"/>
  <c r="K29" i="118"/>
  <c r="J29" i="118"/>
  <c r="I29" i="118"/>
  <c r="H29" i="118"/>
  <c r="G29" i="118"/>
  <c r="F29" i="118"/>
  <c r="E29" i="118"/>
  <c r="D29" i="118"/>
  <c r="W28" i="118"/>
  <c r="V28" i="118"/>
  <c r="U28" i="118"/>
  <c r="T28" i="118"/>
  <c r="S28" i="118"/>
  <c r="R28" i="118"/>
  <c r="Q28" i="118"/>
  <c r="P28" i="118"/>
  <c r="O28" i="118"/>
  <c r="N28" i="118"/>
  <c r="M28" i="118"/>
  <c r="L28" i="118"/>
  <c r="K28" i="118"/>
  <c r="J28" i="118"/>
  <c r="I28" i="118"/>
  <c r="H28" i="118"/>
  <c r="G28" i="118"/>
  <c r="F28" i="118"/>
  <c r="E28" i="118"/>
  <c r="D28" i="118"/>
  <c r="W25" i="118"/>
  <c r="V25" i="118"/>
  <c r="U25" i="118"/>
  <c r="T25" i="118"/>
  <c r="S25" i="118"/>
  <c r="R25" i="118"/>
  <c r="Q25" i="118"/>
  <c r="P25" i="118"/>
  <c r="O25" i="118"/>
  <c r="N25" i="118"/>
  <c r="M25" i="118"/>
  <c r="L25" i="118"/>
  <c r="K25" i="118"/>
  <c r="J25" i="118"/>
  <c r="I25" i="118"/>
  <c r="H25" i="118"/>
  <c r="G25" i="118"/>
  <c r="F25" i="118"/>
  <c r="E25" i="118"/>
  <c r="D25" i="118"/>
  <c r="W24" i="118"/>
  <c r="V24" i="118"/>
  <c r="U24" i="118"/>
  <c r="T24" i="118"/>
  <c r="S24" i="118"/>
  <c r="R24" i="118"/>
  <c r="Q24" i="118"/>
  <c r="P24" i="118"/>
  <c r="O24" i="118"/>
  <c r="N24" i="118"/>
  <c r="M24" i="118"/>
  <c r="L24" i="118"/>
  <c r="K24" i="118"/>
  <c r="J24" i="118"/>
  <c r="I24" i="118"/>
  <c r="H24" i="118"/>
  <c r="G24" i="118"/>
  <c r="F24" i="118"/>
  <c r="E24" i="118"/>
  <c r="D24" i="118"/>
  <c r="W23" i="118"/>
  <c r="V23" i="118"/>
  <c r="U23" i="118"/>
  <c r="T23" i="118"/>
  <c r="S23" i="118"/>
  <c r="R23" i="118"/>
  <c r="Q23" i="118"/>
  <c r="P23" i="118"/>
  <c r="O23" i="118"/>
  <c r="N23" i="118"/>
  <c r="M23" i="118"/>
  <c r="L23" i="118"/>
  <c r="K23" i="118"/>
  <c r="J23" i="118"/>
  <c r="I23" i="118"/>
  <c r="H23" i="118"/>
  <c r="G23" i="118"/>
  <c r="F23" i="118"/>
  <c r="E23" i="118"/>
  <c r="D23" i="118"/>
  <c r="W54" i="118"/>
  <c r="V54" i="118"/>
  <c r="U54" i="118"/>
  <c r="T54" i="118"/>
  <c r="S54" i="118"/>
  <c r="R54" i="118"/>
  <c r="Q54" i="118"/>
  <c r="P54" i="118"/>
  <c r="O54" i="118"/>
  <c r="N54" i="118"/>
  <c r="M54" i="118"/>
  <c r="L54" i="118"/>
  <c r="K54" i="118"/>
  <c r="J54" i="118"/>
  <c r="I54" i="118"/>
  <c r="H54" i="118"/>
  <c r="G54" i="118"/>
  <c r="F54" i="118"/>
  <c r="E54" i="118"/>
  <c r="D54" i="118"/>
  <c r="W53" i="118"/>
  <c r="V53" i="118"/>
  <c r="U53" i="118"/>
  <c r="T53" i="118"/>
  <c r="S53" i="118"/>
  <c r="R53" i="118"/>
  <c r="Q53" i="118"/>
  <c r="P53" i="118"/>
  <c r="O53" i="118"/>
  <c r="N53" i="118"/>
  <c r="M53" i="118"/>
  <c r="L53" i="118"/>
  <c r="K53" i="118"/>
  <c r="J53" i="118"/>
  <c r="I53" i="118"/>
  <c r="H53" i="118"/>
  <c r="G53" i="118"/>
  <c r="F53" i="118"/>
  <c r="E53" i="118"/>
  <c r="D53" i="118"/>
  <c r="C54" i="118"/>
  <c r="C53" i="118"/>
  <c r="C65" i="118"/>
  <c r="C63" i="118"/>
  <c r="C62" i="118"/>
  <c r="C35" i="118"/>
  <c r="C34" i="118"/>
  <c r="C32" i="118"/>
  <c r="C31" i="118"/>
  <c r="C30" i="118"/>
  <c r="C29" i="118"/>
  <c r="C28" i="118"/>
  <c r="C25" i="118"/>
  <c r="C24" i="118"/>
  <c r="C23" i="118"/>
  <c r="C21" i="118"/>
  <c r="C20" i="118"/>
  <c r="C19" i="118"/>
  <c r="C18" i="118"/>
  <c r="C16" i="118"/>
  <c r="C15" i="118"/>
  <c r="C14" i="118"/>
  <c r="C13" i="118"/>
  <c r="C12" i="118"/>
  <c r="C10" i="118"/>
  <c r="C9" i="118"/>
  <c r="C7" i="118"/>
  <c r="C6" i="118"/>
  <c r="C5" i="118"/>
  <c r="W4" i="166"/>
  <c r="W3" i="166" s="1"/>
  <c r="V4" i="166"/>
  <c r="V3" i="166" s="1"/>
  <c r="U4" i="166"/>
  <c r="U3" i="166" s="1"/>
  <c r="T4" i="166"/>
  <c r="T3" i="166" s="1"/>
  <c r="S4" i="166"/>
  <c r="S3" i="166" s="1"/>
  <c r="R4" i="166"/>
  <c r="R3" i="166" s="1"/>
  <c r="Q4" i="166"/>
  <c r="Q3" i="166" s="1"/>
  <c r="P4" i="166"/>
  <c r="P3" i="166" s="1"/>
  <c r="O4" i="166"/>
  <c r="O3" i="166" s="1"/>
  <c r="N4" i="166"/>
  <c r="N3" i="166" s="1"/>
  <c r="M4" i="166"/>
  <c r="M3" i="166" s="1"/>
  <c r="L4" i="166"/>
  <c r="L3" i="166" s="1"/>
  <c r="K4" i="166"/>
  <c r="K3" i="166" s="1"/>
  <c r="J4" i="166"/>
  <c r="J3" i="166" s="1"/>
  <c r="I4" i="166"/>
  <c r="I3" i="166" s="1"/>
  <c r="H4" i="166"/>
  <c r="H3" i="166" s="1"/>
  <c r="G4" i="166"/>
  <c r="G3" i="166" s="1"/>
  <c r="F4" i="166"/>
  <c r="F3" i="166" s="1"/>
  <c r="E4" i="166"/>
  <c r="E3" i="166" s="1"/>
  <c r="D4" i="166"/>
  <c r="D3" i="166" s="1"/>
  <c r="W4" i="168"/>
  <c r="W3" i="168" s="1"/>
  <c r="V4" i="168"/>
  <c r="V3" i="168" s="1"/>
  <c r="U4" i="168"/>
  <c r="U3" i="168" s="1"/>
  <c r="T4" i="168"/>
  <c r="T3" i="168" s="1"/>
  <c r="S4" i="168"/>
  <c r="S3" i="168" s="1"/>
  <c r="R4" i="168"/>
  <c r="R3" i="168" s="1"/>
  <c r="Q4" i="168"/>
  <c r="Q3" i="168" s="1"/>
  <c r="P4" i="168"/>
  <c r="P3" i="168" s="1"/>
  <c r="O4" i="168"/>
  <c r="O3" i="168" s="1"/>
  <c r="N4" i="168"/>
  <c r="N3" i="168" s="1"/>
  <c r="M4" i="168"/>
  <c r="M3" i="168" s="1"/>
  <c r="L4" i="168"/>
  <c r="L3" i="168" s="1"/>
  <c r="K4" i="168"/>
  <c r="K3" i="168" s="1"/>
  <c r="J4" i="168"/>
  <c r="J3" i="168" s="1"/>
  <c r="I4" i="168"/>
  <c r="I3" i="168" s="1"/>
  <c r="H4" i="168"/>
  <c r="H3" i="168" s="1"/>
  <c r="G4" i="168"/>
  <c r="G3" i="168" s="1"/>
  <c r="F4" i="168"/>
  <c r="F3" i="168" s="1"/>
  <c r="E4" i="168"/>
  <c r="E3" i="168" s="1"/>
  <c r="D4" i="168"/>
  <c r="D3" i="168" s="1"/>
  <c r="W4" i="169"/>
  <c r="W3" i="169" s="1"/>
  <c r="V4" i="169"/>
  <c r="V3" i="169" s="1"/>
  <c r="U4" i="169"/>
  <c r="U3" i="169" s="1"/>
  <c r="T4" i="169"/>
  <c r="T3" i="169" s="1"/>
  <c r="S4" i="169"/>
  <c r="S3" i="169" s="1"/>
  <c r="R4" i="169"/>
  <c r="R3" i="169" s="1"/>
  <c r="Q4" i="169"/>
  <c r="Q3" i="169" s="1"/>
  <c r="P4" i="169"/>
  <c r="P3" i="169" s="1"/>
  <c r="O4" i="169"/>
  <c r="O3" i="169" s="1"/>
  <c r="N4" i="169"/>
  <c r="N3" i="169" s="1"/>
  <c r="M4" i="169"/>
  <c r="M3" i="169" s="1"/>
  <c r="L4" i="169"/>
  <c r="L3" i="169" s="1"/>
  <c r="K4" i="169"/>
  <c r="K3" i="169" s="1"/>
  <c r="J4" i="169"/>
  <c r="J3" i="169" s="1"/>
  <c r="I4" i="169"/>
  <c r="I3" i="169" s="1"/>
  <c r="H4" i="169"/>
  <c r="H3" i="169" s="1"/>
  <c r="G4" i="169"/>
  <c r="G3" i="169" s="1"/>
  <c r="F4" i="169"/>
  <c r="F3" i="169" s="1"/>
  <c r="E4" i="169"/>
  <c r="E3" i="169" s="1"/>
  <c r="D4" i="169"/>
  <c r="D3" i="169" s="1"/>
  <c r="W4" i="170"/>
  <c r="W3" i="170" s="1"/>
  <c r="V4" i="170"/>
  <c r="V3" i="170" s="1"/>
  <c r="U4" i="170"/>
  <c r="U3" i="170" s="1"/>
  <c r="T4" i="170"/>
  <c r="T3" i="170" s="1"/>
  <c r="S4" i="170"/>
  <c r="S3" i="170" s="1"/>
  <c r="R4" i="170"/>
  <c r="R3" i="170" s="1"/>
  <c r="Q4" i="170"/>
  <c r="Q3" i="170" s="1"/>
  <c r="P4" i="170"/>
  <c r="P3" i="170" s="1"/>
  <c r="O4" i="170"/>
  <c r="O3" i="170" s="1"/>
  <c r="N4" i="170"/>
  <c r="N3" i="170" s="1"/>
  <c r="M4" i="170"/>
  <c r="M3" i="170" s="1"/>
  <c r="L4" i="170"/>
  <c r="L3" i="170" s="1"/>
  <c r="K4" i="170"/>
  <c r="K3" i="170" s="1"/>
  <c r="J4" i="170"/>
  <c r="J3" i="170" s="1"/>
  <c r="I4" i="170"/>
  <c r="I3" i="170" s="1"/>
  <c r="H4" i="170"/>
  <c r="H3" i="170" s="1"/>
  <c r="G4" i="170"/>
  <c r="G3" i="170" s="1"/>
  <c r="F4" i="170"/>
  <c r="F3" i="170" s="1"/>
  <c r="E4" i="170"/>
  <c r="E3" i="170" s="1"/>
  <c r="D4" i="170"/>
  <c r="D3" i="170" s="1"/>
  <c r="W4" i="167"/>
  <c r="W3" i="167" s="1"/>
  <c r="V4" i="167"/>
  <c r="U4" i="167"/>
  <c r="U3" i="167" s="1"/>
  <c r="T4" i="167"/>
  <c r="T3" i="167" s="1"/>
  <c r="S4" i="167"/>
  <c r="R4" i="167"/>
  <c r="Q4" i="167"/>
  <c r="P4" i="167"/>
  <c r="P3" i="167" s="1"/>
  <c r="O4" i="167"/>
  <c r="O3" i="167" s="1"/>
  <c r="N4" i="167"/>
  <c r="N3" i="167" s="1"/>
  <c r="M4" i="167"/>
  <c r="M3" i="167" s="1"/>
  <c r="L4" i="167"/>
  <c r="L3" i="167" s="1"/>
  <c r="K4" i="167"/>
  <c r="J4" i="167"/>
  <c r="I4" i="167"/>
  <c r="H4" i="167"/>
  <c r="H3" i="167" s="1"/>
  <c r="G4" i="167"/>
  <c r="F4" i="167"/>
  <c r="E4" i="167"/>
  <c r="E3" i="167" s="1"/>
  <c r="D4" i="167"/>
  <c r="D3" i="167" s="1"/>
  <c r="Q11" i="118" l="1"/>
  <c r="I11" i="118"/>
  <c r="W27" i="118"/>
  <c r="W11" i="118"/>
  <c r="F8" i="118"/>
  <c r="N8" i="118"/>
  <c r="V8" i="118"/>
  <c r="V11" i="118"/>
  <c r="J11" i="118"/>
  <c r="R11" i="118"/>
  <c r="N17" i="118"/>
  <c r="E27" i="118"/>
  <c r="M27" i="118"/>
  <c r="U27" i="118"/>
  <c r="I4" i="118"/>
  <c r="Q4" i="118"/>
  <c r="K11" i="118"/>
  <c r="S11" i="118"/>
  <c r="G17" i="118"/>
  <c r="R8" i="118"/>
  <c r="I27" i="118"/>
  <c r="Q27" i="118"/>
  <c r="J8" i="118"/>
  <c r="H27" i="118"/>
  <c r="P27" i="118"/>
  <c r="G8" i="118"/>
  <c r="O8" i="118"/>
  <c r="J17" i="118"/>
  <c r="R17" i="118"/>
  <c r="K27" i="118"/>
  <c r="S27" i="118"/>
  <c r="H4" i="118"/>
  <c r="P4" i="118"/>
  <c r="W8" i="118"/>
  <c r="J27" i="118"/>
  <c r="R27" i="118"/>
  <c r="F4" i="118"/>
  <c r="N4" i="118"/>
  <c r="V4" i="118"/>
  <c r="H8" i="118"/>
  <c r="I3" i="167"/>
  <c r="Q3" i="167"/>
  <c r="D27" i="118"/>
  <c r="L27" i="118"/>
  <c r="V3" i="167"/>
  <c r="K8" i="118"/>
  <c r="S8" i="118"/>
  <c r="J4" i="118"/>
  <c r="R4" i="118"/>
  <c r="O27" i="118"/>
  <c r="F17" i="118"/>
  <c r="V17" i="118"/>
  <c r="F11" i="118"/>
  <c r="N11" i="118"/>
  <c r="G11" i="118"/>
  <c r="O11" i="118"/>
  <c r="T27" i="118"/>
  <c r="K3" i="167"/>
  <c r="S3" i="167"/>
  <c r="G3" i="167"/>
  <c r="F27" i="118"/>
  <c r="N27" i="118"/>
  <c r="V27" i="118"/>
  <c r="G27" i="118"/>
  <c r="O17" i="118"/>
  <c r="W17" i="118"/>
  <c r="D11" i="118"/>
  <c r="T11" i="118"/>
  <c r="F3" i="167"/>
  <c r="J3" i="167"/>
  <c r="R3" i="167"/>
  <c r="E4" i="118"/>
  <c r="M4" i="118"/>
  <c r="U4" i="118"/>
  <c r="L11" i="118"/>
  <c r="D17" i="118"/>
  <c r="L17" i="118"/>
  <c r="T17" i="118"/>
  <c r="K4" i="118"/>
  <c r="S4" i="118"/>
  <c r="D8" i="118"/>
  <c r="L8" i="118"/>
  <c r="T8" i="118"/>
  <c r="P8" i="118"/>
  <c r="E17" i="118"/>
  <c r="M17" i="118"/>
  <c r="U17" i="118"/>
  <c r="I17" i="118"/>
  <c r="Q17" i="118"/>
  <c r="M8" i="118"/>
  <c r="U8" i="118"/>
  <c r="D4" i="118"/>
  <c r="L4" i="118"/>
  <c r="T4" i="118"/>
  <c r="E11" i="118"/>
  <c r="M11" i="118"/>
  <c r="U11" i="118"/>
  <c r="H17" i="118"/>
  <c r="P17" i="118"/>
  <c r="I8" i="118"/>
  <c r="Q8" i="118"/>
  <c r="E8" i="118"/>
  <c r="G4" i="118"/>
  <c r="O4" i="118"/>
  <c r="W4" i="118"/>
  <c r="H11" i="118"/>
  <c r="P11" i="118"/>
  <c r="K17" i="118"/>
  <c r="S17" i="118"/>
  <c r="N3" i="118"/>
  <c r="K3" i="118" l="1"/>
  <c r="W3" i="118"/>
  <c r="J3" i="118"/>
  <c r="V3" i="118"/>
  <c r="H3" i="118"/>
  <c r="G3" i="118"/>
  <c r="S3" i="118"/>
  <c r="Q3" i="118"/>
  <c r="I3" i="118"/>
  <c r="R3" i="118"/>
  <c r="F3" i="118"/>
  <c r="M3" i="118"/>
  <c r="U3" i="118"/>
  <c r="O3" i="118"/>
  <c r="P3" i="118"/>
  <c r="L3" i="118"/>
  <c r="E3" i="118"/>
  <c r="D3" i="118"/>
  <c r="T3" i="118"/>
  <c r="C4" i="170" l="1"/>
  <c r="C4" i="169"/>
  <c r="C4" i="168"/>
  <c r="C4" i="167"/>
  <c r="C4" i="166"/>
  <c r="C3" i="169" l="1"/>
  <c r="C3" i="166"/>
  <c r="C3" i="170"/>
  <c r="C3" i="167"/>
  <c r="C3" i="168"/>
  <c r="W52" i="164" l="1"/>
  <c r="V52" i="164"/>
  <c r="U52" i="164"/>
  <c r="T52" i="164"/>
  <c r="S52" i="164"/>
  <c r="R52" i="164"/>
  <c r="Q52" i="164"/>
  <c r="P52" i="164"/>
  <c r="O52" i="164"/>
  <c r="N52" i="164"/>
  <c r="M52" i="164"/>
  <c r="L52" i="164"/>
  <c r="K52" i="164"/>
  <c r="J52" i="164"/>
  <c r="I52" i="164"/>
  <c r="H52" i="164"/>
  <c r="G52" i="164"/>
  <c r="F52" i="164"/>
  <c r="E52" i="164"/>
  <c r="D52" i="164"/>
  <c r="C52" i="164"/>
  <c r="W61" i="164"/>
  <c r="V61" i="164"/>
  <c r="U61" i="164"/>
  <c r="T61" i="164"/>
  <c r="S61" i="164"/>
  <c r="R61" i="164"/>
  <c r="Q61" i="164"/>
  <c r="P61" i="164"/>
  <c r="O61" i="164"/>
  <c r="N61" i="164"/>
  <c r="M61" i="164"/>
  <c r="L61" i="164"/>
  <c r="K61" i="164"/>
  <c r="J61" i="164"/>
  <c r="I61" i="164"/>
  <c r="H61" i="164"/>
  <c r="G61" i="164"/>
  <c r="F61" i="164"/>
  <c r="E61" i="164"/>
  <c r="D61" i="164"/>
  <c r="C61" i="164"/>
  <c r="W33" i="164"/>
  <c r="V33" i="164"/>
  <c r="U33" i="164"/>
  <c r="T33" i="164"/>
  <c r="T26" i="164" s="1"/>
  <c r="S33" i="164"/>
  <c r="S26" i="164" s="1"/>
  <c r="R33" i="164"/>
  <c r="R26" i="164" s="1"/>
  <c r="Q33" i="164"/>
  <c r="P33" i="164"/>
  <c r="O33" i="164"/>
  <c r="N33" i="164"/>
  <c r="M33" i="164"/>
  <c r="L33" i="164"/>
  <c r="K33" i="164"/>
  <c r="J33" i="164"/>
  <c r="J26" i="164" s="1"/>
  <c r="I33" i="164"/>
  <c r="H33" i="164"/>
  <c r="G33" i="164"/>
  <c r="F33" i="164"/>
  <c r="E33" i="164"/>
  <c r="D33" i="164"/>
  <c r="D26" i="164" s="1"/>
  <c r="C33" i="164"/>
  <c r="C26" i="164" s="1"/>
  <c r="W27" i="164"/>
  <c r="W26" i="164" s="1"/>
  <c r="V27" i="164"/>
  <c r="U27" i="164"/>
  <c r="T27" i="164"/>
  <c r="S27" i="164"/>
  <c r="R27" i="164"/>
  <c r="Q27" i="164"/>
  <c r="P27" i="164"/>
  <c r="O27" i="164"/>
  <c r="O26" i="164" s="1"/>
  <c r="N27" i="164"/>
  <c r="M27" i="164"/>
  <c r="L27" i="164"/>
  <c r="K27" i="164"/>
  <c r="J27" i="164"/>
  <c r="I27" i="164"/>
  <c r="H27" i="164"/>
  <c r="G27" i="164"/>
  <c r="G26" i="164" s="1"/>
  <c r="F27" i="164"/>
  <c r="E27" i="164"/>
  <c r="D27" i="164"/>
  <c r="C27" i="164"/>
  <c r="W22" i="164"/>
  <c r="V22" i="164"/>
  <c r="U22" i="164"/>
  <c r="T22" i="164"/>
  <c r="S22" i="164"/>
  <c r="R22" i="164"/>
  <c r="Q22" i="164"/>
  <c r="P22" i="164"/>
  <c r="O22" i="164"/>
  <c r="N22" i="164"/>
  <c r="M22" i="164"/>
  <c r="L22" i="164"/>
  <c r="K22" i="164"/>
  <c r="J22" i="164"/>
  <c r="I22" i="164"/>
  <c r="H22" i="164"/>
  <c r="G22" i="164"/>
  <c r="F22" i="164"/>
  <c r="E22" i="164"/>
  <c r="D22" i="164"/>
  <c r="C22" i="164"/>
  <c r="W17" i="164"/>
  <c r="V17" i="164"/>
  <c r="U17" i="164"/>
  <c r="T17" i="164"/>
  <c r="S17" i="164"/>
  <c r="R17" i="164"/>
  <c r="Q17" i="164"/>
  <c r="P17" i="164"/>
  <c r="O17" i="164"/>
  <c r="N17" i="164"/>
  <c r="M17" i="164"/>
  <c r="L17" i="164"/>
  <c r="K17" i="164"/>
  <c r="J17" i="164"/>
  <c r="I17" i="164"/>
  <c r="H17" i="164"/>
  <c r="G17" i="164"/>
  <c r="F17" i="164"/>
  <c r="E17" i="164"/>
  <c r="D17" i="164"/>
  <c r="C17" i="164"/>
  <c r="W11" i="164"/>
  <c r="V11" i="164"/>
  <c r="U11" i="164"/>
  <c r="T11" i="164"/>
  <c r="S11" i="164"/>
  <c r="R11" i="164"/>
  <c r="Q11" i="164"/>
  <c r="P11" i="164"/>
  <c r="O11" i="164"/>
  <c r="N11" i="164"/>
  <c r="M11" i="164"/>
  <c r="L11" i="164"/>
  <c r="K11" i="164"/>
  <c r="J11" i="164"/>
  <c r="I11" i="164"/>
  <c r="H11" i="164"/>
  <c r="G11" i="164"/>
  <c r="F11" i="164"/>
  <c r="E11" i="164"/>
  <c r="D11" i="164"/>
  <c r="C11" i="164"/>
  <c r="W8" i="164"/>
  <c r="V8" i="164"/>
  <c r="U8" i="164"/>
  <c r="T8" i="164"/>
  <c r="S8" i="164"/>
  <c r="R8" i="164"/>
  <c r="Q8" i="164"/>
  <c r="P8" i="164"/>
  <c r="O8" i="164"/>
  <c r="N8" i="164"/>
  <c r="M8" i="164"/>
  <c r="L8" i="164"/>
  <c r="K8" i="164"/>
  <c r="J8" i="164"/>
  <c r="I8" i="164"/>
  <c r="H8" i="164"/>
  <c r="G8" i="164"/>
  <c r="F8" i="164"/>
  <c r="E8" i="164"/>
  <c r="D8" i="164"/>
  <c r="C8" i="164"/>
  <c r="W4" i="164"/>
  <c r="V4" i="164"/>
  <c r="U4" i="164"/>
  <c r="T4" i="164"/>
  <c r="S4" i="164"/>
  <c r="R4" i="164"/>
  <c r="Q4" i="164"/>
  <c r="P4" i="164"/>
  <c r="O4" i="164"/>
  <c r="N4" i="164"/>
  <c r="M4" i="164"/>
  <c r="L4" i="164"/>
  <c r="K4" i="164"/>
  <c r="J4" i="164"/>
  <c r="I4" i="164"/>
  <c r="H4" i="164"/>
  <c r="G4" i="164"/>
  <c r="F4" i="164"/>
  <c r="E4" i="164"/>
  <c r="D4" i="164"/>
  <c r="C4" i="164"/>
  <c r="W52" i="162"/>
  <c r="V52" i="162"/>
  <c r="U52" i="162"/>
  <c r="T52" i="162"/>
  <c r="S52" i="162"/>
  <c r="R52" i="162"/>
  <c r="Q52" i="162"/>
  <c r="P52" i="162"/>
  <c r="O52" i="162"/>
  <c r="N52" i="162"/>
  <c r="M52" i="162"/>
  <c r="L52" i="162"/>
  <c r="K52" i="162"/>
  <c r="J52" i="162"/>
  <c r="I52" i="162"/>
  <c r="H52" i="162"/>
  <c r="G52" i="162"/>
  <c r="F52" i="162"/>
  <c r="E52" i="162"/>
  <c r="D52" i="162"/>
  <c r="W61" i="162"/>
  <c r="V61" i="162"/>
  <c r="U61" i="162"/>
  <c r="T61" i="162"/>
  <c r="S61" i="162"/>
  <c r="R61" i="162"/>
  <c r="Q61" i="162"/>
  <c r="P61" i="162"/>
  <c r="O61" i="162"/>
  <c r="N61" i="162"/>
  <c r="M61" i="162"/>
  <c r="L61" i="162"/>
  <c r="K61" i="162"/>
  <c r="J61" i="162"/>
  <c r="I61" i="162"/>
  <c r="H61" i="162"/>
  <c r="G61" i="162"/>
  <c r="F61" i="162"/>
  <c r="E61" i="162"/>
  <c r="D61" i="162"/>
  <c r="W33" i="162"/>
  <c r="V33" i="162"/>
  <c r="U33" i="162"/>
  <c r="T33" i="162"/>
  <c r="S33" i="162"/>
  <c r="R33" i="162"/>
  <c r="Q33" i="162"/>
  <c r="P33" i="162"/>
  <c r="O33" i="162"/>
  <c r="N33" i="162"/>
  <c r="M33" i="162"/>
  <c r="L33" i="162"/>
  <c r="K33" i="162"/>
  <c r="J33" i="162"/>
  <c r="I33" i="162"/>
  <c r="H33" i="162"/>
  <c r="G33" i="162"/>
  <c r="F33" i="162"/>
  <c r="E33" i="162"/>
  <c r="D33" i="162"/>
  <c r="W27" i="162"/>
  <c r="V27" i="162"/>
  <c r="U27" i="162"/>
  <c r="T27" i="162"/>
  <c r="S27" i="162"/>
  <c r="R27" i="162"/>
  <c r="Q27" i="162"/>
  <c r="P27" i="162"/>
  <c r="O27" i="162"/>
  <c r="N27" i="162"/>
  <c r="M27" i="162"/>
  <c r="L27" i="162"/>
  <c r="K27" i="162"/>
  <c r="J27" i="162"/>
  <c r="I27" i="162"/>
  <c r="H27" i="162"/>
  <c r="G27" i="162"/>
  <c r="F27" i="162"/>
  <c r="E27" i="162"/>
  <c r="D27" i="162"/>
  <c r="W22" i="162"/>
  <c r="V22" i="162"/>
  <c r="U22" i="162"/>
  <c r="T22" i="162"/>
  <c r="S22" i="162"/>
  <c r="R22" i="162"/>
  <c r="Q22" i="162"/>
  <c r="P22" i="162"/>
  <c r="O22" i="162"/>
  <c r="N22" i="162"/>
  <c r="M22" i="162"/>
  <c r="L22" i="162"/>
  <c r="K22" i="162"/>
  <c r="J22" i="162"/>
  <c r="I22" i="162"/>
  <c r="H22" i="162"/>
  <c r="G22" i="162"/>
  <c r="F22" i="162"/>
  <c r="E22" i="162"/>
  <c r="D22" i="162"/>
  <c r="W17" i="162"/>
  <c r="V17" i="162"/>
  <c r="U17" i="162"/>
  <c r="T17" i="162"/>
  <c r="S17" i="162"/>
  <c r="R17" i="162"/>
  <c r="Q17" i="162"/>
  <c r="P17" i="162"/>
  <c r="O17" i="162"/>
  <c r="N17" i="162"/>
  <c r="M17" i="162"/>
  <c r="L17" i="162"/>
  <c r="K17" i="162"/>
  <c r="J17" i="162"/>
  <c r="I17" i="162"/>
  <c r="H17" i="162"/>
  <c r="G17" i="162"/>
  <c r="F17" i="162"/>
  <c r="E17" i="162"/>
  <c r="D17" i="162"/>
  <c r="W11" i="162"/>
  <c r="V11" i="162"/>
  <c r="U11" i="162"/>
  <c r="T11" i="162"/>
  <c r="S11" i="162"/>
  <c r="R11" i="162"/>
  <c r="Q11" i="162"/>
  <c r="P11" i="162"/>
  <c r="O11" i="162"/>
  <c r="N11" i="162"/>
  <c r="M11" i="162"/>
  <c r="L11" i="162"/>
  <c r="K11" i="162"/>
  <c r="J11" i="162"/>
  <c r="I11" i="162"/>
  <c r="H11" i="162"/>
  <c r="G11" i="162"/>
  <c r="F11" i="162"/>
  <c r="E11" i="162"/>
  <c r="D11" i="162"/>
  <c r="W8" i="162"/>
  <c r="V8" i="162"/>
  <c r="U8" i="162"/>
  <c r="T8" i="162"/>
  <c r="S8" i="162"/>
  <c r="R8" i="162"/>
  <c r="Q8" i="162"/>
  <c r="P8" i="162"/>
  <c r="O8" i="162"/>
  <c r="N8" i="162"/>
  <c r="M8" i="162"/>
  <c r="L8" i="162"/>
  <c r="K8" i="162"/>
  <c r="J8" i="162"/>
  <c r="I8" i="162"/>
  <c r="H8" i="162"/>
  <c r="G8" i="162"/>
  <c r="F8" i="162"/>
  <c r="E8" i="162"/>
  <c r="D8" i="162"/>
  <c r="W4" i="162"/>
  <c r="V4" i="162"/>
  <c r="U4" i="162"/>
  <c r="T4" i="162"/>
  <c r="S4" i="162"/>
  <c r="R4" i="162"/>
  <c r="Q4" i="162"/>
  <c r="P4" i="162"/>
  <c r="O4" i="162"/>
  <c r="N4" i="162"/>
  <c r="M4" i="162"/>
  <c r="L4" i="162"/>
  <c r="K4" i="162"/>
  <c r="J4" i="162"/>
  <c r="I4" i="162"/>
  <c r="H4" i="162"/>
  <c r="G4" i="162"/>
  <c r="F4" i="162"/>
  <c r="E4" i="162"/>
  <c r="D4" i="162"/>
  <c r="C52" i="162"/>
  <c r="C61" i="162"/>
  <c r="C33" i="162"/>
  <c r="C27" i="162"/>
  <c r="C22" i="162"/>
  <c r="C17" i="162"/>
  <c r="C11" i="162"/>
  <c r="C8" i="162"/>
  <c r="C4" i="162"/>
  <c r="U3" i="164" l="1"/>
  <c r="T3" i="162"/>
  <c r="T26" i="162"/>
  <c r="L3" i="162"/>
  <c r="P3" i="162"/>
  <c r="P2" i="162" s="1"/>
  <c r="P3" i="164"/>
  <c r="D3" i="162"/>
  <c r="H3" i="162"/>
  <c r="R3" i="162"/>
  <c r="S3" i="162"/>
  <c r="K26" i="164"/>
  <c r="K26" i="162"/>
  <c r="S26" i="162"/>
  <c r="L26" i="164"/>
  <c r="D26" i="162"/>
  <c r="L26" i="162"/>
  <c r="H26" i="162"/>
  <c r="P26" i="162"/>
  <c r="E26" i="162"/>
  <c r="M26" i="162"/>
  <c r="U26" i="162"/>
  <c r="I26" i="162"/>
  <c r="Q26" i="162"/>
  <c r="E3" i="164"/>
  <c r="E2" i="164" s="1"/>
  <c r="M3" i="164"/>
  <c r="H3" i="164"/>
  <c r="C3" i="164"/>
  <c r="C2" i="164" s="1"/>
  <c r="K3" i="164"/>
  <c r="S3" i="164"/>
  <c r="S2" i="164" s="1"/>
  <c r="F3" i="164"/>
  <c r="F2" i="164" s="1"/>
  <c r="N3" i="164"/>
  <c r="V3" i="164"/>
  <c r="I3" i="162"/>
  <c r="Q3" i="162"/>
  <c r="J3" i="162"/>
  <c r="J2" i="162" s="1"/>
  <c r="E26" i="164"/>
  <c r="M26" i="164"/>
  <c r="U26" i="164"/>
  <c r="H26" i="164"/>
  <c r="P26" i="164"/>
  <c r="K3" i="162"/>
  <c r="J26" i="162"/>
  <c r="R26" i="162"/>
  <c r="F26" i="164"/>
  <c r="N26" i="164"/>
  <c r="V26" i="164"/>
  <c r="I26" i="164"/>
  <c r="Q26" i="164"/>
  <c r="D3" i="164"/>
  <c r="L3" i="164"/>
  <c r="T3" i="164"/>
  <c r="T2" i="164" s="1"/>
  <c r="G3" i="164"/>
  <c r="G2" i="164" s="1"/>
  <c r="O3" i="164"/>
  <c r="O2" i="164" s="1"/>
  <c r="W3" i="164"/>
  <c r="J3" i="164"/>
  <c r="R3" i="164"/>
  <c r="I3" i="164"/>
  <c r="E3" i="162"/>
  <c r="E2" i="162" s="1"/>
  <c r="M3" i="162"/>
  <c r="M2" i="162" s="1"/>
  <c r="U3" i="162"/>
  <c r="F26" i="162"/>
  <c r="N26" i="162"/>
  <c r="V26" i="162"/>
  <c r="F3" i="162"/>
  <c r="N3" i="162"/>
  <c r="V3" i="162"/>
  <c r="G26" i="162"/>
  <c r="O26" i="162"/>
  <c r="W26" i="162"/>
  <c r="Q3" i="164"/>
  <c r="O3" i="162"/>
  <c r="W3" i="162"/>
  <c r="G3" i="162"/>
  <c r="C26" i="162"/>
  <c r="C3" i="162"/>
  <c r="N2" i="164" l="1"/>
  <c r="U2" i="162"/>
  <c r="V2" i="162"/>
  <c r="G2" i="162"/>
  <c r="O2" i="162"/>
  <c r="R2" i="164"/>
  <c r="R69" i="149" s="1"/>
  <c r="V2" i="164"/>
  <c r="H2" i="162"/>
  <c r="H67" i="149" s="1"/>
  <c r="J2" i="164"/>
  <c r="D2" i="162"/>
  <c r="D67" i="149" s="1"/>
  <c r="W2" i="164"/>
  <c r="W69" i="149" s="1"/>
  <c r="P2" i="164"/>
  <c r="Q2" i="164"/>
  <c r="C2" i="162"/>
  <c r="K2" i="164"/>
  <c r="L2" i="162"/>
  <c r="N2" i="162"/>
  <c r="N67" i="149" s="1"/>
  <c r="I2" i="164"/>
  <c r="L2" i="164"/>
  <c r="Q2" i="162"/>
  <c r="H2" i="164"/>
  <c r="S2" i="162"/>
  <c r="T2" i="162"/>
  <c r="T67" i="149" s="1"/>
  <c r="W2" i="162"/>
  <c r="W67" i="149" s="1"/>
  <c r="F2" i="162"/>
  <c r="D2" i="164"/>
  <c r="K2" i="162"/>
  <c r="K67" i="149" s="1"/>
  <c r="I2" i="162"/>
  <c r="M2" i="164"/>
  <c r="R2" i="162"/>
  <c r="U2" i="164"/>
  <c r="S69" i="149"/>
  <c r="D69" i="149"/>
  <c r="C69" i="149"/>
  <c r="T69" i="149"/>
  <c r="L69" i="149"/>
  <c r="L67" i="149"/>
  <c r="P69" i="149"/>
  <c r="P67" i="149"/>
  <c r="V67" i="149"/>
  <c r="O67" i="149"/>
  <c r="G69" i="149"/>
  <c r="J67" i="149"/>
  <c r="F67" i="149"/>
  <c r="N69" i="149"/>
  <c r="G67" i="149"/>
  <c r="Q67" i="149"/>
  <c r="S67" i="149"/>
  <c r="O69" i="149"/>
  <c r="E69" i="149"/>
  <c r="M67" i="149"/>
  <c r="Q69" i="149"/>
  <c r="F69" i="149"/>
  <c r="C67" i="149"/>
  <c r="U67" i="149"/>
  <c r="E67" i="149"/>
  <c r="J69" i="149"/>
  <c r="I69" i="149"/>
  <c r="M69" i="149" l="1"/>
  <c r="R67" i="149"/>
  <c r="V69" i="149"/>
  <c r="I67" i="149"/>
  <c r="K69" i="149"/>
  <c r="H69" i="149"/>
  <c r="U69" i="149"/>
  <c r="V54" i="8"/>
  <c r="U54" i="8"/>
  <c r="T54" i="8"/>
  <c r="S54" i="8"/>
  <c r="R54" i="8"/>
  <c r="Q54" i="8"/>
  <c r="P54" i="8"/>
  <c r="O54" i="8"/>
  <c r="N54" i="8"/>
  <c r="M54" i="8"/>
  <c r="L54" i="8"/>
  <c r="K54" i="8"/>
  <c r="J54" i="8"/>
  <c r="I54" i="8"/>
  <c r="H54" i="8"/>
  <c r="G54" i="8"/>
  <c r="F54" i="8"/>
  <c r="E54" i="8"/>
  <c r="D54" i="8"/>
  <c r="C54" i="8"/>
  <c r="V53" i="8"/>
  <c r="U53" i="8"/>
  <c r="T53" i="8"/>
  <c r="S53" i="8"/>
  <c r="R53" i="8"/>
  <c r="Q53" i="8"/>
  <c r="P53" i="8"/>
  <c r="O53" i="8"/>
  <c r="N53" i="8"/>
  <c r="M53" i="8"/>
  <c r="L53" i="8"/>
  <c r="K53" i="8"/>
  <c r="J53" i="8"/>
  <c r="I53" i="8"/>
  <c r="H53" i="8"/>
  <c r="G53" i="8"/>
  <c r="F53" i="8"/>
  <c r="E53" i="8"/>
  <c r="D53" i="8"/>
  <c r="C53" i="8"/>
  <c r="V32" i="8"/>
  <c r="U32" i="8"/>
  <c r="T32" i="8"/>
  <c r="S32" i="8"/>
  <c r="R32" i="8"/>
  <c r="Q32" i="8"/>
  <c r="P32" i="8"/>
  <c r="O32" i="8"/>
  <c r="N32" i="8"/>
  <c r="M32" i="8"/>
  <c r="L32" i="8"/>
  <c r="K32" i="8"/>
  <c r="J32" i="8"/>
  <c r="I32" i="8"/>
  <c r="H32" i="8"/>
  <c r="G32" i="8"/>
  <c r="F32" i="8"/>
  <c r="E32" i="8"/>
  <c r="D32" i="8"/>
  <c r="C32" i="8"/>
  <c r="V31" i="8"/>
  <c r="U31" i="8"/>
  <c r="T31" i="8"/>
  <c r="S31" i="8"/>
  <c r="R31" i="8"/>
  <c r="Q31" i="8"/>
  <c r="P31" i="8"/>
  <c r="O31" i="8"/>
  <c r="N31" i="8"/>
  <c r="M31" i="8"/>
  <c r="L31" i="8"/>
  <c r="K31" i="8"/>
  <c r="J31" i="8"/>
  <c r="I31" i="8"/>
  <c r="H31" i="8"/>
  <c r="G31" i="8"/>
  <c r="F31" i="8"/>
  <c r="E31" i="8"/>
  <c r="D31" i="8"/>
  <c r="C31" i="8"/>
  <c r="V30" i="8"/>
  <c r="U30" i="8"/>
  <c r="T30" i="8"/>
  <c r="S30" i="8"/>
  <c r="R30" i="8"/>
  <c r="Q30" i="8"/>
  <c r="P30" i="8"/>
  <c r="O30" i="8"/>
  <c r="N30" i="8"/>
  <c r="M30" i="8"/>
  <c r="L30" i="8"/>
  <c r="K30" i="8"/>
  <c r="J30" i="8"/>
  <c r="I30" i="8"/>
  <c r="H30" i="8"/>
  <c r="G30" i="8"/>
  <c r="F30" i="8"/>
  <c r="E30" i="8"/>
  <c r="D30" i="8"/>
  <c r="C30" i="8"/>
  <c r="V29" i="8"/>
  <c r="U29" i="8"/>
  <c r="T29" i="8"/>
  <c r="S29" i="8"/>
  <c r="R29" i="8"/>
  <c r="Q29" i="8"/>
  <c r="P29" i="8"/>
  <c r="O29" i="8"/>
  <c r="N29" i="8"/>
  <c r="M29" i="8"/>
  <c r="L29" i="8"/>
  <c r="K29" i="8"/>
  <c r="J29" i="8"/>
  <c r="I29" i="8"/>
  <c r="H29" i="8"/>
  <c r="G29" i="8"/>
  <c r="F29" i="8"/>
  <c r="E29" i="8"/>
  <c r="D29" i="8"/>
  <c r="C29" i="8"/>
  <c r="V28" i="8"/>
  <c r="U28" i="8"/>
  <c r="T28" i="8"/>
  <c r="S28" i="8"/>
  <c r="R28" i="8"/>
  <c r="Q28" i="8"/>
  <c r="P28" i="8"/>
  <c r="O28" i="8"/>
  <c r="N28" i="8"/>
  <c r="M28" i="8"/>
  <c r="L28" i="8"/>
  <c r="K28" i="8"/>
  <c r="J28" i="8"/>
  <c r="I28" i="8"/>
  <c r="H28" i="8"/>
  <c r="G28" i="8"/>
  <c r="F28" i="8"/>
  <c r="E28" i="8"/>
  <c r="D28" i="8"/>
  <c r="C28" i="8"/>
  <c r="V25" i="8"/>
  <c r="U25" i="8"/>
  <c r="T25" i="8"/>
  <c r="S25" i="8"/>
  <c r="R25" i="8"/>
  <c r="Q25" i="8"/>
  <c r="P25" i="8"/>
  <c r="O25" i="8"/>
  <c r="N25" i="8"/>
  <c r="M25" i="8"/>
  <c r="L25" i="8"/>
  <c r="K25" i="8"/>
  <c r="J25" i="8"/>
  <c r="I25" i="8"/>
  <c r="H25" i="8"/>
  <c r="G25" i="8"/>
  <c r="F25" i="8"/>
  <c r="E25" i="8"/>
  <c r="D25" i="8"/>
  <c r="C25" i="8"/>
  <c r="V24" i="8"/>
  <c r="U24" i="8"/>
  <c r="T24" i="8"/>
  <c r="S24" i="8"/>
  <c r="R24" i="8"/>
  <c r="Q24" i="8"/>
  <c r="P24" i="8"/>
  <c r="O24" i="8"/>
  <c r="N24" i="8"/>
  <c r="M24" i="8"/>
  <c r="L24" i="8"/>
  <c r="K24" i="8"/>
  <c r="J24" i="8"/>
  <c r="I24" i="8"/>
  <c r="H24" i="8"/>
  <c r="G24" i="8"/>
  <c r="F24" i="8"/>
  <c r="E24" i="8"/>
  <c r="D24" i="8"/>
  <c r="C24" i="8"/>
  <c r="V23" i="8"/>
  <c r="U23" i="8"/>
  <c r="T23" i="8"/>
  <c r="S23" i="8"/>
  <c r="R23" i="8"/>
  <c r="Q23" i="8"/>
  <c r="P23" i="8"/>
  <c r="O23" i="8"/>
  <c r="N23" i="8"/>
  <c r="M23" i="8"/>
  <c r="L23" i="8"/>
  <c r="K23" i="8"/>
  <c r="J23" i="8"/>
  <c r="I23" i="8"/>
  <c r="H23" i="8"/>
  <c r="G23" i="8"/>
  <c r="F23" i="8"/>
  <c r="E23" i="8"/>
  <c r="D23" i="8"/>
  <c r="C23" i="8"/>
  <c r="V21" i="8"/>
  <c r="U21" i="8"/>
  <c r="T21" i="8"/>
  <c r="S21" i="8"/>
  <c r="R21" i="8"/>
  <c r="Q21" i="8"/>
  <c r="P21" i="8"/>
  <c r="O21" i="8"/>
  <c r="N21" i="8"/>
  <c r="M21" i="8"/>
  <c r="L21" i="8"/>
  <c r="K21" i="8"/>
  <c r="J21" i="8"/>
  <c r="I21" i="8"/>
  <c r="H21" i="8"/>
  <c r="G21" i="8"/>
  <c r="F21" i="8"/>
  <c r="E21" i="8"/>
  <c r="D21" i="8"/>
  <c r="C21" i="8"/>
  <c r="V20" i="8"/>
  <c r="U20" i="8"/>
  <c r="T20" i="8"/>
  <c r="S20" i="8"/>
  <c r="R20" i="8"/>
  <c r="Q20" i="8"/>
  <c r="P20" i="8"/>
  <c r="O20" i="8"/>
  <c r="N20" i="8"/>
  <c r="M20" i="8"/>
  <c r="L20" i="8"/>
  <c r="K20" i="8"/>
  <c r="J20" i="8"/>
  <c r="I20" i="8"/>
  <c r="H20" i="8"/>
  <c r="G20" i="8"/>
  <c r="F20" i="8"/>
  <c r="E20" i="8"/>
  <c r="D20" i="8"/>
  <c r="C20" i="8"/>
  <c r="V19" i="8"/>
  <c r="U19" i="8"/>
  <c r="T19" i="8"/>
  <c r="S19" i="8"/>
  <c r="R19" i="8"/>
  <c r="Q19" i="8"/>
  <c r="P19" i="8"/>
  <c r="O19" i="8"/>
  <c r="N19" i="8"/>
  <c r="M19" i="8"/>
  <c r="L19" i="8"/>
  <c r="K19" i="8"/>
  <c r="J19" i="8"/>
  <c r="I19" i="8"/>
  <c r="H19" i="8"/>
  <c r="G19" i="8"/>
  <c r="F19" i="8"/>
  <c r="E19" i="8"/>
  <c r="D19" i="8"/>
  <c r="C19" i="8"/>
  <c r="V18" i="8"/>
  <c r="U18" i="8"/>
  <c r="T18" i="8"/>
  <c r="S18" i="8"/>
  <c r="R18" i="8"/>
  <c r="Q18" i="8"/>
  <c r="P18" i="8"/>
  <c r="O18" i="8"/>
  <c r="N18" i="8"/>
  <c r="M18" i="8"/>
  <c r="L18" i="8"/>
  <c r="K18" i="8"/>
  <c r="J18" i="8"/>
  <c r="I18" i="8"/>
  <c r="H18" i="8"/>
  <c r="G18" i="8"/>
  <c r="F18" i="8"/>
  <c r="E18" i="8"/>
  <c r="D18" i="8"/>
  <c r="C18" i="8"/>
  <c r="V16" i="8"/>
  <c r="U16" i="8"/>
  <c r="T16" i="8"/>
  <c r="S16" i="8"/>
  <c r="R16" i="8"/>
  <c r="Q16" i="8"/>
  <c r="P16" i="8"/>
  <c r="O16" i="8"/>
  <c r="N16" i="8"/>
  <c r="M16" i="8"/>
  <c r="L16" i="8"/>
  <c r="K16" i="8"/>
  <c r="J16" i="8"/>
  <c r="I16" i="8"/>
  <c r="H16" i="8"/>
  <c r="G16" i="8"/>
  <c r="F16" i="8"/>
  <c r="E16" i="8"/>
  <c r="D16" i="8"/>
  <c r="C16" i="8"/>
  <c r="V15" i="8"/>
  <c r="U15" i="8"/>
  <c r="T15" i="8"/>
  <c r="S15" i="8"/>
  <c r="R15" i="8"/>
  <c r="Q15" i="8"/>
  <c r="P15" i="8"/>
  <c r="O15" i="8"/>
  <c r="N15" i="8"/>
  <c r="M15" i="8"/>
  <c r="L15" i="8"/>
  <c r="K15" i="8"/>
  <c r="J15" i="8"/>
  <c r="I15" i="8"/>
  <c r="H15" i="8"/>
  <c r="G15" i="8"/>
  <c r="F15" i="8"/>
  <c r="E15" i="8"/>
  <c r="D15" i="8"/>
  <c r="C15" i="8"/>
  <c r="V14" i="8"/>
  <c r="U14" i="8"/>
  <c r="T14" i="8"/>
  <c r="S14" i="8"/>
  <c r="R14" i="8"/>
  <c r="Q14" i="8"/>
  <c r="P14" i="8"/>
  <c r="O14" i="8"/>
  <c r="N14" i="8"/>
  <c r="M14" i="8"/>
  <c r="L14" i="8"/>
  <c r="K14" i="8"/>
  <c r="J14" i="8"/>
  <c r="I14" i="8"/>
  <c r="H14" i="8"/>
  <c r="G14" i="8"/>
  <c r="F14" i="8"/>
  <c r="E14" i="8"/>
  <c r="D14" i="8"/>
  <c r="C14" i="8"/>
  <c r="V13" i="8"/>
  <c r="U13" i="8"/>
  <c r="T13" i="8"/>
  <c r="S13" i="8"/>
  <c r="R13" i="8"/>
  <c r="Q13" i="8"/>
  <c r="P13" i="8"/>
  <c r="O13" i="8"/>
  <c r="N13" i="8"/>
  <c r="M13" i="8"/>
  <c r="L13" i="8"/>
  <c r="K13" i="8"/>
  <c r="J13" i="8"/>
  <c r="I13" i="8"/>
  <c r="H13" i="8"/>
  <c r="G13" i="8"/>
  <c r="F13" i="8"/>
  <c r="E13" i="8"/>
  <c r="D13" i="8"/>
  <c r="C13" i="8"/>
  <c r="V12" i="8"/>
  <c r="U12" i="8"/>
  <c r="T12" i="8"/>
  <c r="S12" i="8"/>
  <c r="R12" i="8"/>
  <c r="Q12" i="8"/>
  <c r="P12" i="8"/>
  <c r="O12" i="8"/>
  <c r="N12" i="8"/>
  <c r="M12" i="8"/>
  <c r="L12" i="8"/>
  <c r="K12" i="8"/>
  <c r="J12" i="8"/>
  <c r="I12" i="8"/>
  <c r="H12" i="8"/>
  <c r="G12" i="8"/>
  <c r="F12" i="8"/>
  <c r="E12" i="8"/>
  <c r="D12" i="8"/>
  <c r="C12" i="8"/>
  <c r="V10" i="8"/>
  <c r="U10" i="8"/>
  <c r="T10" i="8"/>
  <c r="S10" i="8"/>
  <c r="R10" i="8"/>
  <c r="Q10" i="8"/>
  <c r="P10" i="8"/>
  <c r="O10" i="8"/>
  <c r="N10" i="8"/>
  <c r="M10" i="8"/>
  <c r="L10" i="8"/>
  <c r="K10" i="8"/>
  <c r="J10" i="8"/>
  <c r="I10" i="8"/>
  <c r="H10" i="8"/>
  <c r="G10" i="8"/>
  <c r="F10" i="8"/>
  <c r="E10" i="8"/>
  <c r="D10" i="8"/>
  <c r="C10" i="8"/>
  <c r="V9" i="8"/>
  <c r="U9" i="8"/>
  <c r="T9" i="8"/>
  <c r="S9" i="8"/>
  <c r="R9" i="8"/>
  <c r="Q9" i="8"/>
  <c r="P9" i="8"/>
  <c r="O9" i="8"/>
  <c r="N9" i="8"/>
  <c r="M9" i="8"/>
  <c r="L9" i="8"/>
  <c r="K9" i="8"/>
  <c r="J9" i="8"/>
  <c r="I9" i="8"/>
  <c r="H9" i="8"/>
  <c r="G9" i="8"/>
  <c r="F9" i="8"/>
  <c r="E9" i="8"/>
  <c r="D9" i="8"/>
  <c r="C9" i="8"/>
  <c r="V7" i="8"/>
  <c r="U7" i="8"/>
  <c r="T7" i="8"/>
  <c r="S7" i="8"/>
  <c r="R7" i="8"/>
  <c r="Q7" i="8"/>
  <c r="P7" i="8"/>
  <c r="O7" i="8"/>
  <c r="N7" i="8"/>
  <c r="M7" i="8"/>
  <c r="L7" i="8"/>
  <c r="K7" i="8"/>
  <c r="J7" i="8"/>
  <c r="I7" i="8"/>
  <c r="H7" i="8"/>
  <c r="G7" i="8"/>
  <c r="F7" i="8"/>
  <c r="E7" i="8"/>
  <c r="D7" i="8"/>
  <c r="C7" i="8"/>
  <c r="V6" i="8"/>
  <c r="U6" i="8"/>
  <c r="T6" i="8"/>
  <c r="S6" i="8"/>
  <c r="R6" i="8"/>
  <c r="Q6" i="8"/>
  <c r="P6" i="8"/>
  <c r="O6" i="8"/>
  <c r="N6" i="8"/>
  <c r="M6" i="8"/>
  <c r="L6" i="8"/>
  <c r="K6" i="8"/>
  <c r="J6" i="8"/>
  <c r="I6" i="8"/>
  <c r="H6" i="8"/>
  <c r="G6" i="8"/>
  <c r="F6" i="8"/>
  <c r="E6" i="8"/>
  <c r="D6" i="8"/>
  <c r="C6" i="8"/>
  <c r="V5" i="8"/>
  <c r="U5" i="8"/>
  <c r="T5" i="8"/>
  <c r="S5" i="8"/>
  <c r="R5" i="8"/>
  <c r="Q5" i="8"/>
  <c r="P5" i="8"/>
  <c r="O5" i="8"/>
  <c r="N5" i="8"/>
  <c r="M5" i="8"/>
  <c r="L5" i="8"/>
  <c r="K5" i="8"/>
  <c r="J5" i="8"/>
  <c r="I5" i="8"/>
  <c r="H5" i="8"/>
  <c r="G5" i="8"/>
  <c r="F5" i="8"/>
  <c r="E5" i="8"/>
  <c r="D5" i="8"/>
  <c r="C5" i="8"/>
  <c r="W54" i="8"/>
  <c r="W53" i="8"/>
  <c r="W65" i="8"/>
  <c r="W63" i="8"/>
  <c r="W62" i="8"/>
  <c r="W32" i="8"/>
  <c r="W31" i="8"/>
  <c r="W30" i="8"/>
  <c r="W29" i="8"/>
  <c r="W28" i="8"/>
  <c r="W25" i="8"/>
  <c r="W24" i="8"/>
  <c r="W23" i="8"/>
  <c r="W21" i="8"/>
  <c r="W20" i="8"/>
  <c r="W19" i="8"/>
  <c r="W18" i="8"/>
  <c r="W16" i="8"/>
  <c r="W15" i="8"/>
  <c r="W14" i="8"/>
  <c r="W13" i="8"/>
  <c r="W12" i="8"/>
  <c r="W10" i="8"/>
  <c r="W9" i="8"/>
  <c r="W7" i="8"/>
  <c r="W6" i="8"/>
  <c r="W5" i="8"/>
  <c r="T52" i="8" l="1"/>
  <c r="E8" i="8"/>
  <c r="M8" i="8"/>
  <c r="U8" i="8"/>
  <c r="E11" i="8"/>
  <c r="U52" i="8"/>
  <c r="V52" i="8"/>
  <c r="G4" i="8"/>
  <c r="O4" i="8"/>
  <c r="K8" i="8"/>
  <c r="S27" i="8"/>
  <c r="H52" i="8"/>
  <c r="P52" i="8"/>
  <c r="T11" i="8"/>
  <c r="D27" i="8"/>
  <c r="L27" i="8"/>
  <c r="T27" i="8"/>
  <c r="I52" i="8"/>
  <c r="Q52" i="8"/>
  <c r="M11" i="8"/>
  <c r="U11" i="8"/>
  <c r="I17" i="8"/>
  <c r="Q17" i="8"/>
  <c r="I22" i="8"/>
  <c r="Q22" i="8"/>
  <c r="E27" i="8"/>
  <c r="M27" i="8"/>
  <c r="U27" i="8"/>
  <c r="J52" i="8"/>
  <c r="R52" i="8"/>
  <c r="F52" i="8"/>
  <c r="F8" i="8"/>
  <c r="N8" i="8"/>
  <c r="V8" i="8"/>
  <c r="F11" i="8"/>
  <c r="V11" i="8"/>
  <c r="S52" i="8"/>
  <c r="G52" i="8"/>
  <c r="O52" i="8"/>
  <c r="K52" i="8"/>
  <c r="D52" i="8"/>
  <c r="L52" i="8"/>
  <c r="E52" i="8"/>
  <c r="M52" i="8"/>
  <c r="N52" i="8"/>
  <c r="K4" i="8"/>
  <c r="G8" i="8"/>
  <c r="O8" i="8"/>
  <c r="G11" i="8"/>
  <c r="O11" i="8"/>
  <c r="O27" i="8"/>
  <c r="E4" i="8"/>
  <c r="M4" i="8"/>
  <c r="U4" i="8"/>
  <c r="E17" i="8"/>
  <c r="U17" i="8"/>
  <c r="F4" i="8"/>
  <c r="V4" i="8"/>
  <c r="F22" i="8"/>
  <c r="N22" i="8"/>
  <c r="V22" i="8"/>
  <c r="S8" i="8"/>
  <c r="S4" i="8"/>
  <c r="J8" i="8"/>
  <c r="R8" i="8"/>
  <c r="D17" i="8"/>
  <c r="L17" i="8"/>
  <c r="T17" i="8"/>
  <c r="C22" i="8"/>
  <c r="K22" i="8"/>
  <c r="S22" i="8"/>
  <c r="G22" i="8"/>
  <c r="O22" i="8"/>
  <c r="F27" i="8"/>
  <c r="N27" i="8"/>
  <c r="V27" i="8"/>
  <c r="J27" i="8"/>
  <c r="R27" i="8"/>
  <c r="J4" i="8"/>
  <c r="R4" i="8"/>
  <c r="N4" i="8"/>
  <c r="D8" i="8"/>
  <c r="L8" i="8"/>
  <c r="T8" i="8"/>
  <c r="H8" i="8"/>
  <c r="P8" i="8"/>
  <c r="J11" i="8"/>
  <c r="R11" i="8"/>
  <c r="I8" i="8"/>
  <c r="Q8" i="8"/>
  <c r="J22" i="8"/>
  <c r="R22" i="8"/>
  <c r="O17" i="8"/>
  <c r="G27" i="8"/>
  <c r="K27" i="8"/>
  <c r="H17" i="8"/>
  <c r="P17" i="8"/>
  <c r="C8" i="8"/>
  <c r="C27" i="8"/>
  <c r="C4" i="8"/>
  <c r="H11" i="8"/>
  <c r="P11" i="8"/>
  <c r="D11" i="8"/>
  <c r="L11" i="8"/>
  <c r="F17" i="8"/>
  <c r="N17" i="8"/>
  <c r="V17" i="8"/>
  <c r="J17" i="8"/>
  <c r="R17" i="8"/>
  <c r="D4" i="8"/>
  <c r="L4" i="8"/>
  <c r="T4" i="8"/>
  <c r="H4" i="8"/>
  <c r="P4" i="8"/>
  <c r="I11" i="8"/>
  <c r="Q11" i="8"/>
  <c r="G17" i="8"/>
  <c r="H22" i="8"/>
  <c r="P22" i="8"/>
  <c r="I4" i="8"/>
  <c r="Q4" i="8"/>
  <c r="N11" i="8"/>
  <c r="M17" i="8"/>
  <c r="C52" i="8"/>
  <c r="C11" i="8"/>
  <c r="K11" i="8"/>
  <c r="S11" i="8"/>
  <c r="D22" i="8"/>
  <c r="L22" i="8"/>
  <c r="T22" i="8"/>
  <c r="H27" i="8"/>
  <c r="P27" i="8"/>
  <c r="C17" i="8"/>
  <c r="K17" i="8"/>
  <c r="S17" i="8"/>
  <c r="E22" i="8"/>
  <c r="M22" i="8"/>
  <c r="U22" i="8"/>
  <c r="I27" i="8"/>
  <c r="Q27" i="8"/>
  <c r="C52" i="160"/>
  <c r="C22" i="160"/>
  <c r="C17" i="160"/>
  <c r="C11" i="160"/>
  <c r="C8" i="160"/>
  <c r="C4" i="160"/>
  <c r="C27" i="160"/>
  <c r="V3" i="8" l="1"/>
  <c r="M3" i="8"/>
  <c r="E3" i="8"/>
  <c r="U3" i="8"/>
  <c r="F3" i="8"/>
  <c r="G3" i="8"/>
  <c r="K3" i="8"/>
  <c r="O3" i="8"/>
  <c r="J3" i="8"/>
  <c r="S3" i="8"/>
  <c r="L3" i="8"/>
  <c r="I3" i="8"/>
  <c r="R3" i="8"/>
  <c r="N3" i="8"/>
  <c r="T3" i="8"/>
  <c r="D3" i="8"/>
  <c r="P3" i="8"/>
  <c r="H3" i="8"/>
  <c r="C3" i="8"/>
  <c r="Q3" i="8"/>
  <c r="C3" i="160"/>
  <c r="V54" i="120" l="1"/>
  <c r="U54" i="120"/>
  <c r="T54" i="120"/>
  <c r="S54" i="120"/>
  <c r="R54" i="120"/>
  <c r="Q54" i="120"/>
  <c r="P54" i="120"/>
  <c r="O54" i="120"/>
  <c r="N54" i="120"/>
  <c r="M54" i="120"/>
  <c r="L54" i="120"/>
  <c r="K54" i="120"/>
  <c r="J54" i="120"/>
  <c r="I54" i="120"/>
  <c r="H54" i="120"/>
  <c r="G54" i="120"/>
  <c r="F54" i="120"/>
  <c r="E54" i="120"/>
  <c r="D54" i="120"/>
  <c r="C54" i="120"/>
  <c r="V53" i="120"/>
  <c r="U53" i="120"/>
  <c r="T53" i="120"/>
  <c r="S53" i="120"/>
  <c r="R53" i="120"/>
  <c r="Q53" i="120"/>
  <c r="P53" i="120"/>
  <c r="O53" i="120"/>
  <c r="N53" i="120"/>
  <c r="M53" i="120"/>
  <c r="L53" i="120"/>
  <c r="K53" i="120"/>
  <c r="J53" i="120"/>
  <c r="I53" i="120"/>
  <c r="H53" i="120"/>
  <c r="G53" i="120"/>
  <c r="F53" i="120"/>
  <c r="E53" i="120"/>
  <c r="D53" i="120"/>
  <c r="C53" i="120"/>
  <c r="V32" i="120"/>
  <c r="U32" i="120"/>
  <c r="T32" i="120"/>
  <c r="S32" i="120"/>
  <c r="R32" i="120"/>
  <c r="Q32" i="120"/>
  <c r="P32" i="120"/>
  <c r="O32" i="120"/>
  <c r="N32" i="120"/>
  <c r="M32" i="120"/>
  <c r="L32" i="120"/>
  <c r="K32" i="120"/>
  <c r="J32" i="120"/>
  <c r="I32" i="120"/>
  <c r="H32" i="120"/>
  <c r="G32" i="120"/>
  <c r="F32" i="120"/>
  <c r="E32" i="120"/>
  <c r="D32" i="120"/>
  <c r="C32" i="120"/>
  <c r="V31" i="120"/>
  <c r="U31" i="120"/>
  <c r="T31" i="120"/>
  <c r="S31" i="120"/>
  <c r="R31" i="120"/>
  <c r="Q31" i="120"/>
  <c r="P31" i="120"/>
  <c r="O31" i="120"/>
  <c r="N31" i="120"/>
  <c r="M31" i="120"/>
  <c r="L31" i="120"/>
  <c r="K31" i="120"/>
  <c r="J31" i="120"/>
  <c r="I31" i="120"/>
  <c r="H31" i="120"/>
  <c r="G31" i="120"/>
  <c r="F31" i="120"/>
  <c r="E31" i="120"/>
  <c r="D31" i="120"/>
  <c r="C31" i="120"/>
  <c r="V30" i="120"/>
  <c r="U30" i="120"/>
  <c r="T30" i="120"/>
  <c r="S30" i="120"/>
  <c r="R30" i="120"/>
  <c r="Q30" i="120"/>
  <c r="P30" i="120"/>
  <c r="O30" i="120"/>
  <c r="N30" i="120"/>
  <c r="M30" i="120"/>
  <c r="L30" i="120"/>
  <c r="K30" i="120"/>
  <c r="J30" i="120"/>
  <c r="I30" i="120"/>
  <c r="H30" i="120"/>
  <c r="G30" i="120"/>
  <c r="F30" i="120"/>
  <c r="E30" i="120"/>
  <c r="D30" i="120"/>
  <c r="C30" i="120"/>
  <c r="V29" i="120"/>
  <c r="U29" i="120"/>
  <c r="T29" i="120"/>
  <c r="S29" i="120"/>
  <c r="R29" i="120"/>
  <c r="Q29" i="120"/>
  <c r="P29" i="120"/>
  <c r="O29" i="120"/>
  <c r="N29" i="120"/>
  <c r="M29" i="120"/>
  <c r="L29" i="120"/>
  <c r="K29" i="120"/>
  <c r="J29" i="120"/>
  <c r="I29" i="120"/>
  <c r="H29" i="120"/>
  <c r="G29" i="120"/>
  <c r="F29" i="120"/>
  <c r="E29" i="120"/>
  <c r="D29" i="120"/>
  <c r="C29" i="120"/>
  <c r="V28" i="120"/>
  <c r="U28" i="120"/>
  <c r="T28" i="120"/>
  <c r="S28" i="120"/>
  <c r="R28" i="120"/>
  <c r="Q28" i="120"/>
  <c r="P28" i="120"/>
  <c r="O28" i="120"/>
  <c r="N28" i="120"/>
  <c r="M28" i="120"/>
  <c r="L28" i="120"/>
  <c r="K28" i="120"/>
  <c r="J28" i="120"/>
  <c r="I28" i="120"/>
  <c r="H28" i="120"/>
  <c r="G28" i="120"/>
  <c r="F28" i="120"/>
  <c r="E28" i="120"/>
  <c r="D28" i="120"/>
  <c r="C28" i="120"/>
  <c r="V25" i="120"/>
  <c r="U25" i="120"/>
  <c r="T25" i="120"/>
  <c r="S25" i="120"/>
  <c r="R25" i="120"/>
  <c r="Q25" i="120"/>
  <c r="P25" i="120"/>
  <c r="O25" i="120"/>
  <c r="N25" i="120"/>
  <c r="M25" i="120"/>
  <c r="L25" i="120"/>
  <c r="K25" i="120"/>
  <c r="J25" i="120"/>
  <c r="I25" i="120"/>
  <c r="H25" i="120"/>
  <c r="G25" i="120"/>
  <c r="F25" i="120"/>
  <c r="E25" i="120"/>
  <c r="D25" i="120"/>
  <c r="C25" i="120"/>
  <c r="V24" i="120"/>
  <c r="U24" i="120"/>
  <c r="T24" i="120"/>
  <c r="S24" i="120"/>
  <c r="R24" i="120"/>
  <c r="Q24" i="120"/>
  <c r="P24" i="120"/>
  <c r="O24" i="120"/>
  <c r="N24" i="120"/>
  <c r="M24" i="120"/>
  <c r="L24" i="120"/>
  <c r="K24" i="120"/>
  <c r="J24" i="120"/>
  <c r="I24" i="120"/>
  <c r="H24" i="120"/>
  <c r="G24" i="120"/>
  <c r="F24" i="120"/>
  <c r="E24" i="120"/>
  <c r="D24" i="120"/>
  <c r="C24" i="120"/>
  <c r="V23" i="120"/>
  <c r="U23" i="120"/>
  <c r="T23" i="120"/>
  <c r="S23" i="120"/>
  <c r="R23" i="120"/>
  <c r="Q23" i="120"/>
  <c r="P23" i="120"/>
  <c r="O23" i="120"/>
  <c r="N23" i="120"/>
  <c r="M23" i="120"/>
  <c r="L23" i="120"/>
  <c r="K23" i="120"/>
  <c r="J23" i="120"/>
  <c r="I23" i="120"/>
  <c r="H23" i="120"/>
  <c r="G23" i="120"/>
  <c r="F23" i="120"/>
  <c r="E23" i="120"/>
  <c r="D23" i="120"/>
  <c r="C23" i="120"/>
  <c r="V21" i="120"/>
  <c r="U21" i="120"/>
  <c r="T21" i="120"/>
  <c r="S21" i="120"/>
  <c r="R21" i="120"/>
  <c r="Q21" i="120"/>
  <c r="P21" i="120"/>
  <c r="O21" i="120"/>
  <c r="N21" i="120"/>
  <c r="M21" i="120"/>
  <c r="L21" i="120"/>
  <c r="K21" i="120"/>
  <c r="J21" i="120"/>
  <c r="I21" i="120"/>
  <c r="H21" i="120"/>
  <c r="G21" i="120"/>
  <c r="F21" i="120"/>
  <c r="E21" i="120"/>
  <c r="D21" i="120"/>
  <c r="C21" i="120"/>
  <c r="V20" i="120"/>
  <c r="U20" i="120"/>
  <c r="T20" i="120"/>
  <c r="S20" i="120"/>
  <c r="R20" i="120"/>
  <c r="Q20" i="120"/>
  <c r="P20" i="120"/>
  <c r="O20" i="120"/>
  <c r="N20" i="120"/>
  <c r="M20" i="120"/>
  <c r="L20" i="120"/>
  <c r="K20" i="120"/>
  <c r="J20" i="120"/>
  <c r="I20" i="120"/>
  <c r="H20" i="120"/>
  <c r="G20" i="120"/>
  <c r="F20" i="120"/>
  <c r="E20" i="120"/>
  <c r="D20" i="120"/>
  <c r="C20" i="120"/>
  <c r="V19" i="120"/>
  <c r="U19" i="120"/>
  <c r="T19" i="120"/>
  <c r="S19" i="120"/>
  <c r="R19" i="120"/>
  <c r="Q19" i="120"/>
  <c r="P19" i="120"/>
  <c r="O19" i="120"/>
  <c r="N19" i="120"/>
  <c r="M19" i="120"/>
  <c r="L19" i="120"/>
  <c r="K19" i="120"/>
  <c r="J19" i="120"/>
  <c r="I19" i="120"/>
  <c r="H19" i="120"/>
  <c r="G19" i="120"/>
  <c r="F19" i="120"/>
  <c r="E19" i="120"/>
  <c r="D19" i="120"/>
  <c r="C19" i="120"/>
  <c r="V18" i="120"/>
  <c r="U18" i="120"/>
  <c r="T18" i="120"/>
  <c r="S18" i="120"/>
  <c r="R18" i="120"/>
  <c r="Q18" i="120"/>
  <c r="P18" i="120"/>
  <c r="O18" i="120"/>
  <c r="N18" i="120"/>
  <c r="M18" i="120"/>
  <c r="L18" i="120"/>
  <c r="K18" i="120"/>
  <c r="J18" i="120"/>
  <c r="I18" i="120"/>
  <c r="H18" i="120"/>
  <c r="G18" i="120"/>
  <c r="F18" i="120"/>
  <c r="E18" i="120"/>
  <c r="D18" i="120"/>
  <c r="C18" i="120"/>
  <c r="V16" i="120"/>
  <c r="U16" i="120"/>
  <c r="T16" i="120"/>
  <c r="S16" i="120"/>
  <c r="R16" i="120"/>
  <c r="Q16" i="120"/>
  <c r="P16" i="120"/>
  <c r="O16" i="120"/>
  <c r="N16" i="120"/>
  <c r="M16" i="120"/>
  <c r="L16" i="120"/>
  <c r="K16" i="120"/>
  <c r="J16" i="120"/>
  <c r="I16" i="120"/>
  <c r="H16" i="120"/>
  <c r="G16" i="120"/>
  <c r="F16" i="120"/>
  <c r="E16" i="120"/>
  <c r="D16" i="120"/>
  <c r="C16" i="120"/>
  <c r="V15" i="120"/>
  <c r="U15" i="120"/>
  <c r="T15" i="120"/>
  <c r="S15" i="120"/>
  <c r="R15" i="120"/>
  <c r="Q15" i="120"/>
  <c r="P15" i="120"/>
  <c r="O15" i="120"/>
  <c r="N15" i="120"/>
  <c r="M15" i="120"/>
  <c r="L15" i="120"/>
  <c r="K15" i="120"/>
  <c r="J15" i="120"/>
  <c r="I15" i="120"/>
  <c r="H15" i="120"/>
  <c r="G15" i="120"/>
  <c r="F15" i="120"/>
  <c r="E15" i="120"/>
  <c r="D15" i="120"/>
  <c r="C15" i="120"/>
  <c r="V14" i="120"/>
  <c r="U14" i="120"/>
  <c r="T14" i="120"/>
  <c r="S14" i="120"/>
  <c r="R14" i="120"/>
  <c r="Q14" i="120"/>
  <c r="P14" i="120"/>
  <c r="O14" i="120"/>
  <c r="N14" i="120"/>
  <c r="M14" i="120"/>
  <c r="L14" i="120"/>
  <c r="K14" i="120"/>
  <c r="J14" i="120"/>
  <c r="I14" i="120"/>
  <c r="H14" i="120"/>
  <c r="G14" i="120"/>
  <c r="F14" i="120"/>
  <c r="E14" i="120"/>
  <c r="D14" i="120"/>
  <c r="C14" i="120"/>
  <c r="V13" i="120"/>
  <c r="U13" i="120"/>
  <c r="T13" i="120"/>
  <c r="S13" i="120"/>
  <c r="R13" i="120"/>
  <c r="Q13" i="120"/>
  <c r="P13" i="120"/>
  <c r="O13" i="120"/>
  <c r="N13" i="120"/>
  <c r="M13" i="120"/>
  <c r="L13" i="120"/>
  <c r="K13" i="120"/>
  <c r="J13" i="120"/>
  <c r="I13" i="120"/>
  <c r="H13" i="120"/>
  <c r="G13" i="120"/>
  <c r="F13" i="120"/>
  <c r="E13" i="120"/>
  <c r="D13" i="120"/>
  <c r="C13" i="120"/>
  <c r="V12" i="120"/>
  <c r="U12" i="120"/>
  <c r="T12" i="120"/>
  <c r="S12" i="120"/>
  <c r="R12" i="120"/>
  <c r="Q12" i="120"/>
  <c r="P12" i="120"/>
  <c r="O12" i="120"/>
  <c r="N12" i="120"/>
  <c r="M12" i="120"/>
  <c r="L12" i="120"/>
  <c r="K12" i="120"/>
  <c r="J12" i="120"/>
  <c r="I12" i="120"/>
  <c r="H12" i="120"/>
  <c r="G12" i="120"/>
  <c r="F12" i="120"/>
  <c r="E12" i="120"/>
  <c r="D12" i="120"/>
  <c r="C12" i="120"/>
  <c r="V10" i="120"/>
  <c r="U10" i="120"/>
  <c r="T10" i="120"/>
  <c r="S10" i="120"/>
  <c r="R10" i="120"/>
  <c r="Q10" i="120"/>
  <c r="P10" i="120"/>
  <c r="O10" i="120"/>
  <c r="N10" i="120"/>
  <c r="M10" i="120"/>
  <c r="L10" i="120"/>
  <c r="K10" i="120"/>
  <c r="J10" i="120"/>
  <c r="I10" i="120"/>
  <c r="H10" i="120"/>
  <c r="G10" i="120"/>
  <c r="F10" i="120"/>
  <c r="E10" i="120"/>
  <c r="D10" i="120"/>
  <c r="C10" i="120"/>
  <c r="V9" i="120"/>
  <c r="U9" i="120"/>
  <c r="T9" i="120"/>
  <c r="S9" i="120"/>
  <c r="R9" i="120"/>
  <c r="Q9" i="120"/>
  <c r="P9" i="120"/>
  <c r="O9" i="120"/>
  <c r="N9" i="120"/>
  <c r="M9" i="120"/>
  <c r="L9" i="120"/>
  <c r="K9" i="120"/>
  <c r="J9" i="120"/>
  <c r="I9" i="120"/>
  <c r="H9" i="120"/>
  <c r="G9" i="120"/>
  <c r="F9" i="120"/>
  <c r="E9" i="120"/>
  <c r="D9" i="120"/>
  <c r="C9" i="120"/>
  <c r="V7" i="120"/>
  <c r="U7" i="120"/>
  <c r="T7" i="120"/>
  <c r="S7" i="120"/>
  <c r="R7" i="120"/>
  <c r="Q7" i="120"/>
  <c r="P7" i="120"/>
  <c r="O7" i="120"/>
  <c r="N7" i="120"/>
  <c r="M7" i="120"/>
  <c r="L7" i="120"/>
  <c r="K7" i="120"/>
  <c r="J7" i="120"/>
  <c r="I7" i="120"/>
  <c r="H7" i="120"/>
  <c r="G7" i="120"/>
  <c r="F7" i="120"/>
  <c r="E7" i="120"/>
  <c r="D7" i="120"/>
  <c r="C7" i="120"/>
  <c r="V6" i="120"/>
  <c r="U6" i="120"/>
  <c r="T6" i="120"/>
  <c r="S6" i="120"/>
  <c r="R6" i="120"/>
  <c r="Q6" i="120"/>
  <c r="P6" i="120"/>
  <c r="O6" i="120"/>
  <c r="N6" i="120"/>
  <c r="M6" i="120"/>
  <c r="L6" i="120"/>
  <c r="K6" i="120"/>
  <c r="J6" i="120"/>
  <c r="I6" i="120"/>
  <c r="H6" i="120"/>
  <c r="G6" i="120"/>
  <c r="F6" i="120"/>
  <c r="E6" i="120"/>
  <c r="D6" i="120"/>
  <c r="C6" i="120"/>
  <c r="V5" i="120"/>
  <c r="U5" i="120"/>
  <c r="T5" i="120"/>
  <c r="S5" i="120"/>
  <c r="R5" i="120"/>
  <c r="Q5" i="120"/>
  <c r="P5" i="120"/>
  <c r="O5" i="120"/>
  <c r="N5" i="120"/>
  <c r="M5" i="120"/>
  <c r="L5" i="120"/>
  <c r="K5" i="120"/>
  <c r="J5" i="120"/>
  <c r="I5" i="120"/>
  <c r="H5" i="120"/>
  <c r="G5" i="120"/>
  <c r="F5" i="120"/>
  <c r="E5" i="120"/>
  <c r="D5" i="120"/>
  <c r="C5" i="120"/>
  <c r="W54" i="120"/>
  <c r="W53" i="120"/>
  <c r="W32" i="120"/>
  <c r="W31" i="120"/>
  <c r="W30" i="120"/>
  <c r="W29" i="120"/>
  <c r="W28" i="120"/>
  <c r="W25" i="120"/>
  <c r="W24" i="120"/>
  <c r="W23" i="120"/>
  <c r="W21" i="120"/>
  <c r="W20" i="120"/>
  <c r="W19" i="120"/>
  <c r="W18" i="120"/>
  <c r="W16" i="120"/>
  <c r="W15" i="120"/>
  <c r="W14" i="120"/>
  <c r="W13" i="120"/>
  <c r="W12" i="120"/>
  <c r="W10" i="120"/>
  <c r="W9" i="120"/>
  <c r="W7" i="120"/>
  <c r="W6" i="120"/>
  <c r="W5" i="120"/>
  <c r="T52" i="120" l="1"/>
  <c r="V52" i="120"/>
  <c r="U52" i="120"/>
  <c r="I22" i="120"/>
  <c r="Q4" i="120"/>
  <c r="F11" i="120"/>
  <c r="N11" i="120"/>
  <c r="S52" i="120"/>
  <c r="K8" i="120"/>
  <c r="S8" i="120"/>
  <c r="G52" i="120"/>
  <c r="O52" i="120"/>
  <c r="T11" i="120"/>
  <c r="H22" i="120"/>
  <c r="P22" i="120"/>
  <c r="T27" i="120"/>
  <c r="H52" i="120"/>
  <c r="P52" i="120"/>
  <c r="D52" i="120"/>
  <c r="L52" i="120"/>
  <c r="Q22" i="120"/>
  <c r="E27" i="120"/>
  <c r="M27" i="120"/>
  <c r="U27" i="120"/>
  <c r="I52" i="120"/>
  <c r="Q52" i="120"/>
  <c r="F27" i="120"/>
  <c r="N27" i="120"/>
  <c r="V27" i="120"/>
  <c r="J52" i="120"/>
  <c r="R52" i="120"/>
  <c r="R8" i="120"/>
  <c r="D27" i="120"/>
  <c r="M8" i="120"/>
  <c r="E11" i="120"/>
  <c r="M11" i="120"/>
  <c r="D11" i="120"/>
  <c r="U22" i="120"/>
  <c r="V11" i="120"/>
  <c r="U11" i="120"/>
  <c r="G11" i="120"/>
  <c r="O11" i="120"/>
  <c r="C17" i="120"/>
  <c r="K17" i="120"/>
  <c r="S17" i="120"/>
  <c r="J8" i="120"/>
  <c r="J4" i="120"/>
  <c r="I11" i="120"/>
  <c r="Q11" i="120"/>
  <c r="S11" i="120"/>
  <c r="J27" i="120"/>
  <c r="J11" i="120"/>
  <c r="R11" i="120"/>
  <c r="F17" i="120"/>
  <c r="N17" i="120"/>
  <c r="V17" i="120"/>
  <c r="D17" i="120"/>
  <c r="L17" i="120"/>
  <c r="T17" i="120"/>
  <c r="C4" i="120"/>
  <c r="S4" i="120"/>
  <c r="E8" i="120"/>
  <c r="U8" i="120"/>
  <c r="E4" i="120"/>
  <c r="M4" i="120"/>
  <c r="U4" i="120"/>
  <c r="G17" i="120"/>
  <c r="C52" i="120"/>
  <c r="K52" i="120"/>
  <c r="G8" i="120"/>
  <c r="E22" i="120"/>
  <c r="I27" i="120"/>
  <c r="Q27" i="120"/>
  <c r="E52" i="120"/>
  <c r="M52" i="120"/>
  <c r="F22" i="120"/>
  <c r="R27" i="120"/>
  <c r="F52" i="120"/>
  <c r="N52" i="120"/>
  <c r="E17" i="120"/>
  <c r="M17" i="120"/>
  <c r="U17" i="120"/>
  <c r="F4" i="120"/>
  <c r="N4" i="120"/>
  <c r="V4" i="120"/>
  <c r="F8" i="120"/>
  <c r="N8" i="120"/>
  <c r="V8" i="120"/>
  <c r="H11" i="120"/>
  <c r="P11" i="120"/>
  <c r="V22" i="120"/>
  <c r="J22" i="120"/>
  <c r="R22" i="120"/>
  <c r="G4" i="120"/>
  <c r="O4" i="120"/>
  <c r="J17" i="120"/>
  <c r="R17" i="120"/>
  <c r="O8" i="120"/>
  <c r="L11" i="120"/>
  <c r="M22" i="120"/>
  <c r="D4" i="120"/>
  <c r="L4" i="120"/>
  <c r="T4" i="120"/>
  <c r="N22" i="120"/>
  <c r="I4" i="120"/>
  <c r="H8" i="120"/>
  <c r="P8" i="120"/>
  <c r="R4" i="120"/>
  <c r="H27" i="120"/>
  <c r="P27" i="120"/>
  <c r="L27" i="120"/>
  <c r="O17" i="120"/>
  <c r="H17" i="120"/>
  <c r="P17" i="120"/>
  <c r="G22" i="120"/>
  <c r="O22" i="120"/>
  <c r="H4" i="120"/>
  <c r="P4" i="120"/>
  <c r="K11" i="120"/>
  <c r="I8" i="120"/>
  <c r="Q8" i="120"/>
  <c r="I17" i="120"/>
  <c r="Q17" i="120"/>
  <c r="D22" i="120"/>
  <c r="L22" i="120"/>
  <c r="T22" i="120"/>
  <c r="K27" i="120"/>
  <c r="S27" i="120"/>
  <c r="C11" i="120"/>
  <c r="C27" i="120"/>
  <c r="C8" i="120"/>
  <c r="C22" i="120"/>
  <c r="K22" i="120"/>
  <c r="S22" i="120"/>
  <c r="G27" i="120"/>
  <c r="O27" i="120"/>
  <c r="K4" i="120"/>
  <c r="D8" i="120"/>
  <c r="L8" i="120"/>
  <c r="T8" i="120"/>
  <c r="Q3" i="120" l="1"/>
  <c r="S3" i="120"/>
  <c r="J3" i="120"/>
  <c r="M3" i="120"/>
  <c r="R3" i="120"/>
  <c r="I3" i="120"/>
  <c r="G3" i="120"/>
  <c r="E3" i="120"/>
  <c r="O3" i="120"/>
  <c r="U3" i="120"/>
  <c r="V3" i="120"/>
  <c r="H3" i="120"/>
  <c r="N3" i="120"/>
  <c r="F3" i="120"/>
  <c r="D3" i="120"/>
  <c r="K3" i="120"/>
  <c r="P3" i="120"/>
  <c r="C3" i="120"/>
  <c r="T3" i="120"/>
  <c r="L3" i="120"/>
  <c r="V4" i="159"/>
  <c r="U4" i="159"/>
  <c r="T4" i="159"/>
  <c r="T3" i="159" s="1"/>
  <c r="S4" i="159"/>
  <c r="S3" i="159" s="1"/>
  <c r="R4" i="159"/>
  <c r="R3" i="159" s="1"/>
  <c r="Q4" i="159"/>
  <c r="Q3" i="159" s="1"/>
  <c r="P4" i="159"/>
  <c r="P3" i="159" s="1"/>
  <c r="O4" i="159"/>
  <c r="O3" i="159" s="1"/>
  <c r="N4" i="159"/>
  <c r="M4" i="159"/>
  <c r="L4" i="159"/>
  <c r="L3" i="159" s="1"/>
  <c r="K4" i="159"/>
  <c r="K3" i="159" s="1"/>
  <c r="J4" i="159"/>
  <c r="J3" i="159" s="1"/>
  <c r="I4" i="159"/>
  <c r="I3" i="159" s="1"/>
  <c r="H4" i="159"/>
  <c r="H3" i="159" s="1"/>
  <c r="G4" i="159"/>
  <c r="G3" i="159" s="1"/>
  <c r="F4" i="159"/>
  <c r="E4" i="159"/>
  <c r="D4" i="159"/>
  <c r="D3" i="159" s="1"/>
  <c r="C4" i="159"/>
  <c r="C3" i="159" s="1"/>
  <c r="V4" i="158"/>
  <c r="V3" i="158" s="1"/>
  <c r="U4" i="158"/>
  <c r="U3" i="158" s="1"/>
  <c r="T4" i="158"/>
  <c r="S4" i="158"/>
  <c r="R4" i="158"/>
  <c r="Q4" i="158"/>
  <c r="P4" i="158"/>
  <c r="P3" i="158" s="1"/>
  <c r="O4" i="158"/>
  <c r="O3" i="158" s="1"/>
  <c r="N4" i="158"/>
  <c r="N3" i="158" s="1"/>
  <c r="M4" i="158"/>
  <c r="M3" i="158" s="1"/>
  <c r="L4" i="158"/>
  <c r="K4" i="158"/>
  <c r="J4" i="158"/>
  <c r="I4" i="158"/>
  <c r="H4" i="158"/>
  <c r="H3" i="158" s="1"/>
  <c r="G4" i="158"/>
  <c r="G3" i="158" s="1"/>
  <c r="F4" i="158"/>
  <c r="F3" i="158" s="1"/>
  <c r="E4" i="158"/>
  <c r="E3" i="158" s="1"/>
  <c r="D4" i="158"/>
  <c r="C4" i="158"/>
  <c r="Q3" i="158" l="1"/>
  <c r="J3" i="158"/>
  <c r="R3" i="158"/>
  <c r="I3" i="158"/>
  <c r="C3" i="158"/>
  <c r="S3" i="158"/>
  <c r="E3" i="159"/>
  <c r="M3" i="159"/>
  <c r="U3" i="159"/>
  <c r="K3" i="158"/>
  <c r="D3" i="158"/>
  <c r="L3" i="158"/>
  <c r="T3" i="158"/>
  <c r="F3" i="159"/>
  <c r="N3" i="159"/>
  <c r="V3" i="159"/>
  <c r="W4" i="159"/>
  <c r="W3" i="159" s="1"/>
  <c r="W4" i="158"/>
  <c r="W3" i="158" l="1"/>
  <c r="W54" i="119" l="1"/>
  <c r="V54" i="119"/>
  <c r="U54" i="119"/>
  <c r="T54" i="119"/>
  <c r="S54" i="119"/>
  <c r="R54" i="119"/>
  <c r="Q54" i="119"/>
  <c r="P54" i="119"/>
  <c r="O54" i="119"/>
  <c r="N54" i="119"/>
  <c r="M54" i="119"/>
  <c r="L54" i="119"/>
  <c r="K54" i="119"/>
  <c r="J54" i="119"/>
  <c r="I54" i="119"/>
  <c r="H54" i="119"/>
  <c r="G54" i="119"/>
  <c r="F54" i="119"/>
  <c r="E54" i="119"/>
  <c r="D54" i="119"/>
  <c r="W53" i="119"/>
  <c r="V53" i="119"/>
  <c r="U53" i="119"/>
  <c r="T53" i="119"/>
  <c r="S53" i="119"/>
  <c r="R53" i="119"/>
  <c r="Q53" i="119"/>
  <c r="P53" i="119"/>
  <c r="O53" i="119"/>
  <c r="N53" i="119"/>
  <c r="M53" i="119"/>
  <c r="L53" i="119"/>
  <c r="K53" i="119"/>
  <c r="J53" i="119"/>
  <c r="I53" i="119"/>
  <c r="H53" i="119"/>
  <c r="G53" i="119"/>
  <c r="F53" i="119"/>
  <c r="E53" i="119"/>
  <c r="D53" i="119"/>
  <c r="W65" i="119"/>
  <c r="V65" i="119"/>
  <c r="U65" i="119"/>
  <c r="T65" i="119"/>
  <c r="S65" i="119"/>
  <c r="R65" i="119"/>
  <c r="Q65" i="119"/>
  <c r="P65" i="119"/>
  <c r="O65" i="119"/>
  <c r="N65" i="119"/>
  <c r="M65" i="119"/>
  <c r="L65" i="119"/>
  <c r="K65" i="119"/>
  <c r="J65" i="119"/>
  <c r="I65" i="119"/>
  <c r="H65" i="119"/>
  <c r="G65" i="119"/>
  <c r="F65" i="119"/>
  <c r="E65" i="119"/>
  <c r="D65" i="119"/>
  <c r="W64" i="119"/>
  <c r="V64" i="119"/>
  <c r="U64" i="119"/>
  <c r="T64" i="119"/>
  <c r="S64" i="119"/>
  <c r="R64" i="119"/>
  <c r="Q64" i="119"/>
  <c r="P64" i="119"/>
  <c r="O64" i="119"/>
  <c r="N64" i="119"/>
  <c r="M64" i="119"/>
  <c r="L64" i="119"/>
  <c r="K64" i="119"/>
  <c r="J64" i="119"/>
  <c r="I64" i="119"/>
  <c r="H64" i="119"/>
  <c r="G64" i="119"/>
  <c r="F64" i="119"/>
  <c r="E64" i="119"/>
  <c r="D64" i="119"/>
  <c r="W63" i="119"/>
  <c r="V63" i="119"/>
  <c r="U63" i="119"/>
  <c r="T63" i="119"/>
  <c r="S63" i="119"/>
  <c r="R63" i="119"/>
  <c r="Q63" i="119"/>
  <c r="P63" i="119"/>
  <c r="O63" i="119"/>
  <c r="N63" i="119"/>
  <c r="M63" i="119"/>
  <c r="L63" i="119"/>
  <c r="K63" i="119"/>
  <c r="J63" i="119"/>
  <c r="I63" i="119"/>
  <c r="H63" i="119"/>
  <c r="G63" i="119"/>
  <c r="F63" i="119"/>
  <c r="E63" i="119"/>
  <c r="D63" i="119"/>
  <c r="W62" i="119"/>
  <c r="V62" i="119"/>
  <c r="U62" i="119"/>
  <c r="T62" i="119"/>
  <c r="S62" i="119"/>
  <c r="R62" i="119"/>
  <c r="Q62" i="119"/>
  <c r="P62" i="119"/>
  <c r="O62" i="119"/>
  <c r="N62" i="119"/>
  <c r="M62" i="119"/>
  <c r="L62" i="119"/>
  <c r="K62" i="119"/>
  <c r="J62" i="119"/>
  <c r="I62" i="119"/>
  <c r="H62" i="119"/>
  <c r="G62" i="119"/>
  <c r="F62" i="119"/>
  <c r="E62" i="119"/>
  <c r="D62" i="119"/>
  <c r="W32" i="119"/>
  <c r="V32" i="119"/>
  <c r="U32" i="119"/>
  <c r="T32" i="119"/>
  <c r="S32" i="119"/>
  <c r="R32" i="119"/>
  <c r="Q32" i="119"/>
  <c r="P32" i="119"/>
  <c r="O32" i="119"/>
  <c r="N32" i="119"/>
  <c r="M32" i="119"/>
  <c r="L32" i="119"/>
  <c r="K32" i="119"/>
  <c r="J32" i="119"/>
  <c r="I32" i="119"/>
  <c r="H32" i="119"/>
  <c r="G32" i="119"/>
  <c r="F32" i="119"/>
  <c r="E32" i="119"/>
  <c r="D32" i="119"/>
  <c r="W31" i="119"/>
  <c r="V31" i="119"/>
  <c r="U31" i="119"/>
  <c r="T31" i="119"/>
  <c r="S31" i="119"/>
  <c r="R31" i="119"/>
  <c r="Q31" i="119"/>
  <c r="P31" i="119"/>
  <c r="O31" i="119"/>
  <c r="N31" i="119"/>
  <c r="M31" i="119"/>
  <c r="L31" i="119"/>
  <c r="K31" i="119"/>
  <c r="J31" i="119"/>
  <c r="I31" i="119"/>
  <c r="H31" i="119"/>
  <c r="G31" i="119"/>
  <c r="F31" i="119"/>
  <c r="E31" i="119"/>
  <c r="D31" i="119"/>
  <c r="W30" i="119"/>
  <c r="V30" i="119"/>
  <c r="U30" i="119"/>
  <c r="T30" i="119"/>
  <c r="S30" i="119"/>
  <c r="R30" i="119"/>
  <c r="Q30" i="119"/>
  <c r="P30" i="119"/>
  <c r="O30" i="119"/>
  <c r="N30" i="119"/>
  <c r="M30" i="119"/>
  <c r="L30" i="119"/>
  <c r="K30" i="119"/>
  <c r="J30" i="119"/>
  <c r="I30" i="119"/>
  <c r="H30" i="119"/>
  <c r="G30" i="119"/>
  <c r="F30" i="119"/>
  <c r="E30" i="119"/>
  <c r="D30" i="119"/>
  <c r="W29" i="119"/>
  <c r="V29" i="119"/>
  <c r="U29" i="119"/>
  <c r="T29" i="119"/>
  <c r="S29" i="119"/>
  <c r="R29" i="119"/>
  <c r="Q29" i="119"/>
  <c r="P29" i="119"/>
  <c r="O29" i="119"/>
  <c r="N29" i="119"/>
  <c r="M29" i="119"/>
  <c r="L29" i="119"/>
  <c r="K29" i="119"/>
  <c r="J29" i="119"/>
  <c r="I29" i="119"/>
  <c r="H29" i="119"/>
  <c r="G29" i="119"/>
  <c r="F29" i="119"/>
  <c r="E29" i="119"/>
  <c r="D29" i="119"/>
  <c r="W28" i="119"/>
  <c r="V28" i="119"/>
  <c r="U28" i="119"/>
  <c r="T28" i="119"/>
  <c r="S28" i="119"/>
  <c r="R28" i="119"/>
  <c r="Q28" i="119"/>
  <c r="P28" i="119"/>
  <c r="O28" i="119"/>
  <c r="N28" i="119"/>
  <c r="M28" i="119"/>
  <c r="L28" i="119"/>
  <c r="K28" i="119"/>
  <c r="J28" i="119"/>
  <c r="I28" i="119"/>
  <c r="H28" i="119"/>
  <c r="G28" i="119"/>
  <c r="F28" i="119"/>
  <c r="E28" i="119"/>
  <c r="D28" i="119"/>
  <c r="W25" i="119"/>
  <c r="V25" i="119"/>
  <c r="U25" i="119"/>
  <c r="T25" i="119"/>
  <c r="S25" i="119"/>
  <c r="R25" i="119"/>
  <c r="Q25" i="119"/>
  <c r="P25" i="119"/>
  <c r="O25" i="119"/>
  <c r="N25" i="119"/>
  <c r="M25" i="119"/>
  <c r="L25" i="119"/>
  <c r="K25" i="119"/>
  <c r="J25" i="119"/>
  <c r="I25" i="119"/>
  <c r="H25" i="119"/>
  <c r="G25" i="119"/>
  <c r="F25" i="119"/>
  <c r="E25" i="119"/>
  <c r="D25" i="119"/>
  <c r="W24" i="119"/>
  <c r="V24" i="119"/>
  <c r="U24" i="119"/>
  <c r="T24" i="119"/>
  <c r="S24" i="119"/>
  <c r="R24" i="119"/>
  <c r="Q24" i="119"/>
  <c r="P24" i="119"/>
  <c r="O24" i="119"/>
  <c r="N24" i="119"/>
  <c r="M24" i="119"/>
  <c r="L24" i="119"/>
  <c r="K24" i="119"/>
  <c r="J24" i="119"/>
  <c r="I24" i="119"/>
  <c r="H24" i="119"/>
  <c r="G24" i="119"/>
  <c r="F24" i="119"/>
  <c r="E24" i="119"/>
  <c r="D24" i="119"/>
  <c r="W23" i="119"/>
  <c r="V23" i="119"/>
  <c r="U23" i="119"/>
  <c r="T23" i="119"/>
  <c r="S23" i="119"/>
  <c r="R23" i="119"/>
  <c r="Q23" i="119"/>
  <c r="P23" i="119"/>
  <c r="O23" i="119"/>
  <c r="N23" i="119"/>
  <c r="M23" i="119"/>
  <c r="L23" i="119"/>
  <c r="K23" i="119"/>
  <c r="J23" i="119"/>
  <c r="I23" i="119"/>
  <c r="H23" i="119"/>
  <c r="G23" i="119"/>
  <c r="F23" i="119"/>
  <c r="E23" i="119"/>
  <c r="D23" i="119"/>
  <c r="W21" i="119"/>
  <c r="V21" i="119"/>
  <c r="U21" i="119"/>
  <c r="T21" i="119"/>
  <c r="S21" i="119"/>
  <c r="R21" i="119"/>
  <c r="Q21" i="119"/>
  <c r="P21" i="119"/>
  <c r="O21" i="119"/>
  <c r="N21" i="119"/>
  <c r="M21" i="119"/>
  <c r="L21" i="119"/>
  <c r="K21" i="119"/>
  <c r="J21" i="119"/>
  <c r="I21" i="119"/>
  <c r="H21" i="119"/>
  <c r="G21" i="119"/>
  <c r="F21" i="119"/>
  <c r="E21" i="119"/>
  <c r="D21" i="119"/>
  <c r="W20" i="119"/>
  <c r="V20" i="119"/>
  <c r="U20" i="119"/>
  <c r="T20" i="119"/>
  <c r="S20" i="119"/>
  <c r="R20" i="119"/>
  <c r="Q20" i="119"/>
  <c r="P20" i="119"/>
  <c r="O20" i="119"/>
  <c r="N20" i="119"/>
  <c r="M20" i="119"/>
  <c r="L20" i="119"/>
  <c r="K20" i="119"/>
  <c r="J20" i="119"/>
  <c r="I20" i="119"/>
  <c r="H20" i="119"/>
  <c r="G20" i="119"/>
  <c r="F20" i="119"/>
  <c r="E20" i="119"/>
  <c r="D20" i="119"/>
  <c r="W19" i="119"/>
  <c r="V19" i="119"/>
  <c r="U19" i="119"/>
  <c r="T19" i="119"/>
  <c r="S19" i="119"/>
  <c r="R19" i="119"/>
  <c r="Q19" i="119"/>
  <c r="P19" i="119"/>
  <c r="O19" i="119"/>
  <c r="N19" i="119"/>
  <c r="M19" i="119"/>
  <c r="L19" i="119"/>
  <c r="K19" i="119"/>
  <c r="J19" i="119"/>
  <c r="I19" i="119"/>
  <c r="H19" i="119"/>
  <c r="G19" i="119"/>
  <c r="F19" i="119"/>
  <c r="E19" i="119"/>
  <c r="D19" i="119"/>
  <c r="W18" i="119"/>
  <c r="V18" i="119"/>
  <c r="U18" i="119"/>
  <c r="T18" i="119"/>
  <c r="S18" i="119"/>
  <c r="R18" i="119"/>
  <c r="Q18" i="119"/>
  <c r="P18" i="119"/>
  <c r="O18" i="119"/>
  <c r="N18" i="119"/>
  <c r="M18" i="119"/>
  <c r="L18" i="119"/>
  <c r="K18" i="119"/>
  <c r="J18" i="119"/>
  <c r="I18" i="119"/>
  <c r="H18" i="119"/>
  <c r="G18" i="119"/>
  <c r="F18" i="119"/>
  <c r="E18" i="119"/>
  <c r="D18" i="119"/>
  <c r="W16" i="119"/>
  <c r="V16" i="119"/>
  <c r="U16" i="119"/>
  <c r="T16" i="119"/>
  <c r="S16" i="119"/>
  <c r="R16" i="119"/>
  <c r="Q16" i="119"/>
  <c r="P16" i="119"/>
  <c r="O16" i="119"/>
  <c r="N16" i="119"/>
  <c r="M16" i="119"/>
  <c r="L16" i="119"/>
  <c r="K16" i="119"/>
  <c r="J16" i="119"/>
  <c r="I16" i="119"/>
  <c r="H16" i="119"/>
  <c r="G16" i="119"/>
  <c r="F16" i="119"/>
  <c r="E16" i="119"/>
  <c r="D16" i="119"/>
  <c r="W15" i="119"/>
  <c r="V15" i="119"/>
  <c r="U15" i="119"/>
  <c r="T15" i="119"/>
  <c r="S15" i="119"/>
  <c r="R15" i="119"/>
  <c r="Q15" i="119"/>
  <c r="P15" i="119"/>
  <c r="O15" i="119"/>
  <c r="N15" i="119"/>
  <c r="M15" i="119"/>
  <c r="L15" i="119"/>
  <c r="K15" i="119"/>
  <c r="J15" i="119"/>
  <c r="I15" i="119"/>
  <c r="H15" i="119"/>
  <c r="G15" i="119"/>
  <c r="F15" i="119"/>
  <c r="E15" i="119"/>
  <c r="D15" i="119"/>
  <c r="W14" i="119"/>
  <c r="V14" i="119"/>
  <c r="U14" i="119"/>
  <c r="T14" i="119"/>
  <c r="S14" i="119"/>
  <c r="R14" i="119"/>
  <c r="Q14" i="119"/>
  <c r="P14" i="119"/>
  <c r="O14" i="119"/>
  <c r="N14" i="119"/>
  <c r="M14" i="119"/>
  <c r="L14" i="119"/>
  <c r="K14" i="119"/>
  <c r="J14" i="119"/>
  <c r="I14" i="119"/>
  <c r="H14" i="119"/>
  <c r="G14" i="119"/>
  <c r="F14" i="119"/>
  <c r="E14" i="119"/>
  <c r="D14" i="119"/>
  <c r="W13" i="119"/>
  <c r="V13" i="119"/>
  <c r="U13" i="119"/>
  <c r="T13" i="119"/>
  <c r="S13" i="119"/>
  <c r="R13" i="119"/>
  <c r="Q13" i="119"/>
  <c r="P13" i="119"/>
  <c r="O13" i="119"/>
  <c r="N13" i="119"/>
  <c r="M13" i="119"/>
  <c r="L13" i="119"/>
  <c r="K13" i="119"/>
  <c r="J13" i="119"/>
  <c r="I13" i="119"/>
  <c r="H13" i="119"/>
  <c r="G13" i="119"/>
  <c r="F13" i="119"/>
  <c r="E13" i="119"/>
  <c r="D13" i="119"/>
  <c r="W12" i="119"/>
  <c r="V12" i="119"/>
  <c r="U12" i="119"/>
  <c r="T12" i="119"/>
  <c r="S12" i="119"/>
  <c r="R12" i="119"/>
  <c r="Q12" i="119"/>
  <c r="P12" i="119"/>
  <c r="O12" i="119"/>
  <c r="N12" i="119"/>
  <c r="M12" i="119"/>
  <c r="L12" i="119"/>
  <c r="K12" i="119"/>
  <c r="J12" i="119"/>
  <c r="I12" i="119"/>
  <c r="H12" i="119"/>
  <c r="G12" i="119"/>
  <c r="F12" i="119"/>
  <c r="E12" i="119"/>
  <c r="D12" i="119"/>
  <c r="W10" i="119"/>
  <c r="V10" i="119"/>
  <c r="U10" i="119"/>
  <c r="T10" i="119"/>
  <c r="S10" i="119"/>
  <c r="R10" i="119"/>
  <c r="Q10" i="119"/>
  <c r="P10" i="119"/>
  <c r="O10" i="119"/>
  <c r="N10" i="119"/>
  <c r="M10" i="119"/>
  <c r="L10" i="119"/>
  <c r="K10" i="119"/>
  <c r="J10" i="119"/>
  <c r="I10" i="119"/>
  <c r="H10" i="119"/>
  <c r="G10" i="119"/>
  <c r="F10" i="119"/>
  <c r="E10" i="119"/>
  <c r="D10" i="119"/>
  <c r="W9" i="119"/>
  <c r="V9" i="119"/>
  <c r="U9" i="119"/>
  <c r="T9" i="119"/>
  <c r="S9" i="119"/>
  <c r="R9" i="119"/>
  <c r="Q9" i="119"/>
  <c r="P9" i="119"/>
  <c r="O9" i="119"/>
  <c r="N9" i="119"/>
  <c r="M9" i="119"/>
  <c r="L9" i="119"/>
  <c r="K9" i="119"/>
  <c r="J9" i="119"/>
  <c r="I9" i="119"/>
  <c r="H9" i="119"/>
  <c r="G9" i="119"/>
  <c r="F9" i="119"/>
  <c r="E9" i="119"/>
  <c r="D9" i="119"/>
  <c r="W7" i="119"/>
  <c r="V7" i="119"/>
  <c r="U7" i="119"/>
  <c r="T7" i="119"/>
  <c r="S7" i="119"/>
  <c r="R7" i="119"/>
  <c r="Q7" i="119"/>
  <c r="P7" i="119"/>
  <c r="O7" i="119"/>
  <c r="N7" i="119"/>
  <c r="M7" i="119"/>
  <c r="L7" i="119"/>
  <c r="K7" i="119"/>
  <c r="J7" i="119"/>
  <c r="I7" i="119"/>
  <c r="H7" i="119"/>
  <c r="G7" i="119"/>
  <c r="F7" i="119"/>
  <c r="E7" i="119"/>
  <c r="D7" i="119"/>
  <c r="W6" i="119"/>
  <c r="V6" i="119"/>
  <c r="U6" i="119"/>
  <c r="T6" i="119"/>
  <c r="S6" i="119"/>
  <c r="R6" i="119"/>
  <c r="Q6" i="119"/>
  <c r="P6" i="119"/>
  <c r="O6" i="119"/>
  <c r="N6" i="119"/>
  <c r="M6" i="119"/>
  <c r="L6" i="119"/>
  <c r="K6" i="119"/>
  <c r="J6" i="119"/>
  <c r="I6" i="119"/>
  <c r="H6" i="119"/>
  <c r="G6" i="119"/>
  <c r="F6" i="119"/>
  <c r="E6" i="119"/>
  <c r="D6" i="119"/>
  <c r="V5" i="119"/>
  <c r="U5" i="119"/>
  <c r="T5" i="119"/>
  <c r="S5" i="119"/>
  <c r="R5" i="119"/>
  <c r="Q5" i="119"/>
  <c r="P5" i="119"/>
  <c r="O5" i="119"/>
  <c r="N5" i="119"/>
  <c r="M5" i="119"/>
  <c r="L5" i="119"/>
  <c r="K5" i="119"/>
  <c r="J5" i="119"/>
  <c r="I5" i="119"/>
  <c r="H5" i="119"/>
  <c r="G5" i="119"/>
  <c r="F5" i="119"/>
  <c r="E5" i="119"/>
  <c r="D5" i="119"/>
  <c r="W5" i="119"/>
  <c r="W4" i="156" l="1"/>
  <c r="W3" i="156" s="1"/>
  <c r="V4" i="156"/>
  <c r="V3" i="156" s="1"/>
  <c r="U4" i="156"/>
  <c r="T4" i="156"/>
  <c r="S4" i="156"/>
  <c r="R4" i="156"/>
  <c r="Q4" i="156"/>
  <c r="P4" i="156"/>
  <c r="O4" i="156"/>
  <c r="O3" i="156" s="1"/>
  <c r="N4" i="156"/>
  <c r="N3" i="156" s="1"/>
  <c r="M4" i="156"/>
  <c r="L4" i="156"/>
  <c r="K4" i="156"/>
  <c r="J4" i="156"/>
  <c r="I4" i="156"/>
  <c r="H4" i="156"/>
  <c r="G4" i="156"/>
  <c r="G3" i="156" s="1"/>
  <c r="F4" i="156"/>
  <c r="F3" i="156" s="1"/>
  <c r="E4" i="156"/>
  <c r="D4" i="156"/>
  <c r="C4" i="156"/>
  <c r="W4" i="155"/>
  <c r="W3" i="155" s="1"/>
  <c r="V4" i="155"/>
  <c r="U4" i="155"/>
  <c r="U3" i="155" s="1"/>
  <c r="T4" i="155"/>
  <c r="S4" i="155"/>
  <c r="S3" i="155" s="1"/>
  <c r="R4" i="155"/>
  <c r="R3" i="155" s="1"/>
  <c r="Q4" i="155"/>
  <c r="Q3" i="155" s="1"/>
  <c r="P4" i="155"/>
  <c r="P3" i="155" s="1"/>
  <c r="O4" i="155"/>
  <c r="O3" i="155" s="1"/>
  <c r="N4" i="155"/>
  <c r="N3" i="155" s="1"/>
  <c r="M4" i="155"/>
  <c r="M3" i="155" s="1"/>
  <c r="L4" i="155"/>
  <c r="K4" i="155"/>
  <c r="K3" i="155" s="1"/>
  <c r="J4" i="155"/>
  <c r="J3" i="155" s="1"/>
  <c r="I4" i="155"/>
  <c r="I3" i="155" s="1"/>
  <c r="H4" i="155"/>
  <c r="H3" i="155" s="1"/>
  <c r="G4" i="155"/>
  <c r="G3" i="155" s="1"/>
  <c r="F4" i="155"/>
  <c r="F3" i="155" s="1"/>
  <c r="E4" i="155"/>
  <c r="E3" i="155" s="1"/>
  <c r="D4" i="155"/>
  <c r="C4" i="155"/>
  <c r="C3" i="155" s="1"/>
  <c r="W54" i="10"/>
  <c r="V54" i="10"/>
  <c r="U54" i="10"/>
  <c r="T54" i="10"/>
  <c r="S54" i="10"/>
  <c r="R54" i="10"/>
  <c r="Q54" i="10"/>
  <c r="P54" i="10"/>
  <c r="O54" i="10"/>
  <c r="N54" i="10"/>
  <c r="M54" i="10"/>
  <c r="L54" i="10"/>
  <c r="K54" i="10"/>
  <c r="J54" i="10"/>
  <c r="I54" i="10"/>
  <c r="H54" i="10"/>
  <c r="G54" i="10"/>
  <c r="F54" i="10"/>
  <c r="E54" i="10"/>
  <c r="D54" i="10"/>
  <c r="C54" i="10"/>
  <c r="W53" i="10"/>
  <c r="V53" i="10"/>
  <c r="U53" i="10"/>
  <c r="T53" i="10"/>
  <c r="S53" i="10"/>
  <c r="R53" i="10"/>
  <c r="Q53" i="10"/>
  <c r="P53" i="10"/>
  <c r="O53" i="10"/>
  <c r="N53" i="10"/>
  <c r="M53" i="10"/>
  <c r="L53" i="10"/>
  <c r="K53" i="10"/>
  <c r="J53" i="10"/>
  <c r="I53" i="10"/>
  <c r="H53" i="10"/>
  <c r="G53" i="10"/>
  <c r="F53" i="10"/>
  <c r="E53" i="10"/>
  <c r="D53" i="10"/>
  <c r="C53" i="10"/>
  <c r="W65" i="10"/>
  <c r="V65" i="10"/>
  <c r="U65" i="10"/>
  <c r="T65" i="10"/>
  <c r="S65" i="10"/>
  <c r="R65" i="10"/>
  <c r="Q65" i="10"/>
  <c r="P65" i="10"/>
  <c r="O65" i="10"/>
  <c r="N65" i="10"/>
  <c r="M65" i="10"/>
  <c r="L65" i="10"/>
  <c r="K65" i="10"/>
  <c r="J65" i="10"/>
  <c r="I65" i="10"/>
  <c r="H65" i="10"/>
  <c r="G65" i="10"/>
  <c r="F65" i="10"/>
  <c r="E65" i="10"/>
  <c r="D65" i="10"/>
  <c r="C65" i="10"/>
  <c r="W64" i="10"/>
  <c r="V64" i="10"/>
  <c r="U64" i="10"/>
  <c r="T64" i="10"/>
  <c r="S64" i="10"/>
  <c r="R64" i="10"/>
  <c r="Q64" i="10"/>
  <c r="P64" i="10"/>
  <c r="O64" i="10"/>
  <c r="N64" i="10"/>
  <c r="M64" i="10"/>
  <c r="L64" i="10"/>
  <c r="K64" i="10"/>
  <c r="J64" i="10"/>
  <c r="I64" i="10"/>
  <c r="H64" i="10"/>
  <c r="G64" i="10"/>
  <c r="F64" i="10"/>
  <c r="E64" i="10"/>
  <c r="D64" i="10"/>
  <c r="C64" i="10"/>
  <c r="W63" i="10"/>
  <c r="V63" i="10"/>
  <c r="U63" i="10"/>
  <c r="T63" i="10"/>
  <c r="S63" i="10"/>
  <c r="R63" i="10"/>
  <c r="Q63" i="10"/>
  <c r="P63" i="10"/>
  <c r="O63" i="10"/>
  <c r="N63" i="10"/>
  <c r="M63" i="10"/>
  <c r="L63" i="10"/>
  <c r="K63" i="10"/>
  <c r="J63" i="10"/>
  <c r="I63" i="10"/>
  <c r="H63" i="10"/>
  <c r="G63" i="10"/>
  <c r="F63" i="10"/>
  <c r="E63" i="10"/>
  <c r="D63" i="10"/>
  <c r="C63" i="10"/>
  <c r="W62" i="10"/>
  <c r="V62" i="10"/>
  <c r="U62" i="10"/>
  <c r="T62" i="10"/>
  <c r="S62" i="10"/>
  <c r="R62" i="10"/>
  <c r="Q62" i="10"/>
  <c r="P62" i="10"/>
  <c r="O62" i="10"/>
  <c r="N62" i="10"/>
  <c r="M62" i="10"/>
  <c r="L62" i="10"/>
  <c r="K62" i="10"/>
  <c r="J62" i="10"/>
  <c r="I62" i="10"/>
  <c r="H62" i="10"/>
  <c r="G62" i="10"/>
  <c r="F62" i="10"/>
  <c r="E62" i="10"/>
  <c r="D62" i="10"/>
  <c r="C62" i="10"/>
  <c r="W32" i="10"/>
  <c r="V32" i="10"/>
  <c r="U32" i="10"/>
  <c r="T32" i="10"/>
  <c r="S32" i="10"/>
  <c r="R32" i="10"/>
  <c r="Q32" i="10"/>
  <c r="P32" i="10"/>
  <c r="O32" i="10"/>
  <c r="N32" i="10"/>
  <c r="M32" i="10"/>
  <c r="L32" i="10"/>
  <c r="K32" i="10"/>
  <c r="J32" i="10"/>
  <c r="I32" i="10"/>
  <c r="H32" i="10"/>
  <c r="G32" i="10"/>
  <c r="F32" i="10"/>
  <c r="E32" i="10"/>
  <c r="D32" i="10"/>
  <c r="C32" i="10"/>
  <c r="W31" i="10"/>
  <c r="V31" i="10"/>
  <c r="U31" i="10"/>
  <c r="T31" i="10"/>
  <c r="S31" i="10"/>
  <c r="R31" i="10"/>
  <c r="Q31" i="10"/>
  <c r="P31" i="10"/>
  <c r="O31" i="10"/>
  <c r="N31" i="10"/>
  <c r="M31" i="10"/>
  <c r="L31" i="10"/>
  <c r="K31" i="10"/>
  <c r="J31" i="10"/>
  <c r="I31" i="10"/>
  <c r="H31" i="10"/>
  <c r="G31" i="10"/>
  <c r="F31" i="10"/>
  <c r="E31" i="10"/>
  <c r="D31" i="10"/>
  <c r="C31" i="10"/>
  <c r="W30" i="10"/>
  <c r="V30" i="10"/>
  <c r="U30" i="10"/>
  <c r="T30" i="10"/>
  <c r="S30" i="10"/>
  <c r="R30" i="10"/>
  <c r="Q30" i="10"/>
  <c r="P30" i="10"/>
  <c r="O30" i="10"/>
  <c r="N30" i="10"/>
  <c r="M30" i="10"/>
  <c r="L30" i="10"/>
  <c r="K30" i="10"/>
  <c r="J30" i="10"/>
  <c r="I30" i="10"/>
  <c r="H30" i="10"/>
  <c r="G30" i="10"/>
  <c r="F30" i="10"/>
  <c r="E30" i="10"/>
  <c r="D30" i="10"/>
  <c r="C30" i="10"/>
  <c r="W29" i="10"/>
  <c r="V29" i="10"/>
  <c r="U29" i="10"/>
  <c r="T29" i="10"/>
  <c r="S29" i="10"/>
  <c r="R29" i="10"/>
  <c r="Q29" i="10"/>
  <c r="P29" i="10"/>
  <c r="O29" i="10"/>
  <c r="N29" i="10"/>
  <c r="M29" i="10"/>
  <c r="L29" i="10"/>
  <c r="K29" i="10"/>
  <c r="J29" i="10"/>
  <c r="I29" i="10"/>
  <c r="H29" i="10"/>
  <c r="G29" i="10"/>
  <c r="F29" i="10"/>
  <c r="E29" i="10"/>
  <c r="D29" i="10"/>
  <c r="C29" i="10"/>
  <c r="W28" i="10"/>
  <c r="V28" i="10"/>
  <c r="U28" i="10"/>
  <c r="T28" i="10"/>
  <c r="S28" i="10"/>
  <c r="R28" i="10"/>
  <c r="Q28" i="10"/>
  <c r="P28" i="10"/>
  <c r="O28" i="10"/>
  <c r="N28" i="10"/>
  <c r="M28" i="10"/>
  <c r="L28" i="10"/>
  <c r="K28" i="10"/>
  <c r="J28" i="10"/>
  <c r="I28" i="10"/>
  <c r="H28" i="10"/>
  <c r="G28" i="10"/>
  <c r="F28" i="10"/>
  <c r="E28" i="10"/>
  <c r="D28" i="10"/>
  <c r="C28" i="10"/>
  <c r="W25" i="10"/>
  <c r="V25" i="10"/>
  <c r="U25" i="10"/>
  <c r="T25" i="10"/>
  <c r="S25" i="10"/>
  <c r="R25" i="10"/>
  <c r="Q25" i="10"/>
  <c r="P25" i="10"/>
  <c r="O25" i="10"/>
  <c r="N25" i="10"/>
  <c r="M25" i="10"/>
  <c r="L25" i="10"/>
  <c r="K25" i="10"/>
  <c r="J25" i="10"/>
  <c r="I25" i="10"/>
  <c r="H25" i="10"/>
  <c r="G25" i="10"/>
  <c r="F25" i="10"/>
  <c r="E25" i="10"/>
  <c r="D25" i="10"/>
  <c r="C25" i="10"/>
  <c r="W24" i="10"/>
  <c r="V24" i="10"/>
  <c r="U24" i="10"/>
  <c r="T24" i="10"/>
  <c r="S24" i="10"/>
  <c r="R24" i="10"/>
  <c r="Q24" i="10"/>
  <c r="P24" i="10"/>
  <c r="O24" i="10"/>
  <c r="N24" i="10"/>
  <c r="M24" i="10"/>
  <c r="L24" i="10"/>
  <c r="K24" i="10"/>
  <c r="J24" i="10"/>
  <c r="I24" i="10"/>
  <c r="H24" i="10"/>
  <c r="G24" i="10"/>
  <c r="F24" i="10"/>
  <c r="E24" i="10"/>
  <c r="D24" i="10"/>
  <c r="C24" i="10"/>
  <c r="W23" i="10"/>
  <c r="V23" i="10"/>
  <c r="U23" i="10"/>
  <c r="T23" i="10"/>
  <c r="S23" i="10"/>
  <c r="R23" i="10"/>
  <c r="Q23" i="10"/>
  <c r="P23" i="10"/>
  <c r="O23" i="10"/>
  <c r="N23" i="10"/>
  <c r="M23" i="10"/>
  <c r="L23" i="10"/>
  <c r="K23" i="10"/>
  <c r="J23" i="10"/>
  <c r="I23" i="10"/>
  <c r="H23" i="10"/>
  <c r="G23" i="10"/>
  <c r="F23" i="10"/>
  <c r="E23" i="10"/>
  <c r="D23" i="10"/>
  <c r="C23" i="10"/>
  <c r="W21" i="10"/>
  <c r="V21" i="10"/>
  <c r="U21" i="10"/>
  <c r="T21" i="10"/>
  <c r="S21" i="10"/>
  <c r="R21" i="10"/>
  <c r="Q21" i="10"/>
  <c r="P21" i="10"/>
  <c r="O21" i="10"/>
  <c r="N21" i="10"/>
  <c r="M21" i="10"/>
  <c r="L21" i="10"/>
  <c r="K21" i="10"/>
  <c r="J21" i="10"/>
  <c r="I21" i="10"/>
  <c r="H21" i="10"/>
  <c r="G21" i="10"/>
  <c r="F21" i="10"/>
  <c r="E21" i="10"/>
  <c r="D21" i="10"/>
  <c r="C21" i="10"/>
  <c r="W20" i="10"/>
  <c r="V20" i="10"/>
  <c r="U20" i="10"/>
  <c r="T20" i="10"/>
  <c r="S20" i="10"/>
  <c r="R20" i="10"/>
  <c r="Q20" i="10"/>
  <c r="P20" i="10"/>
  <c r="O20" i="10"/>
  <c r="N20" i="10"/>
  <c r="M20" i="10"/>
  <c r="L20" i="10"/>
  <c r="K20" i="10"/>
  <c r="J20" i="10"/>
  <c r="I20" i="10"/>
  <c r="H20" i="10"/>
  <c r="G20" i="10"/>
  <c r="F20" i="10"/>
  <c r="E20" i="10"/>
  <c r="D20" i="10"/>
  <c r="C20" i="10"/>
  <c r="W19" i="10"/>
  <c r="V19" i="10"/>
  <c r="U19" i="10"/>
  <c r="T19" i="10"/>
  <c r="S19" i="10"/>
  <c r="R19" i="10"/>
  <c r="Q19" i="10"/>
  <c r="P19" i="10"/>
  <c r="O19" i="10"/>
  <c r="N19" i="10"/>
  <c r="M19" i="10"/>
  <c r="L19" i="10"/>
  <c r="K19" i="10"/>
  <c r="J19" i="10"/>
  <c r="I19" i="10"/>
  <c r="H19" i="10"/>
  <c r="G19" i="10"/>
  <c r="F19" i="10"/>
  <c r="E19" i="10"/>
  <c r="D19" i="10"/>
  <c r="C19" i="10"/>
  <c r="W18" i="10"/>
  <c r="V18" i="10"/>
  <c r="U18" i="10"/>
  <c r="T18" i="10"/>
  <c r="S18" i="10"/>
  <c r="R18" i="10"/>
  <c r="Q18" i="10"/>
  <c r="P18" i="10"/>
  <c r="O18" i="10"/>
  <c r="N18" i="10"/>
  <c r="M18" i="10"/>
  <c r="L18" i="10"/>
  <c r="K18" i="10"/>
  <c r="J18" i="10"/>
  <c r="I18" i="10"/>
  <c r="H18" i="10"/>
  <c r="G18" i="10"/>
  <c r="F18" i="10"/>
  <c r="E18" i="10"/>
  <c r="D18" i="10"/>
  <c r="C18" i="10"/>
  <c r="W16" i="10"/>
  <c r="V16" i="10"/>
  <c r="U16" i="10"/>
  <c r="T16" i="10"/>
  <c r="S16" i="10"/>
  <c r="R16" i="10"/>
  <c r="Q16" i="10"/>
  <c r="P16" i="10"/>
  <c r="O16" i="10"/>
  <c r="N16" i="10"/>
  <c r="M16" i="10"/>
  <c r="L16" i="10"/>
  <c r="K16" i="10"/>
  <c r="J16" i="10"/>
  <c r="I16" i="10"/>
  <c r="H16" i="10"/>
  <c r="G16" i="10"/>
  <c r="F16" i="10"/>
  <c r="E16" i="10"/>
  <c r="D16" i="10"/>
  <c r="C16" i="10"/>
  <c r="W15" i="10"/>
  <c r="V15" i="10"/>
  <c r="U15" i="10"/>
  <c r="T15" i="10"/>
  <c r="S15" i="10"/>
  <c r="R15" i="10"/>
  <c r="Q15" i="10"/>
  <c r="P15" i="10"/>
  <c r="O15" i="10"/>
  <c r="N15" i="10"/>
  <c r="M15" i="10"/>
  <c r="L15" i="10"/>
  <c r="K15" i="10"/>
  <c r="J15" i="10"/>
  <c r="I15" i="10"/>
  <c r="H15" i="10"/>
  <c r="G15" i="10"/>
  <c r="F15" i="10"/>
  <c r="E15" i="10"/>
  <c r="D15" i="10"/>
  <c r="C15" i="10"/>
  <c r="W14" i="10"/>
  <c r="V14" i="10"/>
  <c r="U14" i="10"/>
  <c r="T14" i="10"/>
  <c r="S14" i="10"/>
  <c r="R14" i="10"/>
  <c r="Q14" i="10"/>
  <c r="P14" i="10"/>
  <c r="O14" i="10"/>
  <c r="N14" i="10"/>
  <c r="M14" i="10"/>
  <c r="L14" i="10"/>
  <c r="K14" i="10"/>
  <c r="J14" i="10"/>
  <c r="I14" i="10"/>
  <c r="H14" i="10"/>
  <c r="G14" i="10"/>
  <c r="F14" i="10"/>
  <c r="E14" i="10"/>
  <c r="D14" i="10"/>
  <c r="C14" i="10"/>
  <c r="W13" i="10"/>
  <c r="V13" i="10"/>
  <c r="U13" i="10"/>
  <c r="T13" i="10"/>
  <c r="S13" i="10"/>
  <c r="R13" i="10"/>
  <c r="Q13" i="10"/>
  <c r="P13" i="10"/>
  <c r="O13" i="10"/>
  <c r="N13" i="10"/>
  <c r="M13" i="10"/>
  <c r="L13" i="10"/>
  <c r="K13" i="10"/>
  <c r="J13" i="10"/>
  <c r="I13" i="10"/>
  <c r="H13" i="10"/>
  <c r="G13" i="10"/>
  <c r="F13" i="10"/>
  <c r="E13" i="10"/>
  <c r="D13" i="10"/>
  <c r="C13" i="10"/>
  <c r="W12" i="10"/>
  <c r="V12" i="10"/>
  <c r="U12" i="10"/>
  <c r="T12" i="10"/>
  <c r="S12" i="10"/>
  <c r="R12" i="10"/>
  <c r="Q12" i="10"/>
  <c r="P12" i="10"/>
  <c r="O12" i="10"/>
  <c r="N12" i="10"/>
  <c r="M12" i="10"/>
  <c r="L12" i="10"/>
  <c r="K12" i="10"/>
  <c r="J12" i="10"/>
  <c r="I12" i="10"/>
  <c r="H12" i="10"/>
  <c r="G12" i="10"/>
  <c r="F12" i="10"/>
  <c r="E12" i="10"/>
  <c r="D12" i="10"/>
  <c r="C12" i="10"/>
  <c r="W10" i="10"/>
  <c r="V10" i="10"/>
  <c r="U10" i="10"/>
  <c r="T10" i="10"/>
  <c r="S10" i="10"/>
  <c r="R10" i="10"/>
  <c r="Q10" i="10"/>
  <c r="P10" i="10"/>
  <c r="O10" i="10"/>
  <c r="N10" i="10"/>
  <c r="M10" i="10"/>
  <c r="L10" i="10"/>
  <c r="K10" i="10"/>
  <c r="J10" i="10"/>
  <c r="I10" i="10"/>
  <c r="H10" i="10"/>
  <c r="G10" i="10"/>
  <c r="F10" i="10"/>
  <c r="E10" i="10"/>
  <c r="D10" i="10"/>
  <c r="C10" i="10"/>
  <c r="W9" i="10"/>
  <c r="V9" i="10"/>
  <c r="U9" i="10"/>
  <c r="T9" i="10"/>
  <c r="S9" i="10"/>
  <c r="R9" i="10"/>
  <c r="Q9" i="10"/>
  <c r="P9" i="10"/>
  <c r="O9" i="10"/>
  <c r="N9" i="10"/>
  <c r="M9" i="10"/>
  <c r="L9" i="10"/>
  <c r="K9" i="10"/>
  <c r="J9" i="10"/>
  <c r="I9" i="10"/>
  <c r="H9" i="10"/>
  <c r="G9" i="10"/>
  <c r="F9" i="10"/>
  <c r="E9" i="10"/>
  <c r="D9" i="10"/>
  <c r="C9" i="10"/>
  <c r="W7" i="10"/>
  <c r="V7" i="10"/>
  <c r="U7" i="10"/>
  <c r="T7" i="10"/>
  <c r="S7" i="10"/>
  <c r="R7" i="10"/>
  <c r="Q7" i="10"/>
  <c r="P7" i="10"/>
  <c r="O7" i="10"/>
  <c r="N7" i="10"/>
  <c r="M7" i="10"/>
  <c r="L7" i="10"/>
  <c r="K7" i="10"/>
  <c r="J7" i="10"/>
  <c r="I7" i="10"/>
  <c r="H7" i="10"/>
  <c r="G7" i="10"/>
  <c r="F7" i="10"/>
  <c r="E7" i="10"/>
  <c r="D7" i="10"/>
  <c r="C7" i="10"/>
  <c r="W6" i="10"/>
  <c r="V6" i="10"/>
  <c r="U6" i="10"/>
  <c r="T6" i="10"/>
  <c r="S6" i="10"/>
  <c r="R6" i="10"/>
  <c r="Q6" i="10"/>
  <c r="P6" i="10"/>
  <c r="O6" i="10"/>
  <c r="N6" i="10"/>
  <c r="M6" i="10"/>
  <c r="L6" i="10"/>
  <c r="K6" i="10"/>
  <c r="J6" i="10"/>
  <c r="I6" i="10"/>
  <c r="H6" i="10"/>
  <c r="G6" i="10"/>
  <c r="F6" i="10"/>
  <c r="E6" i="10"/>
  <c r="D6" i="10"/>
  <c r="C6" i="10"/>
  <c r="W5" i="10"/>
  <c r="V5" i="10"/>
  <c r="U5" i="10"/>
  <c r="T5" i="10"/>
  <c r="S5" i="10"/>
  <c r="R5" i="10"/>
  <c r="Q5" i="10"/>
  <c r="P5" i="10"/>
  <c r="O5" i="10"/>
  <c r="N5" i="10"/>
  <c r="M5" i="10"/>
  <c r="L5" i="10"/>
  <c r="K5" i="10"/>
  <c r="J5" i="10"/>
  <c r="I5" i="10"/>
  <c r="H5" i="10"/>
  <c r="G5" i="10"/>
  <c r="F5" i="10"/>
  <c r="E5" i="10"/>
  <c r="D5" i="10"/>
  <c r="C5" i="10"/>
  <c r="I3" i="156" l="1"/>
  <c r="Q3" i="156"/>
  <c r="D3" i="156"/>
  <c r="L3" i="156"/>
  <c r="T3" i="156"/>
  <c r="D3" i="155"/>
  <c r="L3" i="155"/>
  <c r="T3" i="155"/>
  <c r="J3" i="156"/>
  <c r="R3" i="156"/>
  <c r="E3" i="156"/>
  <c r="M3" i="156"/>
  <c r="U3" i="156"/>
  <c r="H3" i="156"/>
  <c r="P3" i="156"/>
  <c r="C3" i="156"/>
  <c r="K3" i="156"/>
  <c r="S3" i="156"/>
  <c r="V3" i="155"/>
  <c r="W52" i="8" l="1"/>
  <c r="W22" i="8"/>
  <c r="W17" i="8"/>
  <c r="W4" i="8"/>
  <c r="V52" i="10"/>
  <c r="R52" i="10"/>
  <c r="T27" i="10"/>
  <c r="P27" i="10"/>
  <c r="L27" i="10"/>
  <c r="H27" i="10"/>
  <c r="D27" i="10"/>
  <c r="V22" i="10"/>
  <c r="R22" i="10"/>
  <c r="N22" i="10"/>
  <c r="J22" i="10"/>
  <c r="F22" i="10"/>
  <c r="V17" i="10"/>
  <c r="R17" i="10"/>
  <c r="N17" i="10"/>
  <c r="J17" i="10"/>
  <c r="F17" i="10"/>
  <c r="T11" i="10"/>
  <c r="P11" i="10"/>
  <c r="L11" i="10"/>
  <c r="H11" i="10"/>
  <c r="D11" i="10"/>
  <c r="T8" i="10"/>
  <c r="P8" i="10"/>
  <c r="L8" i="10"/>
  <c r="H8" i="10"/>
  <c r="D8" i="10"/>
  <c r="V4" i="10"/>
  <c r="R4" i="10"/>
  <c r="N4" i="10"/>
  <c r="J4" i="10"/>
  <c r="F4" i="10"/>
  <c r="W22" i="118"/>
  <c r="S22" i="118"/>
  <c r="E4" i="119"/>
  <c r="W52" i="120"/>
  <c r="M4" i="119" l="1"/>
  <c r="Q4" i="119"/>
  <c r="E52" i="119"/>
  <c r="I52" i="119"/>
  <c r="M52" i="119"/>
  <c r="Q52" i="119"/>
  <c r="U52" i="119"/>
  <c r="C4" i="118"/>
  <c r="C17" i="118"/>
  <c r="S52" i="118"/>
  <c r="W52" i="118"/>
  <c r="G52" i="118"/>
  <c r="K52" i="118"/>
  <c r="G8" i="119"/>
  <c r="K8" i="119"/>
  <c r="O8" i="119"/>
  <c r="S8" i="119"/>
  <c r="W8" i="119"/>
  <c r="G11" i="119"/>
  <c r="K11" i="119"/>
  <c r="O11" i="119"/>
  <c r="S11" i="119"/>
  <c r="W11" i="119"/>
  <c r="E17" i="119"/>
  <c r="I17" i="119"/>
  <c r="M17" i="119"/>
  <c r="Q17" i="119"/>
  <c r="U17" i="119"/>
  <c r="E22" i="119"/>
  <c r="I22" i="119"/>
  <c r="M22" i="119"/>
  <c r="Q22" i="119"/>
  <c r="U22" i="119"/>
  <c r="G27" i="119"/>
  <c r="K27" i="119"/>
  <c r="O27" i="119"/>
  <c r="S27" i="119"/>
  <c r="W27" i="119"/>
  <c r="G22" i="118"/>
  <c r="K22" i="118"/>
  <c r="C4" i="10"/>
  <c r="G4" i="10"/>
  <c r="K4" i="10"/>
  <c r="O4" i="10"/>
  <c r="S4" i="10"/>
  <c r="F52" i="10"/>
  <c r="J52" i="10"/>
  <c r="O52" i="10"/>
  <c r="S52" i="10"/>
  <c r="W52" i="10"/>
  <c r="E8" i="10"/>
  <c r="I8" i="10"/>
  <c r="M8" i="10"/>
  <c r="Q8" i="10"/>
  <c r="U8" i="10"/>
  <c r="E11" i="10"/>
  <c r="I11" i="10"/>
  <c r="M11" i="10"/>
  <c r="Q11" i="10"/>
  <c r="U11" i="10"/>
  <c r="C17" i="10"/>
  <c r="G17" i="10"/>
  <c r="K17" i="10"/>
  <c r="O17" i="10"/>
  <c r="S17" i="10"/>
  <c r="W17" i="10"/>
  <c r="C22" i="10"/>
  <c r="G22" i="10"/>
  <c r="K22" i="10"/>
  <c r="O22" i="10"/>
  <c r="S22" i="10"/>
  <c r="W22" i="10"/>
  <c r="E27" i="10"/>
  <c r="I27" i="10"/>
  <c r="M27" i="10"/>
  <c r="Q27" i="10"/>
  <c r="U27" i="10"/>
  <c r="C52" i="10"/>
  <c r="G52" i="10"/>
  <c r="K52" i="10"/>
  <c r="D4" i="119"/>
  <c r="H4" i="119"/>
  <c r="L4" i="119"/>
  <c r="P4" i="119"/>
  <c r="T4" i="119"/>
  <c r="F8" i="119"/>
  <c r="J8" i="119"/>
  <c r="N8" i="119"/>
  <c r="R8" i="119"/>
  <c r="V8" i="119"/>
  <c r="F11" i="119"/>
  <c r="J11" i="119"/>
  <c r="N11" i="119"/>
  <c r="R11" i="119"/>
  <c r="V11" i="119"/>
  <c r="D17" i="119"/>
  <c r="H17" i="119"/>
  <c r="L17" i="119"/>
  <c r="P17" i="119"/>
  <c r="T17" i="119"/>
  <c r="D22" i="119"/>
  <c r="H22" i="119"/>
  <c r="L22" i="119"/>
  <c r="P22" i="119"/>
  <c r="T22" i="119"/>
  <c r="F27" i="119"/>
  <c r="J27" i="119"/>
  <c r="N27" i="119"/>
  <c r="R27" i="119"/>
  <c r="V27" i="119"/>
  <c r="D52" i="119"/>
  <c r="H52" i="119"/>
  <c r="L52" i="119"/>
  <c r="P52" i="119"/>
  <c r="T52" i="119"/>
  <c r="F22" i="118"/>
  <c r="J22" i="118"/>
  <c r="N22" i="118"/>
  <c r="R22" i="118"/>
  <c r="V22" i="118"/>
  <c r="F52" i="118"/>
  <c r="J52" i="118"/>
  <c r="N52" i="118"/>
  <c r="R52" i="118"/>
  <c r="V52" i="118"/>
  <c r="W4" i="120"/>
  <c r="W17" i="120"/>
  <c r="W22" i="120"/>
  <c r="D4" i="10"/>
  <c r="D3" i="10" s="1"/>
  <c r="H4" i="10"/>
  <c r="H3" i="10" s="1"/>
  <c r="L4" i="10"/>
  <c r="L3" i="10" s="1"/>
  <c r="P4" i="10"/>
  <c r="P3" i="10" s="1"/>
  <c r="T4" i="10"/>
  <c r="T3" i="10" s="1"/>
  <c r="F8" i="10"/>
  <c r="J8" i="10"/>
  <c r="N8" i="10"/>
  <c r="R8" i="10"/>
  <c r="V8" i="10"/>
  <c r="F11" i="10"/>
  <c r="J11" i="10"/>
  <c r="N11" i="10"/>
  <c r="R11" i="10"/>
  <c r="V11" i="10"/>
  <c r="D17" i="10"/>
  <c r="H17" i="10"/>
  <c r="L17" i="10"/>
  <c r="P17" i="10"/>
  <c r="T17" i="10"/>
  <c r="D22" i="10"/>
  <c r="H22" i="10"/>
  <c r="L22" i="10"/>
  <c r="P22" i="10"/>
  <c r="T22" i="10"/>
  <c r="F27" i="10"/>
  <c r="J27" i="10"/>
  <c r="N27" i="10"/>
  <c r="R27" i="10"/>
  <c r="V27" i="10"/>
  <c r="D52" i="10"/>
  <c r="H52" i="10"/>
  <c r="L52" i="10"/>
  <c r="P52" i="10"/>
  <c r="T52" i="10"/>
  <c r="I4" i="119"/>
  <c r="U4" i="119"/>
  <c r="C22" i="118"/>
  <c r="O22" i="118"/>
  <c r="C52" i="118"/>
  <c r="O52" i="118"/>
  <c r="F4" i="119"/>
  <c r="J4" i="119"/>
  <c r="N4" i="119"/>
  <c r="R4" i="119"/>
  <c r="V4" i="119"/>
  <c r="D8" i="119"/>
  <c r="H8" i="119"/>
  <c r="L8" i="119"/>
  <c r="P8" i="119"/>
  <c r="T8" i="119"/>
  <c r="D11" i="119"/>
  <c r="H11" i="119"/>
  <c r="L11" i="119"/>
  <c r="P11" i="119"/>
  <c r="T11" i="119"/>
  <c r="F17" i="119"/>
  <c r="J17" i="119"/>
  <c r="N17" i="119"/>
  <c r="R17" i="119"/>
  <c r="V17" i="119"/>
  <c r="F22" i="119"/>
  <c r="J22" i="119"/>
  <c r="N22" i="119"/>
  <c r="R22" i="119"/>
  <c r="V22" i="119"/>
  <c r="D27" i="119"/>
  <c r="H27" i="119"/>
  <c r="L27" i="119"/>
  <c r="P27" i="119"/>
  <c r="T27" i="119"/>
  <c r="F52" i="119"/>
  <c r="J52" i="119"/>
  <c r="N52" i="119"/>
  <c r="R52" i="119"/>
  <c r="V52" i="119"/>
  <c r="D22" i="118"/>
  <c r="H22" i="118"/>
  <c r="L22" i="118"/>
  <c r="P22" i="118"/>
  <c r="T22" i="118"/>
  <c r="D52" i="118"/>
  <c r="H52" i="118"/>
  <c r="L52" i="118"/>
  <c r="P52" i="118"/>
  <c r="T52" i="118"/>
  <c r="W8" i="120"/>
  <c r="W11" i="120"/>
  <c r="W27" i="120"/>
  <c r="C4" i="119"/>
  <c r="C3" i="119" s="1"/>
  <c r="G4" i="119"/>
  <c r="K4" i="119"/>
  <c r="O4" i="119"/>
  <c r="S4" i="119"/>
  <c r="W4" i="119"/>
  <c r="E8" i="119"/>
  <c r="I8" i="119"/>
  <c r="M8" i="119"/>
  <c r="Q8" i="119"/>
  <c r="U8" i="119"/>
  <c r="E11" i="119"/>
  <c r="I11" i="119"/>
  <c r="M11" i="119"/>
  <c r="Q11" i="119"/>
  <c r="U11" i="119"/>
  <c r="G17" i="119"/>
  <c r="K17" i="119"/>
  <c r="O17" i="119"/>
  <c r="S17" i="119"/>
  <c r="W17" i="119"/>
  <c r="G22" i="119"/>
  <c r="K22" i="119"/>
  <c r="O22" i="119"/>
  <c r="S22" i="119"/>
  <c r="W22" i="119"/>
  <c r="E27" i="119"/>
  <c r="I27" i="119"/>
  <c r="M27" i="119"/>
  <c r="Q27" i="119"/>
  <c r="U27" i="119"/>
  <c r="G52" i="119"/>
  <c r="K52" i="119"/>
  <c r="O52" i="119"/>
  <c r="S52" i="119"/>
  <c r="W52" i="119"/>
  <c r="C8" i="118"/>
  <c r="C11" i="118"/>
  <c r="E22" i="118"/>
  <c r="I22" i="118"/>
  <c r="M22" i="118"/>
  <c r="Q22" i="118"/>
  <c r="U22" i="118"/>
  <c r="C27" i="118"/>
  <c r="E52" i="118"/>
  <c r="I52" i="118"/>
  <c r="M52" i="118"/>
  <c r="Q52" i="118"/>
  <c r="U52" i="118"/>
  <c r="W4" i="10"/>
  <c r="E4" i="10"/>
  <c r="I4" i="10"/>
  <c r="M4" i="10"/>
  <c r="Q4" i="10"/>
  <c r="U4" i="10"/>
  <c r="C8" i="10"/>
  <c r="G8" i="10"/>
  <c r="K8" i="10"/>
  <c r="O8" i="10"/>
  <c r="S8" i="10"/>
  <c r="W8" i="10"/>
  <c r="C11" i="10"/>
  <c r="G11" i="10"/>
  <c r="K11" i="10"/>
  <c r="O11" i="10"/>
  <c r="S11" i="10"/>
  <c r="W11" i="10"/>
  <c r="E17" i="10"/>
  <c r="I17" i="10"/>
  <c r="M17" i="10"/>
  <c r="Q17" i="10"/>
  <c r="U17" i="10"/>
  <c r="E22" i="10"/>
  <c r="I22" i="10"/>
  <c r="M22" i="10"/>
  <c r="Q22" i="10"/>
  <c r="U22" i="10"/>
  <c r="C27" i="10"/>
  <c r="G27" i="10"/>
  <c r="K27" i="10"/>
  <c r="O27" i="10"/>
  <c r="S27" i="10"/>
  <c r="W27" i="10"/>
  <c r="E52" i="10"/>
  <c r="I52" i="10"/>
  <c r="M52" i="10"/>
  <c r="Q52" i="10"/>
  <c r="U52" i="10"/>
  <c r="W8" i="8"/>
  <c r="W11" i="8"/>
  <c r="W27" i="8"/>
  <c r="N52" i="10"/>
  <c r="G3" i="119" l="1"/>
  <c r="M3" i="10"/>
  <c r="U3" i="10"/>
  <c r="J3" i="10"/>
  <c r="R3" i="119"/>
  <c r="Q3" i="10"/>
  <c r="E3" i="10"/>
  <c r="W3" i="119"/>
  <c r="F3" i="119"/>
  <c r="O3" i="119"/>
  <c r="S3" i="119"/>
  <c r="K3" i="119"/>
  <c r="I3" i="10"/>
  <c r="W3" i="10"/>
  <c r="S3" i="10"/>
  <c r="V3" i="119"/>
  <c r="R3" i="10"/>
  <c r="E3" i="119"/>
  <c r="J3" i="119"/>
  <c r="L3" i="119"/>
  <c r="F3" i="10"/>
  <c r="T3" i="119"/>
  <c r="D3" i="119"/>
  <c r="V3" i="10"/>
  <c r="N3" i="10"/>
  <c r="P3" i="119"/>
  <c r="N3" i="119"/>
  <c r="C3" i="10"/>
  <c r="Q3" i="119"/>
  <c r="W3" i="8"/>
  <c r="O3" i="10"/>
  <c r="M3" i="119"/>
  <c r="W3" i="120"/>
  <c r="K3" i="10"/>
  <c r="G3" i="10"/>
  <c r="C3" i="118"/>
  <c r="U3" i="119"/>
  <c r="H3" i="119"/>
  <c r="I3" i="119"/>
  <c r="J51" i="120" l="1"/>
  <c r="Q51" i="120"/>
  <c r="J43" i="120"/>
  <c r="H51" i="120" l="1"/>
  <c r="R51" i="120"/>
  <c r="P51" i="120"/>
  <c r="N51" i="120"/>
  <c r="K43" i="120"/>
  <c r="T43" i="120"/>
  <c r="G51" i="120"/>
  <c r="N43" i="120"/>
  <c r="P43" i="120"/>
  <c r="K51" i="120"/>
  <c r="H64" i="120"/>
  <c r="G64" i="120"/>
  <c r="L64" i="120"/>
  <c r="M64" i="120"/>
  <c r="L43" i="120"/>
  <c r="R43" i="120"/>
  <c r="T64" i="120"/>
  <c r="Q64" i="120"/>
  <c r="G43" i="120"/>
  <c r="F43" i="120"/>
  <c r="L51" i="120"/>
  <c r="J64" i="120"/>
  <c r="K64" i="120"/>
  <c r="M43" i="120"/>
  <c r="H43" i="120"/>
  <c r="R64" i="120"/>
  <c r="N64" i="120"/>
  <c r="T51" i="120"/>
  <c r="Q43" i="120"/>
  <c r="P64" i="120"/>
  <c r="M51" i="120"/>
  <c r="S43" i="120" l="1"/>
  <c r="S51" i="120"/>
  <c r="C51" i="120"/>
  <c r="O51" i="120"/>
  <c r="U51" i="120"/>
  <c r="C43" i="120"/>
  <c r="F51" i="120"/>
  <c r="F64" i="120"/>
  <c r="S64" i="120"/>
  <c r="C64" i="120"/>
  <c r="O64" i="120"/>
  <c r="I64" i="120"/>
  <c r="I43" i="120"/>
  <c r="I51" i="120"/>
  <c r="U43" i="120"/>
  <c r="E51" i="120"/>
  <c r="O43" i="120"/>
  <c r="U64" i="120"/>
  <c r="V51" i="120" l="1"/>
  <c r="E43" i="120"/>
  <c r="V64" i="120"/>
  <c r="E64" i="120"/>
  <c r="D51" i="120"/>
  <c r="V43" i="120"/>
  <c r="D64" i="120"/>
  <c r="D43" i="120"/>
  <c r="W43" i="120" l="1"/>
  <c r="W64" i="120"/>
  <c r="W51" i="120"/>
  <c r="E64" i="8" l="1"/>
  <c r="K51" i="8"/>
  <c r="J51" i="8"/>
  <c r="I51" i="8"/>
  <c r="O64" i="8"/>
  <c r="L51" i="8"/>
  <c r="H64" i="8"/>
  <c r="V64" i="8"/>
  <c r="C51" i="8"/>
  <c r="M51" i="8"/>
  <c r="T64" i="8"/>
  <c r="K64" i="8"/>
  <c r="E51" i="8"/>
  <c r="O51" i="8"/>
  <c r="N51" i="8"/>
  <c r="M64" i="8"/>
  <c r="F64" i="8" l="1"/>
  <c r="R64" i="8"/>
  <c r="P64" i="8"/>
  <c r="D51" i="8"/>
  <c r="C64" i="8"/>
  <c r="F51" i="8"/>
  <c r="W64" i="8"/>
  <c r="S64" i="8"/>
  <c r="J64" i="8"/>
  <c r="D64" i="8"/>
  <c r="G64" i="8"/>
  <c r="I64" i="8"/>
  <c r="N64" i="8"/>
  <c r="G51" i="8"/>
  <c r="U64" i="8"/>
  <c r="L64" i="8"/>
  <c r="H51" i="8"/>
  <c r="Q64" i="8" l="1"/>
  <c r="V51" i="8" l="1"/>
  <c r="U51" i="8" l="1"/>
  <c r="W51" i="8" l="1"/>
  <c r="V43" i="8" l="1"/>
  <c r="T51" i="8"/>
  <c r="W43" i="8"/>
  <c r="Q51" i="8" l="1"/>
  <c r="R51" i="8"/>
  <c r="U43" i="8"/>
  <c r="S43" i="8"/>
  <c r="S51" i="8"/>
  <c r="T43" i="8" l="1"/>
  <c r="Q43" i="8"/>
  <c r="R43" i="8"/>
  <c r="P51" i="8" l="1"/>
  <c r="P43" i="8"/>
  <c r="O43" i="8" l="1"/>
  <c r="M43" i="8" l="1"/>
  <c r="N43" i="8"/>
  <c r="L43" i="8" l="1"/>
  <c r="K43" i="8" l="1"/>
  <c r="J43" i="8" l="1"/>
  <c r="I43" i="8" l="1"/>
  <c r="H43" i="8" l="1"/>
  <c r="G43" i="8" l="1"/>
  <c r="F43" i="8" l="1"/>
  <c r="D43" i="8" l="1"/>
  <c r="E43" i="8"/>
  <c r="C43" i="8" l="1"/>
  <c r="X33" i="159" l="1"/>
  <c r="X26" i="159" s="1"/>
  <c r="X2" i="159" s="1"/>
  <c r="P33" i="159"/>
  <c r="P26" i="159" s="1"/>
  <c r="P2" i="159" s="1"/>
  <c r="H33" i="159"/>
  <c r="H26" i="159" s="1"/>
  <c r="H2" i="159" s="1"/>
  <c r="X72" i="120"/>
  <c r="W72" i="120"/>
  <c r="V72" i="120"/>
  <c r="T72" i="120"/>
  <c r="S72" i="120"/>
  <c r="R72" i="120"/>
  <c r="P72" i="120"/>
  <c r="O72" i="120"/>
  <c r="N72" i="120"/>
  <c r="L72" i="120"/>
  <c r="K72" i="120"/>
  <c r="J72" i="120"/>
  <c r="H72" i="120"/>
  <c r="G72" i="120"/>
  <c r="F72" i="120"/>
  <c r="D72" i="120"/>
  <c r="C72" i="120"/>
  <c r="X71" i="120"/>
  <c r="V71" i="120"/>
  <c r="U71" i="120"/>
  <c r="T71" i="120"/>
  <c r="R71" i="120"/>
  <c r="Q71" i="120"/>
  <c r="P71" i="120"/>
  <c r="N71" i="120"/>
  <c r="M71" i="120"/>
  <c r="L71" i="120"/>
  <c r="J71" i="120"/>
  <c r="I71" i="120"/>
  <c r="H71" i="120"/>
  <c r="F71" i="120"/>
  <c r="E71" i="120"/>
  <c r="D71" i="120"/>
  <c r="X70" i="120"/>
  <c r="W70" i="120"/>
  <c r="V70" i="120"/>
  <c r="T70" i="120"/>
  <c r="S70" i="120"/>
  <c r="R70" i="120"/>
  <c r="P70" i="120"/>
  <c r="O70" i="120"/>
  <c r="N70" i="120"/>
  <c r="L70" i="120"/>
  <c r="K70" i="120"/>
  <c r="J70" i="120"/>
  <c r="H70" i="120"/>
  <c r="G70" i="120"/>
  <c r="F70" i="120"/>
  <c r="D70" i="120"/>
  <c r="C70" i="120"/>
  <c r="X69" i="120"/>
  <c r="V69" i="120"/>
  <c r="U69" i="120"/>
  <c r="T69" i="120"/>
  <c r="R69" i="120"/>
  <c r="Q69" i="120"/>
  <c r="P69" i="120"/>
  <c r="N69" i="120"/>
  <c r="M69" i="120"/>
  <c r="L69" i="120"/>
  <c r="J69" i="120"/>
  <c r="I69" i="120"/>
  <c r="H69" i="120"/>
  <c r="F69" i="120"/>
  <c r="E69" i="120"/>
  <c r="D69" i="120"/>
  <c r="X68" i="120"/>
  <c r="W68" i="120"/>
  <c r="V68" i="120"/>
  <c r="T68" i="120"/>
  <c r="S68" i="120"/>
  <c r="R68" i="120"/>
  <c r="P68" i="120"/>
  <c r="O68" i="120"/>
  <c r="N68" i="120"/>
  <c r="L68" i="120"/>
  <c r="K68" i="120"/>
  <c r="J68" i="120"/>
  <c r="H68" i="120"/>
  <c r="G68" i="120"/>
  <c r="F68" i="120"/>
  <c r="D68" i="120"/>
  <c r="C68" i="120"/>
  <c r="X67" i="120"/>
  <c r="V67" i="120"/>
  <c r="U67" i="120"/>
  <c r="T67" i="120"/>
  <c r="R67" i="120"/>
  <c r="Q67" i="120"/>
  <c r="P67" i="120"/>
  <c r="N67" i="120"/>
  <c r="M67" i="120"/>
  <c r="L67" i="120"/>
  <c r="J67" i="120"/>
  <c r="I67" i="120"/>
  <c r="H67" i="120"/>
  <c r="F67" i="120"/>
  <c r="E67" i="120"/>
  <c r="D67" i="120"/>
  <c r="X66" i="120"/>
  <c r="W66" i="120"/>
  <c r="V66" i="120"/>
  <c r="T66" i="120"/>
  <c r="S66" i="120"/>
  <c r="R66" i="120"/>
  <c r="P66" i="120"/>
  <c r="O66" i="120"/>
  <c r="N66" i="120"/>
  <c r="L66" i="120"/>
  <c r="K66" i="120"/>
  <c r="J66" i="120"/>
  <c r="H66" i="120"/>
  <c r="G66" i="120"/>
  <c r="F66" i="120"/>
  <c r="D66" i="120"/>
  <c r="C66" i="120"/>
  <c r="X65" i="120"/>
  <c r="V65" i="120"/>
  <c r="U65" i="120"/>
  <c r="T65" i="120"/>
  <c r="R65" i="120"/>
  <c r="Q65" i="120"/>
  <c r="P65" i="120"/>
  <c r="N65" i="120"/>
  <c r="M65" i="120"/>
  <c r="L65" i="120"/>
  <c r="J65" i="120"/>
  <c r="I65" i="120"/>
  <c r="H65" i="120"/>
  <c r="F65" i="120"/>
  <c r="E65" i="120"/>
  <c r="D65" i="120"/>
  <c r="X63" i="120"/>
  <c r="W63" i="120"/>
  <c r="V63" i="120"/>
  <c r="U63" i="120"/>
  <c r="T63" i="120"/>
  <c r="R63" i="120"/>
  <c r="P63" i="120"/>
  <c r="O63" i="120"/>
  <c r="N63" i="120"/>
  <c r="M63" i="120"/>
  <c r="L63" i="120"/>
  <c r="J63" i="120"/>
  <c r="H63" i="120"/>
  <c r="G63" i="120"/>
  <c r="F63" i="120"/>
  <c r="E63" i="120"/>
  <c r="D63" i="120"/>
  <c r="X50" i="120"/>
  <c r="W50" i="120"/>
  <c r="V50" i="120"/>
  <c r="T50" i="120"/>
  <c r="S50" i="120"/>
  <c r="R50" i="120"/>
  <c r="Q50" i="120"/>
  <c r="P50" i="120"/>
  <c r="O50" i="120"/>
  <c r="N50" i="120"/>
  <c r="L50" i="120"/>
  <c r="K50" i="120"/>
  <c r="J50" i="120"/>
  <c r="I50" i="120"/>
  <c r="H50" i="120"/>
  <c r="G50" i="120"/>
  <c r="F50" i="120"/>
  <c r="D50" i="120"/>
  <c r="C50" i="120"/>
  <c r="X49" i="120"/>
  <c r="W49" i="120"/>
  <c r="V49" i="120"/>
  <c r="U49" i="120"/>
  <c r="T49" i="120"/>
  <c r="R49" i="120"/>
  <c r="Q49" i="120"/>
  <c r="P49" i="120"/>
  <c r="O49" i="120"/>
  <c r="N49" i="120"/>
  <c r="M49" i="120"/>
  <c r="L49" i="120"/>
  <c r="J49" i="120"/>
  <c r="I49" i="120"/>
  <c r="H49" i="120"/>
  <c r="G49" i="120"/>
  <c r="F49" i="120"/>
  <c r="E49" i="120"/>
  <c r="D49" i="120"/>
  <c r="X48" i="120"/>
  <c r="W48" i="120"/>
  <c r="V48" i="120"/>
  <c r="U48" i="120"/>
  <c r="T48" i="120"/>
  <c r="S48" i="120"/>
  <c r="R48" i="120"/>
  <c r="P48" i="120"/>
  <c r="O48" i="120"/>
  <c r="N48" i="120"/>
  <c r="M48" i="120"/>
  <c r="L48" i="120"/>
  <c r="K48" i="120"/>
  <c r="J48" i="120"/>
  <c r="H48" i="120"/>
  <c r="G48" i="120"/>
  <c r="F48" i="120"/>
  <c r="E48" i="120"/>
  <c r="D48" i="120"/>
  <c r="C48" i="120"/>
  <c r="X47" i="120"/>
  <c r="V47" i="120"/>
  <c r="U47" i="120"/>
  <c r="T47" i="120"/>
  <c r="S47" i="120"/>
  <c r="R47" i="120"/>
  <c r="Q47" i="120"/>
  <c r="P47" i="120"/>
  <c r="N47" i="120"/>
  <c r="M47" i="120"/>
  <c r="L47" i="120"/>
  <c r="K47" i="120"/>
  <c r="J47" i="120"/>
  <c r="I47" i="120"/>
  <c r="H47" i="120"/>
  <c r="F47" i="120"/>
  <c r="E47" i="120"/>
  <c r="D47" i="120"/>
  <c r="C47" i="120"/>
  <c r="X46" i="120"/>
  <c r="W46" i="120"/>
  <c r="V46" i="120"/>
  <c r="T46" i="120"/>
  <c r="S46" i="120"/>
  <c r="R46" i="120"/>
  <c r="Q46" i="120"/>
  <c r="P46" i="120"/>
  <c r="O46" i="120"/>
  <c r="N46" i="120"/>
  <c r="L46" i="120"/>
  <c r="K46" i="120"/>
  <c r="J46" i="120"/>
  <c r="I46" i="120"/>
  <c r="H46" i="120"/>
  <c r="G46" i="120"/>
  <c r="F46" i="120"/>
  <c r="D46" i="120"/>
  <c r="C46" i="120"/>
  <c r="X45" i="120"/>
  <c r="W45" i="120"/>
  <c r="V45" i="120"/>
  <c r="U45" i="120"/>
  <c r="T45" i="120"/>
  <c r="R45" i="120"/>
  <c r="Q45" i="120"/>
  <c r="P45" i="120"/>
  <c r="O45" i="120"/>
  <c r="N45" i="120"/>
  <c r="M45" i="120"/>
  <c r="L45" i="120"/>
  <c r="J45" i="120"/>
  <c r="I45" i="120"/>
  <c r="H45" i="120"/>
  <c r="G45" i="120"/>
  <c r="F45" i="120"/>
  <c r="E45" i="120"/>
  <c r="D45" i="120"/>
  <c r="X44" i="120"/>
  <c r="W44" i="120"/>
  <c r="V44" i="120"/>
  <c r="U44" i="120"/>
  <c r="T44" i="120"/>
  <c r="S44" i="120"/>
  <c r="R44" i="120"/>
  <c r="P44" i="120"/>
  <c r="O44" i="120"/>
  <c r="N44" i="120"/>
  <c r="M44" i="120"/>
  <c r="L44" i="120"/>
  <c r="K44" i="120"/>
  <c r="J44" i="120"/>
  <c r="H44" i="120"/>
  <c r="G44" i="120"/>
  <c r="F44" i="120"/>
  <c r="E44" i="120"/>
  <c r="D44" i="120"/>
  <c r="C44" i="120"/>
  <c r="X42" i="120"/>
  <c r="V42" i="120"/>
  <c r="T42" i="120"/>
  <c r="S42" i="120"/>
  <c r="R42" i="120"/>
  <c r="Q42" i="120"/>
  <c r="P42" i="120"/>
  <c r="N42" i="120"/>
  <c r="L42" i="120"/>
  <c r="K42" i="120"/>
  <c r="J42" i="120"/>
  <c r="I42" i="120"/>
  <c r="H42" i="120"/>
  <c r="F42" i="120"/>
  <c r="D42" i="120"/>
  <c r="C42" i="120"/>
  <c r="X41" i="120"/>
  <c r="W41" i="120"/>
  <c r="V41" i="120"/>
  <c r="T41" i="120"/>
  <c r="R41" i="120"/>
  <c r="Q41" i="120"/>
  <c r="P41" i="120"/>
  <c r="O41" i="120"/>
  <c r="N41" i="120"/>
  <c r="L41" i="120"/>
  <c r="J41" i="120"/>
  <c r="I41" i="120"/>
  <c r="H41" i="120"/>
  <c r="G41" i="120"/>
  <c r="F41" i="120"/>
  <c r="D41" i="120"/>
  <c r="X40" i="120"/>
  <c r="W40" i="120"/>
  <c r="V40" i="120"/>
  <c r="U40" i="120"/>
  <c r="T40" i="120"/>
  <c r="R40" i="120"/>
  <c r="P40" i="120"/>
  <c r="O40" i="120"/>
  <c r="N40" i="120"/>
  <c r="M40" i="120"/>
  <c r="L40" i="120"/>
  <c r="J40" i="120"/>
  <c r="H40" i="120"/>
  <c r="G40" i="120"/>
  <c r="F40" i="120"/>
  <c r="E40" i="120"/>
  <c r="D40" i="120"/>
  <c r="X39" i="120"/>
  <c r="V39" i="120"/>
  <c r="U39" i="120"/>
  <c r="T39" i="120"/>
  <c r="S39" i="120"/>
  <c r="R39" i="120"/>
  <c r="P39" i="120"/>
  <c r="N39" i="120"/>
  <c r="M39" i="120"/>
  <c r="L39" i="120"/>
  <c r="K39" i="120"/>
  <c r="J39" i="120"/>
  <c r="H39" i="120"/>
  <c r="F39" i="120"/>
  <c r="E39" i="120"/>
  <c r="D39" i="120"/>
  <c r="C39" i="120"/>
  <c r="X38" i="120"/>
  <c r="V38" i="120"/>
  <c r="T38" i="120"/>
  <c r="S38" i="120"/>
  <c r="R38" i="120"/>
  <c r="Q38" i="120"/>
  <c r="P38" i="120"/>
  <c r="N38" i="120"/>
  <c r="L38" i="120"/>
  <c r="K38" i="120"/>
  <c r="J38" i="120"/>
  <c r="I38" i="120"/>
  <c r="H38" i="120"/>
  <c r="F38" i="120"/>
  <c r="D38" i="120"/>
  <c r="C38" i="120"/>
  <c r="X37" i="120"/>
  <c r="W37" i="120"/>
  <c r="V37" i="120"/>
  <c r="T37" i="120"/>
  <c r="R37" i="120"/>
  <c r="Q37" i="120"/>
  <c r="P37" i="120"/>
  <c r="O37" i="120"/>
  <c r="N37" i="120"/>
  <c r="L37" i="120"/>
  <c r="J37" i="120"/>
  <c r="I37" i="120"/>
  <c r="H37" i="120"/>
  <c r="G37" i="120"/>
  <c r="F37" i="120"/>
  <c r="D37" i="120"/>
  <c r="X36" i="120"/>
  <c r="W36" i="120"/>
  <c r="V36" i="120"/>
  <c r="U36" i="120"/>
  <c r="T36" i="120"/>
  <c r="R36" i="120"/>
  <c r="P36" i="120"/>
  <c r="O36" i="120"/>
  <c r="N36" i="120"/>
  <c r="M36" i="120"/>
  <c r="L36" i="120"/>
  <c r="J36" i="120"/>
  <c r="H36" i="120"/>
  <c r="G36" i="120"/>
  <c r="F36" i="120"/>
  <c r="E36" i="120"/>
  <c r="D36" i="120"/>
  <c r="X35" i="120"/>
  <c r="V35" i="120"/>
  <c r="U35" i="120"/>
  <c r="T35" i="120"/>
  <c r="S35" i="120"/>
  <c r="R35" i="120"/>
  <c r="P35" i="120"/>
  <c r="N35" i="120"/>
  <c r="M35" i="120"/>
  <c r="L35" i="120"/>
  <c r="K35" i="120"/>
  <c r="J35" i="120"/>
  <c r="H35" i="120"/>
  <c r="F35" i="120"/>
  <c r="E35" i="120"/>
  <c r="D35" i="120"/>
  <c r="C35" i="120"/>
  <c r="P61" i="156"/>
  <c r="H61" i="156"/>
  <c r="V33" i="156"/>
  <c r="V26" i="156" s="1"/>
  <c r="V2" i="156" s="1"/>
  <c r="N33" i="156"/>
  <c r="N26" i="156" s="1"/>
  <c r="N2" i="156" s="1"/>
  <c r="F33" i="156"/>
  <c r="F26" i="156" s="1"/>
  <c r="F2" i="156" s="1"/>
  <c r="X72" i="119"/>
  <c r="W72" i="119"/>
  <c r="V72" i="119"/>
  <c r="U72" i="119"/>
  <c r="T72" i="119"/>
  <c r="S72" i="119"/>
  <c r="R72" i="119"/>
  <c r="Q72" i="119"/>
  <c r="P72" i="119"/>
  <c r="O72" i="119"/>
  <c r="N72" i="119"/>
  <c r="M72" i="119"/>
  <c r="L72" i="119"/>
  <c r="K72" i="119"/>
  <c r="J72" i="119"/>
  <c r="I72" i="119"/>
  <c r="H72" i="119"/>
  <c r="G72" i="119"/>
  <c r="F72" i="119"/>
  <c r="E72" i="119"/>
  <c r="D72" i="119"/>
  <c r="C72" i="119"/>
  <c r="X71" i="119"/>
  <c r="W71" i="119"/>
  <c r="V71" i="119"/>
  <c r="U71" i="119"/>
  <c r="T71" i="119"/>
  <c r="S71" i="119"/>
  <c r="R71" i="119"/>
  <c r="Q71" i="119"/>
  <c r="P71" i="119"/>
  <c r="O71" i="119"/>
  <c r="N71" i="119"/>
  <c r="M71" i="119"/>
  <c r="L71" i="119"/>
  <c r="K71" i="119"/>
  <c r="J71" i="119"/>
  <c r="I71" i="119"/>
  <c r="H71" i="119"/>
  <c r="G71" i="119"/>
  <c r="F71" i="119"/>
  <c r="E71" i="119"/>
  <c r="D71" i="119"/>
  <c r="C71" i="119"/>
  <c r="X70" i="119"/>
  <c r="W70" i="119"/>
  <c r="V70" i="119"/>
  <c r="U70" i="119"/>
  <c r="T70" i="119"/>
  <c r="S70" i="119"/>
  <c r="R70" i="119"/>
  <c r="Q70" i="119"/>
  <c r="P70" i="119"/>
  <c r="O70" i="119"/>
  <c r="N70" i="119"/>
  <c r="M70" i="119"/>
  <c r="L70" i="119"/>
  <c r="K70" i="119"/>
  <c r="J70" i="119"/>
  <c r="I70" i="119"/>
  <c r="H70" i="119"/>
  <c r="G70" i="119"/>
  <c r="F70" i="119"/>
  <c r="E70" i="119"/>
  <c r="D70" i="119"/>
  <c r="C70" i="119"/>
  <c r="X69" i="119"/>
  <c r="W69" i="119"/>
  <c r="V69" i="119"/>
  <c r="U69" i="119"/>
  <c r="T69" i="119"/>
  <c r="S69" i="119"/>
  <c r="R69" i="119"/>
  <c r="Q69" i="119"/>
  <c r="P69" i="119"/>
  <c r="O69" i="119"/>
  <c r="N69" i="119"/>
  <c r="M69" i="119"/>
  <c r="L69" i="119"/>
  <c r="K69" i="119"/>
  <c r="J69" i="119"/>
  <c r="I69" i="119"/>
  <c r="H69" i="119"/>
  <c r="G69" i="119"/>
  <c r="F69" i="119"/>
  <c r="E69" i="119"/>
  <c r="D69" i="119"/>
  <c r="C69" i="119"/>
  <c r="X68" i="119"/>
  <c r="W68" i="119"/>
  <c r="V68" i="119"/>
  <c r="U68" i="119"/>
  <c r="T68" i="119"/>
  <c r="S68" i="119"/>
  <c r="R68" i="119"/>
  <c r="Q68" i="119"/>
  <c r="P68" i="119"/>
  <c r="O68" i="119"/>
  <c r="N68" i="119"/>
  <c r="M68" i="119"/>
  <c r="L68" i="119"/>
  <c r="K68" i="119"/>
  <c r="J68" i="119"/>
  <c r="I68" i="119"/>
  <c r="H68" i="119"/>
  <c r="G68" i="119"/>
  <c r="F68" i="119"/>
  <c r="E68" i="119"/>
  <c r="D68" i="119"/>
  <c r="C68" i="119"/>
  <c r="X67" i="119"/>
  <c r="W67" i="119"/>
  <c r="V67" i="119"/>
  <c r="U67" i="119"/>
  <c r="T67" i="119"/>
  <c r="S67" i="119"/>
  <c r="R67" i="119"/>
  <c r="Q67" i="119"/>
  <c r="P67" i="119"/>
  <c r="O67" i="119"/>
  <c r="N67" i="119"/>
  <c r="M67" i="119"/>
  <c r="L67" i="119"/>
  <c r="K67" i="119"/>
  <c r="J67" i="119"/>
  <c r="I67" i="119"/>
  <c r="H67" i="119"/>
  <c r="G67" i="119"/>
  <c r="F67" i="119"/>
  <c r="E67" i="119"/>
  <c r="D67" i="119"/>
  <c r="C67" i="119"/>
  <c r="X50" i="119"/>
  <c r="W50" i="119"/>
  <c r="V50" i="119"/>
  <c r="U50" i="119"/>
  <c r="T50" i="119"/>
  <c r="S50" i="119"/>
  <c r="R50" i="119"/>
  <c r="Q50" i="119"/>
  <c r="P50" i="119"/>
  <c r="O50" i="119"/>
  <c r="N50" i="119"/>
  <c r="M50" i="119"/>
  <c r="L50" i="119"/>
  <c r="K50" i="119"/>
  <c r="J50" i="119"/>
  <c r="I50" i="119"/>
  <c r="H50" i="119"/>
  <c r="G50" i="119"/>
  <c r="F50" i="119"/>
  <c r="E50" i="119"/>
  <c r="D50" i="119"/>
  <c r="C50" i="119"/>
  <c r="X49" i="119"/>
  <c r="W49" i="119"/>
  <c r="V49" i="119"/>
  <c r="U49" i="119"/>
  <c r="T49" i="119"/>
  <c r="S49" i="119"/>
  <c r="R49" i="119"/>
  <c r="Q49" i="119"/>
  <c r="P49" i="119"/>
  <c r="O49" i="119"/>
  <c r="N49" i="119"/>
  <c r="M49" i="119"/>
  <c r="L49" i="119"/>
  <c r="K49" i="119"/>
  <c r="J49" i="119"/>
  <c r="I49" i="119"/>
  <c r="H49" i="119"/>
  <c r="G49" i="119"/>
  <c r="F49" i="119"/>
  <c r="E49" i="119"/>
  <c r="D49" i="119"/>
  <c r="C49" i="119"/>
  <c r="X48" i="119"/>
  <c r="W48" i="119"/>
  <c r="V48" i="119"/>
  <c r="U48" i="119"/>
  <c r="T48" i="119"/>
  <c r="S48" i="119"/>
  <c r="R48" i="119"/>
  <c r="Q48" i="119"/>
  <c r="P48" i="119"/>
  <c r="O48" i="119"/>
  <c r="N48" i="119"/>
  <c r="M48" i="119"/>
  <c r="L48" i="119"/>
  <c r="K48" i="119"/>
  <c r="J48" i="119"/>
  <c r="I48" i="119"/>
  <c r="H48" i="119"/>
  <c r="G48" i="119"/>
  <c r="F48" i="119"/>
  <c r="E48" i="119"/>
  <c r="D48" i="119"/>
  <c r="C48" i="119"/>
  <c r="X47" i="119"/>
  <c r="W47" i="119"/>
  <c r="V47" i="119"/>
  <c r="U47" i="119"/>
  <c r="T47" i="119"/>
  <c r="S47" i="119"/>
  <c r="R47" i="119"/>
  <c r="Q47" i="119"/>
  <c r="P47" i="119"/>
  <c r="O47" i="119"/>
  <c r="N47" i="119"/>
  <c r="M47" i="119"/>
  <c r="L47" i="119"/>
  <c r="K47" i="119"/>
  <c r="J47" i="119"/>
  <c r="I47" i="119"/>
  <c r="H47" i="119"/>
  <c r="G47" i="119"/>
  <c r="F47" i="119"/>
  <c r="E47" i="119"/>
  <c r="D47" i="119"/>
  <c r="C47" i="119"/>
  <c r="X46" i="119"/>
  <c r="W46" i="119"/>
  <c r="V46" i="119"/>
  <c r="U46" i="119"/>
  <c r="T46" i="119"/>
  <c r="S46" i="119"/>
  <c r="R46" i="119"/>
  <c r="Q46" i="119"/>
  <c r="P46" i="119"/>
  <c r="O46" i="119"/>
  <c r="N46" i="119"/>
  <c r="M46" i="119"/>
  <c r="L46" i="119"/>
  <c r="K46" i="119"/>
  <c r="J46" i="119"/>
  <c r="I46" i="119"/>
  <c r="H46" i="119"/>
  <c r="G46" i="119"/>
  <c r="F46" i="119"/>
  <c r="E46" i="119"/>
  <c r="D46" i="119"/>
  <c r="C46" i="119"/>
  <c r="X45" i="119"/>
  <c r="W45" i="119"/>
  <c r="V45" i="119"/>
  <c r="U45" i="119"/>
  <c r="T45" i="119"/>
  <c r="S45" i="119"/>
  <c r="R45" i="119"/>
  <c r="Q45" i="119"/>
  <c r="P45" i="119"/>
  <c r="O45" i="119"/>
  <c r="N45" i="119"/>
  <c r="M45" i="119"/>
  <c r="L45" i="119"/>
  <c r="K45" i="119"/>
  <c r="J45" i="119"/>
  <c r="I45" i="119"/>
  <c r="H45" i="119"/>
  <c r="G45" i="119"/>
  <c r="F45" i="119"/>
  <c r="E45" i="119"/>
  <c r="D45" i="119"/>
  <c r="C45" i="119"/>
  <c r="X44" i="119"/>
  <c r="W44" i="119"/>
  <c r="V44" i="119"/>
  <c r="U44" i="119"/>
  <c r="T44" i="119"/>
  <c r="S44" i="119"/>
  <c r="R44" i="119"/>
  <c r="Q44" i="119"/>
  <c r="P44" i="119"/>
  <c r="O44" i="119"/>
  <c r="N44" i="119"/>
  <c r="M44" i="119"/>
  <c r="L44" i="119"/>
  <c r="K44" i="119"/>
  <c r="J44" i="119"/>
  <c r="I44" i="119"/>
  <c r="H44" i="119"/>
  <c r="G44" i="119"/>
  <c r="F44" i="119"/>
  <c r="E44" i="119"/>
  <c r="D44" i="119"/>
  <c r="C44" i="119"/>
  <c r="X43" i="119"/>
  <c r="W43" i="119"/>
  <c r="V43" i="119"/>
  <c r="U43" i="119"/>
  <c r="T43" i="119"/>
  <c r="S43" i="119"/>
  <c r="R43" i="119"/>
  <c r="Q43" i="119"/>
  <c r="P43" i="119"/>
  <c r="O43" i="119"/>
  <c r="N43" i="119"/>
  <c r="M43" i="119"/>
  <c r="L43" i="119"/>
  <c r="K43" i="119"/>
  <c r="J43" i="119"/>
  <c r="I43" i="119"/>
  <c r="H43" i="119"/>
  <c r="G43" i="119"/>
  <c r="F43" i="119"/>
  <c r="E43" i="119"/>
  <c r="D43" i="119"/>
  <c r="C43" i="119"/>
  <c r="X42" i="119"/>
  <c r="W42" i="119"/>
  <c r="V42" i="119"/>
  <c r="U42" i="119"/>
  <c r="T42" i="119"/>
  <c r="S42" i="119"/>
  <c r="R42" i="119"/>
  <c r="Q42" i="119"/>
  <c r="P42" i="119"/>
  <c r="O42" i="119"/>
  <c r="N42" i="119"/>
  <c r="M42" i="119"/>
  <c r="L42" i="119"/>
  <c r="K42" i="119"/>
  <c r="J42" i="119"/>
  <c r="I42" i="119"/>
  <c r="H42" i="119"/>
  <c r="G42" i="119"/>
  <c r="F42" i="119"/>
  <c r="E42" i="119"/>
  <c r="D42" i="119"/>
  <c r="C42" i="119"/>
  <c r="X41" i="119"/>
  <c r="W41" i="119"/>
  <c r="V41" i="119"/>
  <c r="U41" i="119"/>
  <c r="T41" i="119"/>
  <c r="S41" i="119"/>
  <c r="R41" i="119"/>
  <c r="Q41" i="119"/>
  <c r="P41" i="119"/>
  <c r="O41" i="119"/>
  <c r="N41" i="119"/>
  <c r="M41" i="119"/>
  <c r="L41" i="119"/>
  <c r="K41" i="119"/>
  <c r="J41" i="119"/>
  <c r="I41" i="119"/>
  <c r="H41" i="119"/>
  <c r="G41" i="119"/>
  <c r="F41" i="119"/>
  <c r="E41" i="119"/>
  <c r="D41" i="119"/>
  <c r="C41" i="119"/>
  <c r="X40" i="119"/>
  <c r="W40" i="119"/>
  <c r="V40" i="119"/>
  <c r="U40" i="119"/>
  <c r="T40" i="119"/>
  <c r="S40" i="119"/>
  <c r="R40" i="119"/>
  <c r="Q40" i="119"/>
  <c r="P40" i="119"/>
  <c r="O40" i="119"/>
  <c r="N40" i="119"/>
  <c r="M40" i="119"/>
  <c r="L40" i="119"/>
  <c r="K40" i="119"/>
  <c r="J40" i="119"/>
  <c r="I40" i="119"/>
  <c r="H40" i="119"/>
  <c r="G40" i="119"/>
  <c r="F40" i="119"/>
  <c r="E40" i="119"/>
  <c r="D40" i="119"/>
  <c r="C40" i="119"/>
  <c r="X39" i="119"/>
  <c r="W39" i="119"/>
  <c r="V39" i="119"/>
  <c r="U39" i="119"/>
  <c r="T39" i="119"/>
  <c r="S39" i="119"/>
  <c r="R39" i="119"/>
  <c r="Q39" i="119"/>
  <c r="P39" i="119"/>
  <c r="O39" i="119"/>
  <c r="N39" i="119"/>
  <c r="M39" i="119"/>
  <c r="L39" i="119"/>
  <c r="K39" i="119"/>
  <c r="J39" i="119"/>
  <c r="I39" i="119"/>
  <c r="H39" i="119"/>
  <c r="G39" i="119"/>
  <c r="F39" i="119"/>
  <c r="E39" i="119"/>
  <c r="D39" i="119"/>
  <c r="C39" i="119"/>
  <c r="X38" i="119"/>
  <c r="W38" i="119"/>
  <c r="V38" i="119"/>
  <c r="U38" i="119"/>
  <c r="T38" i="119"/>
  <c r="S38" i="119"/>
  <c r="R38" i="119"/>
  <c r="Q38" i="119"/>
  <c r="P38" i="119"/>
  <c r="O38" i="119"/>
  <c r="N38" i="119"/>
  <c r="M38" i="119"/>
  <c r="L38" i="119"/>
  <c r="K38" i="119"/>
  <c r="J38" i="119"/>
  <c r="I38" i="119"/>
  <c r="H38" i="119"/>
  <c r="G38" i="119"/>
  <c r="F38" i="119"/>
  <c r="E38" i="119"/>
  <c r="D38" i="119"/>
  <c r="C38" i="119"/>
  <c r="X37" i="119"/>
  <c r="W37" i="119"/>
  <c r="V37" i="119"/>
  <c r="U37" i="119"/>
  <c r="T37" i="119"/>
  <c r="S37" i="119"/>
  <c r="R37" i="119"/>
  <c r="Q37" i="119"/>
  <c r="P37" i="119"/>
  <c r="O37" i="119"/>
  <c r="N37" i="119"/>
  <c r="M37" i="119"/>
  <c r="L37" i="119"/>
  <c r="K37" i="119"/>
  <c r="J37" i="119"/>
  <c r="I37" i="119"/>
  <c r="H37" i="119"/>
  <c r="G37" i="119"/>
  <c r="F37" i="119"/>
  <c r="E37" i="119"/>
  <c r="D37" i="119"/>
  <c r="C37" i="119"/>
  <c r="X36" i="119"/>
  <c r="W36" i="119"/>
  <c r="V36" i="119"/>
  <c r="U36" i="119"/>
  <c r="T36" i="119"/>
  <c r="S36" i="119"/>
  <c r="R36" i="119"/>
  <c r="Q36" i="119"/>
  <c r="P36" i="119"/>
  <c r="O36" i="119"/>
  <c r="N36" i="119"/>
  <c r="M36" i="119"/>
  <c r="L36" i="119"/>
  <c r="K36" i="119"/>
  <c r="J36" i="119"/>
  <c r="I36" i="119"/>
  <c r="H36" i="119"/>
  <c r="G36" i="119"/>
  <c r="F36" i="119"/>
  <c r="E36" i="119"/>
  <c r="D36" i="119"/>
  <c r="C36" i="119"/>
  <c r="X35" i="119"/>
  <c r="W35" i="119"/>
  <c r="V35" i="119"/>
  <c r="U35" i="119"/>
  <c r="T35" i="119"/>
  <c r="S35" i="119"/>
  <c r="R35" i="119"/>
  <c r="Q35" i="119"/>
  <c r="P35" i="119"/>
  <c r="O35" i="119"/>
  <c r="N35" i="119"/>
  <c r="M35" i="119"/>
  <c r="L35" i="119"/>
  <c r="K35" i="119"/>
  <c r="J35" i="119"/>
  <c r="I35" i="119"/>
  <c r="H35" i="119"/>
  <c r="G35" i="119"/>
  <c r="F35" i="119"/>
  <c r="E35" i="119"/>
  <c r="D35" i="119"/>
  <c r="C35" i="119"/>
  <c r="U61" i="170"/>
  <c r="R61" i="170"/>
  <c r="M61" i="170"/>
  <c r="J61" i="170"/>
  <c r="E61" i="170"/>
  <c r="T33" i="170"/>
  <c r="T26" i="170" s="1"/>
  <c r="T2" i="170" s="1"/>
  <c r="L33" i="170"/>
  <c r="L26" i="170" s="1"/>
  <c r="L2" i="170" s="1"/>
  <c r="D33" i="170"/>
  <c r="D26" i="170" s="1"/>
  <c r="D2" i="170" s="1"/>
  <c r="R61" i="169"/>
  <c r="J61" i="169"/>
  <c r="D33" i="169"/>
  <c r="D26" i="169" s="1"/>
  <c r="D2" i="169" s="1"/>
  <c r="X61" i="168"/>
  <c r="P61" i="168"/>
  <c r="H61" i="168"/>
  <c r="W72" i="118"/>
  <c r="T72" i="118"/>
  <c r="R72" i="118"/>
  <c r="O72" i="118"/>
  <c r="L72" i="118"/>
  <c r="J72" i="118"/>
  <c r="G72" i="118"/>
  <c r="D72" i="118"/>
  <c r="V69" i="118"/>
  <c r="T69" i="118"/>
  <c r="N69" i="118"/>
  <c r="L69" i="118"/>
  <c r="F69" i="118"/>
  <c r="D69" i="118"/>
  <c r="T68" i="118"/>
  <c r="R68" i="118"/>
  <c r="L68" i="118"/>
  <c r="J68" i="118"/>
  <c r="D68" i="118"/>
  <c r="W51" i="118"/>
  <c r="T51" i="118"/>
  <c r="R51" i="118"/>
  <c r="O51" i="118"/>
  <c r="L51" i="118"/>
  <c r="J51" i="118"/>
  <c r="G51" i="118"/>
  <c r="D51" i="118"/>
  <c r="X50" i="118"/>
  <c r="U50" i="118"/>
  <c r="R50" i="118"/>
  <c r="P50" i="118"/>
  <c r="M50" i="118"/>
  <c r="J50" i="118"/>
  <c r="H50" i="118"/>
  <c r="E50" i="118"/>
  <c r="X49" i="118"/>
  <c r="V49" i="118"/>
  <c r="S49" i="118"/>
  <c r="P49" i="118"/>
  <c r="N49" i="118"/>
  <c r="K49" i="118"/>
  <c r="H49" i="118"/>
  <c r="F49" i="118"/>
  <c r="C49" i="118"/>
  <c r="V48" i="118"/>
  <c r="T48" i="118"/>
  <c r="Q48" i="118"/>
  <c r="N48" i="118"/>
  <c r="L48" i="118"/>
  <c r="I48" i="118"/>
  <c r="F48" i="118"/>
  <c r="D48" i="118"/>
  <c r="W47" i="118"/>
  <c r="T47" i="118"/>
  <c r="R47" i="118"/>
  <c r="O47" i="118"/>
  <c r="L47" i="118"/>
  <c r="J47" i="118"/>
  <c r="G47" i="118"/>
  <c r="D47" i="118"/>
  <c r="X46" i="118"/>
  <c r="U46" i="118"/>
  <c r="R46" i="118"/>
  <c r="P46" i="118"/>
  <c r="M46" i="118"/>
  <c r="J46" i="118"/>
  <c r="H46" i="118"/>
  <c r="E46" i="118"/>
  <c r="W44" i="118"/>
  <c r="V44" i="118"/>
  <c r="T44" i="118"/>
  <c r="Q44" i="118"/>
  <c r="O44" i="118"/>
  <c r="N44" i="118"/>
  <c r="L44" i="118"/>
  <c r="I44" i="118"/>
  <c r="G44" i="118"/>
  <c r="F44" i="118"/>
  <c r="D44" i="118"/>
  <c r="W43" i="118"/>
  <c r="U43" i="118"/>
  <c r="T43" i="118"/>
  <c r="R43" i="118"/>
  <c r="O43" i="118"/>
  <c r="M43" i="118"/>
  <c r="L43" i="118"/>
  <c r="J43" i="118"/>
  <c r="G43" i="118"/>
  <c r="E43" i="118"/>
  <c r="D43" i="118"/>
  <c r="W36" i="118"/>
  <c r="V36" i="118"/>
  <c r="T36" i="118"/>
  <c r="R36" i="118"/>
  <c r="Q36" i="118"/>
  <c r="O36" i="118"/>
  <c r="N36" i="118"/>
  <c r="L36" i="118"/>
  <c r="J36" i="118"/>
  <c r="I36" i="118"/>
  <c r="G36" i="118"/>
  <c r="F36" i="118"/>
  <c r="D36" i="118"/>
  <c r="X71" i="118"/>
  <c r="W71" i="118"/>
  <c r="V71" i="118"/>
  <c r="S71" i="118"/>
  <c r="P71" i="118"/>
  <c r="O71" i="118"/>
  <c r="N71" i="118"/>
  <c r="K71" i="118"/>
  <c r="H71" i="118"/>
  <c r="G71" i="118"/>
  <c r="F71" i="118"/>
  <c r="C71" i="118"/>
  <c r="V70" i="118"/>
  <c r="U70" i="118"/>
  <c r="T70" i="118"/>
  <c r="Q70" i="118"/>
  <c r="N70" i="118"/>
  <c r="M70" i="118"/>
  <c r="L70" i="118"/>
  <c r="I70" i="118"/>
  <c r="F70" i="118"/>
  <c r="E70" i="118"/>
  <c r="D70" i="118"/>
  <c r="X67" i="118"/>
  <c r="V67" i="118"/>
  <c r="S67" i="118"/>
  <c r="P67" i="118"/>
  <c r="N67" i="118"/>
  <c r="K67" i="118"/>
  <c r="H67" i="118"/>
  <c r="F67" i="118"/>
  <c r="C67" i="118"/>
  <c r="W45" i="118"/>
  <c r="T45" i="118"/>
  <c r="Q45" i="118"/>
  <c r="O45" i="118"/>
  <c r="L45" i="118"/>
  <c r="I45" i="118"/>
  <c r="G45" i="118"/>
  <c r="D45" i="118"/>
  <c r="X42" i="118"/>
  <c r="V42" i="118"/>
  <c r="U42" i="118"/>
  <c r="T42" i="118"/>
  <c r="S42" i="118"/>
  <c r="R42" i="118"/>
  <c r="P42" i="118"/>
  <c r="N42" i="118"/>
  <c r="M42" i="118"/>
  <c r="L42" i="118"/>
  <c r="K42" i="118"/>
  <c r="J42" i="118"/>
  <c r="H42" i="118"/>
  <c r="F42" i="118"/>
  <c r="E42" i="118"/>
  <c r="D42" i="118"/>
  <c r="C42" i="118"/>
  <c r="X41" i="118"/>
  <c r="V41" i="118"/>
  <c r="T41" i="118"/>
  <c r="S41" i="118"/>
  <c r="R41" i="118"/>
  <c r="Q41" i="118"/>
  <c r="P41" i="118"/>
  <c r="N41" i="118"/>
  <c r="L41" i="118"/>
  <c r="K41" i="118"/>
  <c r="J41" i="118"/>
  <c r="I41" i="118"/>
  <c r="H41" i="118"/>
  <c r="F41" i="118"/>
  <c r="D41" i="118"/>
  <c r="C41" i="118"/>
  <c r="X40" i="118"/>
  <c r="W40" i="118"/>
  <c r="V40" i="118"/>
  <c r="T40" i="118"/>
  <c r="R40" i="118"/>
  <c r="Q40" i="118"/>
  <c r="P40" i="118"/>
  <c r="O40" i="118"/>
  <c r="N40" i="118"/>
  <c r="L40" i="118"/>
  <c r="J40" i="118"/>
  <c r="I40" i="118"/>
  <c r="H40" i="118"/>
  <c r="G40" i="118"/>
  <c r="F40" i="118"/>
  <c r="D40" i="118"/>
  <c r="X39" i="118"/>
  <c r="W39" i="118"/>
  <c r="V39" i="118"/>
  <c r="U39" i="118"/>
  <c r="T39" i="118"/>
  <c r="R39" i="118"/>
  <c r="P39" i="118"/>
  <c r="O39" i="118"/>
  <c r="N39" i="118"/>
  <c r="M39" i="118"/>
  <c r="L39" i="118"/>
  <c r="J39" i="118"/>
  <c r="G39" i="118"/>
  <c r="F39" i="118"/>
  <c r="E39" i="118"/>
  <c r="D39" i="118"/>
  <c r="X38" i="118"/>
  <c r="U38" i="118"/>
  <c r="T38" i="118"/>
  <c r="S38" i="118"/>
  <c r="R38" i="118"/>
  <c r="P38" i="118"/>
  <c r="M38" i="118"/>
  <c r="L38" i="118"/>
  <c r="K38" i="118"/>
  <c r="J38" i="118"/>
  <c r="H38" i="118"/>
  <c r="E38" i="118"/>
  <c r="D38" i="118"/>
  <c r="C38" i="118"/>
  <c r="W52" i="165"/>
  <c r="Q52" i="165"/>
  <c r="O52" i="165"/>
  <c r="I52" i="165"/>
  <c r="G52" i="165"/>
  <c r="W22" i="165"/>
  <c r="Q22" i="165"/>
  <c r="O22" i="165"/>
  <c r="I22" i="165"/>
  <c r="G22" i="165"/>
  <c r="X8" i="165"/>
  <c r="T8" i="165"/>
  <c r="S8" i="165"/>
  <c r="Q8" i="165"/>
  <c r="P8" i="165"/>
  <c r="L8" i="165"/>
  <c r="K8" i="165"/>
  <c r="I8" i="165"/>
  <c r="H8" i="165"/>
  <c r="D8" i="165"/>
  <c r="C8" i="165"/>
  <c r="U4" i="165"/>
  <c r="M4" i="165"/>
  <c r="E4" i="165"/>
  <c r="X54" i="117"/>
  <c r="W54" i="117"/>
  <c r="V54" i="117"/>
  <c r="T54" i="117"/>
  <c r="S54" i="117"/>
  <c r="R54" i="117"/>
  <c r="Q54" i="117"/>
  <c r="P54" i="117"/>
  <c r="O54" i="117"/>
  <c r="N54" i="117"/>
  <c r="L54" i="117"/>
  <c r="K54" i="117"/>
  <c r="J54" i="117"/>
  <c r="I54" i="117"/>
  <c r="H54" i="117"/>
  <c r="G54" i="117"/>
  <c r="F54" i="117"/>
  <c r="D54" i="117"/>
  <c r="C54" i="117"/>
  <c r="X72" i="117"/>
  <c r="V72" i="117"/>
  <c r="U72" i="117"/>
  <c r="T72" i="117"/>
  <c r="S72" i="117"/>
  <c r="R72" i="117"/>
  <c r="Q72" i="117"/>
  <c r="P72" i="117"/>
  <c r="N72" i="117"/>
  <c r="M72" i="117"/>
  <c r="L72" i="117"/>
  <c r="K72" i="117"/>
  <c r="J72" i="117"/>
  <c r="I72" i="117"/>
  <c r="H72" i="117"/>
  <c r="F72" i="117"/>
  <c r="E72" i="117"/>
  <c r="D72" i="117"/>
  <c r="C72" i="117"/>
  <c r="X71" i="117"/>
  <c r="W71" i="117"/>
  <c r="V71" i="117"/>
  <c r="T71" i="117"/>
  <c r="S71" i="117"/>
  <c r="R71" i="117"/>
  <c r="Q71" i="117"/>
  <c r="P71" i="117"/>
  <c r="O71" i="117"/>
  <c r="N71" i="117"/>
  <c r="L71" i="117"/>
  <c r="K71" i="117"/>
  <c r="J71" i="117"/>
  <c r="I71" i="117"/>
  <c r="H71" i="117"/>
  <c r="G71" i="117"/>
  <c r="F71" i="117"/>
  <c r="D71" i="117"/>
  <c r="C71" i="117"/>
  <c r="X70" i="117"/>
  <c r="W70" i="117"/>
  <c r="V70" i="117"/>
  <c r="U70" i="117"/>
  <c r="T70" i="117"/>
  <c r="R70" i="117"/>
  <c r="Q70" i="117"/>
  <c r="P70" i="117"/>
  <c r="O70" i="117"/>
  <c r="N70" i="117"/>
  <c r="M70" i="117"/>
  <c r="L70" i="117"/>
  <c r="J70" i="117"/>
  <c r="I70" i="117"/>
  <c r="H70" i="117"/>
  <c r="G70" i="117"/>
  <c r="F70" i="117"/>
  <c r="E70" i="117"/>
  <c r="D70" i="117"/>
  <c r="X69" i="117"/>
  <c r="W69" i="117"/>
  <c r="V69" i="117"/>
  <c r="U69" i="117"/>
  <c r="T69" i="117"/>
  <c r="S69" i="117"/>
  <c r="R69" i="117"/>
  <c r="P69" i="117"/>
  <c r="O69" i="117"/>
  <c r="N69" i="117"/>
  <c r="M69" i="117"/>
  <c r="L69" i="117"/>
  <c r="K69" i="117"/>
  <c r="J69" i="117"/>
  <c r="H69" i="117"/>
  <c r="G69" i="117"/>
  <c r="F69" i="117"/>
  <c r="E69" i="117"/>
  <c r="D69" i="117"/>
  <c r="C69" i="117"/>
  <c r="X68" i="117"/>
  <c r="V68" i="117"/>
  <c r="U68" i="117"/>
  <c r="T68" i="117"/>
  <c r="S68" i="117"/>
  <c r="R68" i="117"/>
  <c r="Q68" i="117"/>
  <c r="P68" i="117"/>
  <c r="N68" i="117"/>
  <c r="M68" i="117"/>
  <c r="L68" i="117"/>
  <c r="K68" i="117"/>
  <c r="J68" i="117"/>
  <c r="I68" i="117"/>
  <c r="H68" i="117"/>
  <c r="F68" i="117"/>
  <c r="E68" i="117"/>
  <c r="D68" i="117"/>
  <c r="C68" i="117"/>
  <c r="X67" i="117"/>
  <c r="W67" i="117"/>
  <c r="V67" i="117"/>
  <c r="T67" i="117"/>
  <c r="S67" i="117"/>
  <c r="R67" i="117"/>
  <c r="Q67" i="117"/>
  <c r="P67" i="117"/>
  <c r="O67" i="117"/>
  <c r="N67" i="117"/>
  <c r="L67" i="117"/>
  <c r="K67" i="117"/>
  <c r="J67" i="117"/>
  <c r="I67" i="117"/>
  <c r="H67" i="117"/>
  <c r="G67" i="117"/>
  <c r="F67" i="117"/>
  <c r="D67" i="117"/>
  <c r="C67" i="117"/>
  <c r="X66" i="117"/>
  <c r="W66" i="117"/>
  <c r="V66" i="117"/>
  <c r="U66" i="117"/>
  <c r="T66" i="117"/>
  <c r="R66" i="117"/>
  <c r="Q66" i="117"/>
  <c r="P66" i="117"/>
  <c r="O66" i="117"/>
  <c r="N66" i="117"/>
  <c r="M66" i="117"/>
  <c r="L66" i="117"/>
  <c r="J66" i="117"/>
  <c r="I66" i="117"/>
  <c r="H66" i="117"/>
  <c r="G66" i="117"/>
  <c r="F66" i="117"/>
  <c r="E66" i="117"/>
  <c r="D66" i="117"/>
  <c r="X65" i="117"/>
  <c r="W65" i="117"/>
  <c r="V65" i="117"/>
  <c r="U65" i="117"/>
  <c r="T65" i="117"/>
  <c r="S65" i="117"/>
  <c r="R65" i="117"/>
  <c r="P65" i="117"/>
  <c r="O65" i="117"/>
  <c r="N65" i="117"/>
  <c r="M65" i="117"/>
  <c r="L65" i="117"/>
  <c r="K65" i="117"/>
  <c r="J65" i="117"/>
  <c r="H65" i="117"/>
  <c r="G65" i="117"/>
  <c r="F65" i="117"/>
  <c r="E65" i="117"/>
  <c r="D65" i="117"/>
  <c r="C65" i="117"/>
  <c r="X64" i="117"/>
  <c r="V64" i="117"/>
  <c r="U64" i="117"/>
  <c r="T64" i="117"/>
  <c r="S64" i="117"/>
  <c r="R64" i="117"/>
  <c r="Q64" i="117"/>
  <c r="P64" i="117"/>
  <c r="N64" i="117"/>
  <c r="M64" i="117"/>
  <c r="L64" i="117"/>
  <c r="K64" i="117"/>
  <c r="J64" i="117"/>
  <c r="I64" i="117"/>
  <c r="H64" i="117"/>
  <c r="F64" i="117"/>
  <c r="E64" i="117"/>
  <c r="D64" i="117"/>
  <c r="C64" i="117"/>
  <c r="X63" i="117"/>
  <c r="W63" i="117"/>
  <c r="V63" i="117"/>
  <c r="T63" i="117"/>
  <c r="S63" i="117"/>
  <c r="R63" i="117"/>
  <c r="Q63" i="117"/>
  <c r="P63" i="117"/>
  <c r="O63" i="117"/>
  <c r="N63" i="117"/>
  <c r="L63" i="117"/>
  <c r="K63" i="117"/>
  <c r="J63" i="117"/>
  <c r="I63" i="117"/>
  <c r="H63" i="117"/>
  <c r="G63" i="117"/>
  <c r="F63" i="117"/>
  <c r="D63" i="117"/>
  <c r="C63" i="117"/>
  <c r="X62" i="117"/>
  <c r="W62" i="117"/>
  <c r="V62" i="117"/>
  <c r="U62" i="117"/>
  <c r="T62" i="117"/>
  <c r="R62" i="117"/>
  <c r="Q62" i="117"/>
  <c r="P62" i="117"/>
  <c r="O62" i="117"/>
  <c r="N62" i="117"/>
  <c r="M62" i="117"/>
  <c r="L62" i="117"/>
  <c r="J62" i="117"/>
  <c r="I62" i="117"/>
  <c r="H62" i="117"/>
  <c r="G62" i="117"/>
  <c r="F62" i="117"/>
  <c r="E62" i="117"/>
  <c r="D62" i="117"/>
  <c r="X51" i="117"/>
  <c r="W51" i="117"/>
  <c r="V51" i="117"/>
  <c r="T51" i="117"/>
  <c r="S51" i="117"/>
  <c r="R51" i="117"/>
  <c r="Q51" i="117"/>
  <c r="P51" i="117"/>
  <c r="O51" i="117"/>
  <c r="N51" i="117"/>
  <c r="L51" i="117"/>
  <c r="K51" i="117"/>
  <c r="J51" i="117"/>
  <c r="I51" i="117"/>
  <c r="H51" i="117"/>
  <c r="G51" i="117"/>
  <c r="F51" i="117"/>
  <c r="D51" i="117"/>
  <c r="C51" i="117"/>
  <c r="X50" i="117"/>
  <c r="W50" i="117"/>
  <c r="V50" i="117"/>
  <c r="U50" i="117"/>
  <c r="T50" i="117"/>
  <c r="R50" i="117"/>
  <c r="Q50" i="117"/>
  <c r="P50" i="117"/>
  <c r="O50" i="117"/>
  <c r="N50" i="117"/>
  <c r="M50" i="117"/>
  <c r="L50" i="117"/>
  <c r="J50" i="117"/>
  <c r="I50" i="117"/>
  <c r="H50" i="117"/>
  <c r="G50" i="117"/>
  <c r="F50" i="117"/>
  <c r="E50" i="117"/>
  <c r="D50" i="117"/>
  <c r="X49" i="117"/>
  <c r="W49" i="117"/>
  <c r="V49" i="117"/>
  <c r="U49" i="117"/>
  <c r="T49" i="117"/>
  <c r="S49" i="117"/>
  <c r="R49" i="117"/>
  <c r="P49" i="117"/>
  <c r="O49" i="117"/>
  <c r="N49" i="117"/>
  <c r="M49" i="117"/>
  <c r="L49" i="117"/>
  <c r="K49" i="117"/>
  <c r="J49" i="117"/>
  <c r="H49" i="117"/>
  <c r="G49" i="117"/>
  <c r="F49" i="117"/>
  <c r="E49" i="117"/>
  <c r="D49" i="117"/>
  <c r="C49" i="117"/>
  <c r="X48" i="117"/>
  <c r="V48" i="117"/>
  <c r="U48" i="117"/>
  <c r="T48" i="117"/>
  <c r="S48" i="117"/>
  <c r="R48" i="117"/>
  <c r="Q48" i="117"/>
  <c r="P48" i="117"/>
  <c r="N48" i="117"/>
  <c r="M48" i="117"/>
  <c r="L48" i="117"/>
  <c r="K48" i="117"/>
  <c r="J48" i="117"/>
  <c r="I48" i="117"/>
  <c r="H48" i="117"/>
  <c r="F48" i="117"/>
  <c r="E48" i="117"/>
  <c r="D48" i="117"/>
  <c r="C48" i="117"/>
  <c r="X47" i="117"/>
  <c r="W47" i="117"/>
  <c r="V47" i="117"/>
  <c r="T47" i="117"/>
  <c r="S47" i="117"/>
  <c r="R47" i="117"/>
  <c r="Q47" i="117"/>
  <c r="P47" i="117"/>
  <c r="O47" i="117"/>
  <c r="N47" i="117"/>
  <c r="L47" i="117"/>
  <c r="K47" i="117"/>
  <c r="J47" i="117"/>
  <c r="I47" i="117"/>
  <c r="H47" i="117"/>
  <c r="G47" i="117"/>
  <c r="F47" i="117"/>
  <c r="D47" i="117"/>
  <c r="C47" i="117"/>
  <c r="X46" i="117"/>
  <c r="W46" i="117"/>
  <c r="V46" i="117"/>
  <c r="U46" i="117"/>
  <c r="T46" i="117"/>
  <c r="R46" i="117"/>
  <c r="Q46" i="117"/>
  <c r="P46" i="117"/>
  <c r="O46" i="117"/>
  <c r="N46" i="117"/>
  <c r="M46" i="117"/>
  <c r="L46" i="117"/>
  <c r="J46" i="117"/>
  <c r="I46" i="117"/>
  <c r="H46" i="117"/>
  <c r="G46" i="117"/>
  <c r="F46" i="117"/>
  <c r="E46" i="117"/>
  <c r="D46" i="117"/>
  <c r="X45" i="117"/>
  <c r="W45" i="117"/>
  <c r="V45" i="117"/>
  <c r="U45" i="117"/>
  <c r="T45" i="117"/>
  <c r="S45" i="117"/>
  <c r="R45" i="117"/>
  <c r="P45" i="117"/>
  <c r="O45" i="117"/>
  <c r="N45" i="117"/>
  <c r="M45" i="117"/>
  <c r="L45" i="117"/>
  <c r="K45" i="117"/>
  <c r="J45" i="117"/>
  <c r="H45" i="117"/>
  <c r="G45" i="117"/>
  <c r="F45" i="117"/>
  <c r="E45" i="117"/>
  <c r="D45" i="117"/>
  <c r="C45" i="117"/>
  <c r="X44" i="117"/>
  <c r="V44" i="117"/>
  <c r="U44" i="117"/>
  <c r="T44" i="117"/>
  <c r="S44" i="117"/>
  <c r="R44" i="117"/>
  <c r="Q44" i="117"/>
  <c r="P44" i="117"/>
  <c r="N44" i="117"/>
  <c r="M44" i="117"/>
  <c r="L44" i="117"/>
  <c r="K44" i="117"/>
  <c r="J44" i="117"/>
  <c r="I44" i="117"/>
  <c r="H44" i="117"/>
  <c r="F44" i="117"/>
  <c r="E44" i="117"/>
  <c r="D44" i="117"/>
  <c r="C44" i="117"/>
  <c r="X43" i="117"/>
  <c r="W43" i="117"/>
  <c r="V43" i="117"/>
  <c r="T43" i="117"/>
  <c r="S43" i="117"/>
  <c r="R43" i="117"/>
  <c r="Q43" i="117"/>
  <c r="P43" i="117"/>
  <c r="O43" i="117"/>
  <c r="N43" i="117"/>
  <c r="L43" i="117"/>
  <c r="K43" i="117"/>
  <c r="J43" i="117"/>
  <c r="I43" i="117"/>
  <c r="H43" i="117"/>
  <c r="G43" i="117"/>
  <c r="F43" i="117"/>
  <c r="D43" i="117"/>
  <c r="C43" i="117"/>
  <c r="X42" i="117"/>
  <c r="W42" i="117"/>
  <c r="V42" i="117"/>
  <c r="U42" i="117"/>
  <c r="T42" i="117"/>
  <c r="R42" i="117"/>
  <c r="Q42" i="117"/>
  <c r="P42" i="117"/>
  <c r="O42" i="117"/>
  <c r="N42" i="117"/>
  <c r="M42" i="117"/>
  <c r="L42" i="117"/>
  <c r="J42" i="117"/>
  <c r="I42" i="117"/>
  <c r="H42" i="117"/>
  <c r="G42" i="117"/>
  <c r="F42" i="117"/>
  <c r="E42" i="117"/>
  <c r="D42" i="117"/>
  <c r="X41" i="117"/>
  <c r="W41" i="117"/>
  <c r="V41" i="117"/>
  <c r="U41" i="117"/>
  <c r="T41" i="117"/>
  <c r="S41" i="117"/>
  <c r="R41" i="117"/>
  <c r="P41" i="117"/>
  <c r="O41" i="117"/>
  <c r="N41" i="117"/>
  <c r="M41" i="117"/>
  <c r="L41" i="117"/>
  <c r="K41" i="117"/>
  <c r="J41" i="117"/>
  <c r="H41" i="117"/>
  <c r="G41" i="117"/>
  <c r="F41" i="117"/>
  <c r="E41" i="117"/>
  <c r="D41" i="117"/>
  <c r="C41" i="117"/>
  <c r="X40" i="117"/>
  <c r="V40" i="117"/>
  <c r="U40" i="117"/>
  <c r="T40" i="117"/>
  <c r="S40" i="117"/>
  <c r="R40" i="117"/>
  <c r="Q40" i="117"/>
  <c r="P40" i="117"/>
  <c r="N40" i="117"/>
  <c r="M40" i="117"/>
  <c r="L40" i="117"/>
  <c r="K40" i="117"/>
  <c r="J40" i="117"/>
  <c r="I40" i="117"/>
  <c r="H40" i="117"/>
  <c r="F40" i="117"/>
  <c r="E40" i="117"/>
  <c r="D40" i="117"/>
  <c r="C40" i="117"/>
  <c r="X39" i="117"/>
  <c r="W39" i="117"/>
  <c r="V39" i="117"/>
  <c r="T39" i="117"/>
  <c r="S39" i="117"/>
  <c r="R39" i="117"/>
  <c r="Q39" i="117"/>
  <c r="P39" i="117"/>
  <c r="O39" i="117"/>
  <c r="N39" i="117"/>
  <c r="L39" i="117"/>
  <c r="K39" i="117"/>
  <c r="J39" i="117"/>
  <c r="I39" i="117"/>
  <c r="H39" i="117"/>
  <c r="G39" i="117"/>
  <c r="F39" i="117"/>
  <c r="D39" i="117"/>
  <c r="C39" i="117"/>
  <c r="X38" i="117"/>
  <c r="W38" i="117"/>
  <c r="V38" i="117"/>
  <c r="U38" i="117"/>
  <c r="T38" i="117"/>
  <c r="R38" i="117"/>
  <c r="Q38" i="117"/>
  <c r="P38" i="117"/>
  <c r="O38" i="117"/>
  <c r="N38" i="117"/>
  <c r="M38" i="117"/>
  <c r="L38" i="117"/>
  <c r="J38" i="117"/>
  <c r="I38" i="117"/>
  <c r="H38" i="117"/>
  <c r="G38" i="117"/>
  <c r="F38" i="117"/>
  <c r="E38" i="117"/>
  <c r="D38" i="117"/>
  <c r="X37" i="117"/>
  <c r="W37" i="117"/>
  <c r="V37" i="117"/>
  <c r="U37" i="117"/>
  <c r="T37" i="117"/>
  <c r="S37" i="117"/>
  <c r="R37" i="117"/>
  <c r="P37" i="117"/>
  <c r="O37" i="117"/>
  <c r="N37" i="117"/>
  <c r="M37" i="117"/>
  <c r="L37" i="117"/>
  <c r="K37" i="117"/>
  <c r="J37" i="117"/>
  <c r="H37" i="117"/>
  <c r="G37" i="117"/>
  <c r="F37" i="117"/>
  <c r="E37" i="117"/>
  <c r="D37" i="117"/>
  <c r="C37" i="117"/>
  <c r="X36" i="117"/>
  <c r="V36" i="117"/>
  <c r="U36" i="117"/>
  <c r="T36" i="117"/>
  <c r="S36" i="117"/>
  <c r="R36" i="117"/>
  <c r="Q36" i="117"/>
  <c r="P36" i="117"/>
  <c r="N36" i="117"/>
  <c r="M36" i="117"/>
  <c r="L36" i="117"/>
  <c r="K36" i="117"/>
  <c r="J36" i="117"/>
  <c r="I36" i="117"/>
  <c r="H36" i="117"/>
  <c r="F36" i="117"/>
  <c r="E36" i="117"/>
  <c r="D36" i="117"/>
  <c r="C36" i="117"/>
  <c r="X35" i="117"/>
  <c r="W35" i="117"/>
  <c r="V35" i="117"/>
  <c r="T35" i="117"/>
  <c r="S35" i="117"/>
  <c r="R35" i="117"/>
  <c r="Q35" i="117"/>
  <c r="P35" i="117"/>
  <c r="O35" i="117"/>
  <c r="N35" i="117"/>
  <c r="L35" i="117"/>
  <c r="K35" i="117"/>
  <c r="J35" i="117"/>
  <c r="I35" i="117"/>
  <c r="H35" i="117"/>
  <c r="G35" i="117"/>
  <c r="F35" i="117"/>
  <c r="D35" i="117"/>
  <c r="C35" i="117"/>
  <c r="X32" i="117"/>
  <c r="W32" i="117"/>
  <c r="V32" i="117"/>
  <c r="U32" i="117"/>
  <c r="T32" i="117"/>
  <c r="S32" i="117"/>
  <c r="R32" i="117"/>
  <c r="P32" i="117"/>
  <c r="O32" i="117"/>
  <c r="N32" i="117"/>
  <c r="M32" i="117"/>
  <c r="L32" i="117"/>
  <c r="K32" i="117"/>
  <c r="J32" i="117"/>
  <c r="H32" i="117"/>
  <c r="G32" i="117"/>
  <c r="F32" i="117"/>
  <c r="E32" i="117"/>
  <c r="D32" i="117"/>
  <c r="C32" i="117"/>
  <c r="X31" i="117"/>
  <c r="V31" i="117"/>
  <c r="U31" i="117"/>
  <c r="T31" i="117"/>
  <c r="S31" i="117"/>
  <c r="R31" i="117"/>
  <c r="Q31" i="117"/>
  <c r="P31" i="117"/>
  <c r="N31" i="117"/>
  <c r="M31" i="117"/>
  <c r="L31" i="117"/>
  <c r="K31" i="117"/>
  <c r="J31" i="117"/>
  <c r="I31" i="117"/>
  <c r="H31" i="117"/>
  <c r="F31" i="117"/>
  <c r="E31" i="117"/>
  <c r="D31" i="117"/>
  <c r="C31" i="117"/>
  <c r="X30" i="117"/>
  <c r="W30" i="117"/>
  <c r="V30" i="117"/>
  <c r="T30" i="117"/>
  <c r="S30" i="117"/>
  <c r="R30" i="117"/>
  <c r="Q30" i="117"/>
  <c r="P30" i="117"/>
  <c r="O30" i="117"/>
  <c r="N30" i="117"/>
  <c r="L30" i="117"/>
  <c r="K30" i="117"/>
  <c r="J30" i="117"/>
  <c r="I30" i="117"/>
  <c r="H30" i="117"/>
  <c r="G30" i="117"/>
  <c r="F30" i="117"/>
  <c r="D30" i="117"/>
  <c r="C30" i="117"/>
  <c r="X29" i="117"/>
  <c r="W29" i="117"/>
  <c r="V29" i="117"/>
  <c r="U29" i="117"/>
  <c r="T29" i="117"/>
  <c r="R29" i="117"/>
  <c r="Q29" i="117"/>
  <c r="P29" i="117"/>
  <c r="O29" i="117"/>
  <c r="N29" i="117"/>
  <c r="M29" i="117"/>
  <c r="L29" i="117"/>
  <c r="J29" i="117"/>
  <c r="I29" i="117"/>
  <c r="H29" i="117"/>
  <c r="G29" i="117"/>
  <c r="F29" i="117"/>
  <c r="E29" i="117"/>
  <c r="D29" i="117"/>
  <c r="X25" i="117"/>
  <c r="V25" i="117"/>
  <c r="U25" i="117"/>
  <c r="T25" i="117"/>
  <c r="S25" i="117"/>
  <c r="R25" i="117"/>
  <c r="Q25" i="117"/>
  <c r="P25" i="117"/>
  <c r="N25" i="117"/>
  <c r="M25" i="117"/>
  <c r="L25" i="117"/>
  <c r="K25" i="117"/>
  <c r="J25" i="117"/>
  <c r="I25" i="117"/>
  <c r="H25" i="117"/>
  <c r="F25" i="117"/>
  <c r="E25" i="117"/>
  <c r="D25" i="117"/>
  <c r="C25" i="117"/>
  <c r="X24" i="117"/>
  <c r="W24" i="117"/>
  <c r="V24" i="117"/>
  <c r="T24" i="117"/>
  <c r="S24" i="117"/>
  <c r="R24" i="117"/>
  <c r="Q24" i="117"/>
  <c r="P24" i="117"/>
  <c r="O24" i="117"/>
  <c r="N24" i="117"/>
  <c r="L24" i="117"/>
  <c r="K24" i="117"/>
  <c r="J24" i="117"/>
  <c r="I24" i="117"/>
  <c r="H24" i="117"/>
  <c r="G24" i="117"/>
  <c r="F24" i="117"/>
  <c r="D24" i="117"/>
  <c r="C24" i="117"/>
  <c r="X21" i="117"/>
  <c r="W21" i="117"/>
  <c r="V21" i="117"/>
  <c r="U21" i="117"/>
  <c r="T21" i="117"/>
  <c r="S21" i="117"/>
  <c r="R21" i="117"/>
  <c r="P21" i="117"/>
  <c r="O21" i="117"/>
  <c r="N21" i="117"/>
  <c r="M21" i="117"/>
  <c r="L21" i="117"/>
  <c r="K21" i="117"/>
  <c r="J21" i="117"/>
  <c r="H21" i="117"/>
  <c r="G21" i="117"/>
  <c r="F21" i="117"/>
  <c r="E21" i="117"/>
  <c r="D21" i="117"/>
  <c r="C21" i="117"/>
  <c r="X20" i="117"/>
  <c r="V20" i="117"/>
  <c r="U20" i="117"/>
  <c r="T20" i="117"/>
  <c r="S20" i="117"/>
  <c r="R20" i="117"/>
  <c r="Q20" i="117"/>
  <c r="P20" i="117"/>
  <c r="N20" i="117"/>
  <c r="M20" i="117"/>
  <c r="L20" i="117"/>
  <c r="K20" i="117"/>
  <c r="J20" i="117"/>
  <c r="I20" i="117"/>
  <c r="H20" i="117"/>
  <c r="F20" i="117"/>
  <c r="E20" i="117"/>
  <c r="D20" i="117"/>
  <c r="C20" i="117"/>
  <c r="X19" i="117"/>
  <c r="W19" i="117"/>
  <c r="V19" i="117"/>
  <c r="T19" i="117"/>
  <c r="S19" i="117"/>
  <c r="R19" i="117"/>
  <c r="Q19" i="117"/>
  <c r="P19" i="117"/>
  <c r="O19" i="117"/>
  <c r="N19" i="117"/>
  <c r="L19" i="117"/>
  <c r="K19" i="117"/>
  <c r="J19" i="117"/>
  <c r="I19" i="117"/>
  <c r="H19" i="117"/>
  <c r="G19" i="117"/>
  <c r="F19" i="117"/>
  <c r="D19" i="117"/>
  <c r="C19" i="117"/>
  <c r="X16" i="117"/>
  <c r="W16" i="117"/>
  <c r="V16" i="117"/>
  <c r="U16" i="117"/>
  <c r="T16" i="117"/>
  <c r="S16" i="117"/>
  <c r="R16" i="117"/>
  <c r="P16" i="117"/>
  <c r="O16" i="117"/>
  <c r="N16" i="117"/>
  <c r="M16" i="117"/>
  <c r="L16" i="117"/>
  <c r="K16" i="117"/>
  <c r="J16" i="117"/>
  <c r="H16" i="117"/>
  <c r="G16" i="117"/>
  <c r="F16" i="117"/>
  <c r="E16" i="117"/>
  <c r="D16" i="117"/>
  <c r="C16" i="117"/>
  <c r="X15" i="117"/>
  <c r="V15" i="117"/>
  <c r="U15" i="117"/>
  <c r="T15" i="117"/>
  <c r="S15" i="117"/>
  <c r="R15" i="117"/>
  <c r="Q15" i="117"/>
  <c r="P15" i="117"/>
  <c r="N15" i="117"/>
  <c r="M15" i="117"/>
  <c r="L15" i="117"/>
  <c r="K15" i="117"/>
  <c r="J15" i="117"/>
  <c r="I15" i="117"/>
  <c r="H15" i="117"/>
  <c r="F15" i="117"/>
  <c r="E15" i="117"/>
  <c r="D15" i="117"/>
  <c r="C15" i="117"/>
  <c r="X14" i="117"/>
  <c r="W14" i="117"/>
  <c r="V14" i="117"/>
  <c r="T14" i="117"/>
  <c r="S14" i="117"/>
  <c r="R14" i="117"/>
  <c r="Q14" i="117"/>
  <c r="P14" i="117"/>
  <c r="O14" i="117"/>
  <c r="N14" i="117"/>
  <c r="L14" i="117"/>
  <c r="K14" i="117"/>
  <c r="J14" i="117"/>
  <c r="I14" i="117"/>
  <c r="H14" i="117"/>
  <c r="G14" i="117"/>
  <c r="F14" i="117"/>
  <c r="D14" i="117"/>
  <c r="C14" i="117"/>
  <c r="X13" i="117"/>
  <c r="W13" i="117"/>
  <c r="V13" i="117"/>
  <c r="U13" i="117"/>
  <c r="T13" i="117"/>
  <c r="R13" i="117"/>
  <c r="Q13" i="117"/>
  <c r="P13" i="117"/>
  <c r="O13" i="117"/>
  <c r="N13" i="117"/>
  <c r="M13" i="117"/>
  <c r="L13" i="117"/>
  <c r="J13" i="117"/>
  <c r="I13" i="117"/>
  <c r="H13" i="117"/>
  <c r="G13" i="117"/>
  <c r="F13" i="117"/>
  <c r="E13" i="117"/>
  <c r="D13" i="117"/>
  <c r="X10" i="117"/>
  <c r="V10" i="117"/>
  <c r="U10" i="117"/>
  <c r="T10" i="117"/>
  <c r="S10" i="117"/>
  <c r="R10" i="117"/>
  <c r="Q10" i="117"/>
  <c r="P10" i="117"/>
  <c r="N10" i="117"/>
  <c r="M10" i="117"/>
  <c r="L10" i="117"/>
  <c r="K10" i="117"/>
  <c r="J10" i="117"/>
  <c r="I10" i="117"/>
  <c r="H10" i="117"/>
  <c r="F10" i="117"/>
  <c r="E10" i="117"/>
  <c r="D10" i="117"/>
  <c r="C10" i="117"/>
  <c r="X7" i="117"/>
  <c r="W7" i="117"/>
  <c r="V7" i="117"/>
  <c r="U7" i="117"/>
  <c r="T7" i="117"/>
  <c r="R7" i="117"/>
  <c r="Q7" i="117"/>
  <c r="P7" i="117"/>
  <c r="O7" i="117"/>
  <c r="N7" i="117"/>
  <c r="M7" i="117"/>
  <c r="L7" i="117"/>
  <c r="J7" i="117"/>
  <c r="I7" i="117"/>
  <c r="H7" i="117"/>
  <c r="G7" i="117"/>
  <c r="F7" i="117"/>
  <c r="E7" i="117"/>
  <c r="D7" i="117"/>
  <c r="X6" i="117"/>
  <c r="W6" i="117"/>
  <c r="V6" i="117"/>
  <c r="U6" i="117"/>
  <c r="T6" i="117"/>
  <c r="S6" i="117"/>
  <c r="R6" i="117"/>
  <c r="P6" i="117"/>
  <c r="O6" i="117"/>
  <c r="N6" i="117"/>
  <c r="M6" i="117"/>
  <c r="L6" i="117"/>
  <c r="K6" i="117"/>
  <c r="J6" i="117"/>
  <c r="H6" i="117"/>
  <c r="G6" i="117"/>
  <c r="F6" i="117"/>
  <c r="E6" i="117"/>
  <c r="D6" i="117"/>
  <c r="C6" i="117"/>
  <c r="X52" i="199"/>
  <c r="V52" i="199"/>
  <c r="T52" i="199"/>
  <c r="S52" i="199"/>
  <c r="R52" i="199"/>
  <c r="Q52" i="199"/>
  <c r="P52" i="199"/>
  <c r="N52" i="199"/>
  <c r="L52" i="199"/>
  <c r="K52" i="199"/>
  <c r="J52" i="199"/>
  <c r="I52" i="199"/>
  <c r="H52" i="199"/>
  <c r="F52" i="199"/>
  <c r="D52" i="199"/>
  <c r="C52" i="199"/>
  <c r="X61" i="199"/>
  <c r="W61" i="199"/>
  <c r="V61" i="199"/>
  <c r="T61" i="199"/>
  <c r="R61" i="199"/>
  <c r="P61" i="199"/>
  <c r="O61" i="199"/>
  <c r="N61" i="199"/>
  <c r="L61" i="199"/>
  <c r="J61" i="199"/>
  <c r="H61" i="199"/>
  <c r="G61" i="199"/>
  <c r="F61" i="199"/>
  <c r="D61" i="199"/>
  <c r="T33" i="199"/>
  <c r="S33" i="199"/>
  <c r="R33" i="199"/>
  <c r="P33" i="199"/>
  <c r="L33" i="199"/>
  <c r="K33" i="199"/>
  <c r="J33" i="199"/>
  <c r="H33" i="199"/>
  <c r="F33" i="199"/>
  <c r="D33" i="199"/>
  <c r="C33" i="199"/>
  <c r="X27" i="199"/>
  <c r="V27" i="199"/>
  <c r="T27" i="199"/>
  <c r="R27" i="199"/>
  <c r="Q27" i="199"/>
  <c r="P27" i="199"/>
  <c r="N27" i="199"/>
  <c r="L27" i="199"/>
  <c r="J27" i="199"/>
  <c r="I27" i="199"/>
  <c r="H27" i="199"/>
  <c r="F27" i="199"/>
  <c r="D27" i="199"/>
  <c r="X22" i="199"/>
  <c r="W22" i="199"/>
  <c r="V22" i="199"/>
  <c r="S22" i="199"/>
  <c r="R22" i="199"/>
  <c r="P22" i="199"/>
  <c r="O22" i="199"/>
  <c r="N22" i="199"/>
  <c r="K22" i="199"/>
  <c r="J22" i="199"/>
  <c r="H22" i="199"/>
  <c r="G22" i="199"/>
  <c r="F22" i="199"/>
  <c r="D22" i="199"/>
  <c r="C22" i="199"/>
  <c r="T17" i="199"/>
  <c r="S17" i="199"/>
  <c r="R17" i="199"/>
  <c r="L17" i="199"/>
  <c r="K17" i="199"/>
  <c r="J17" i="199"/>
  <c r="D17" i="199"/>
  <c r="C17" i="199"/>
  <c r="T11" i="199"/>
  <c r="Q11" i="199"/>
  <c r="L11" i="199"/>
  <c r="I11" i="199"/>
  <c r="D11" i="199"/>
  <c r="X8" i="199"/>
  <c r="V8" i="199"/>
  <c r="U8" i="199"/>
  <c r="T8" i="199"/>
  <c r="S8" i="199"/>
  <c r="Q8" i="199"/>
  <c r="P8" i="199"/>
  <c r="N8" i="199"/>
  <c r="M8" i="199"/>
  <c r="L8" i="199"/>
  <c r="K8" i="199"/>
  <c r="I8" i="199"/>
  <c r="H8" i="199"/>
  <c r="F8" i="199"/>
  <c r="E8" i="199"/>
  <c r="D8" i="199"/>
  <c r="C8" i="199"/>
  <c r="X4" i="199"/>
  <c r="W4" i="199"/>
  <c r="U4" i="199"/>
  <c r="R4" i="199"/>
  <c r="P4" i="199"/>
  <c r="O4" i="199"/>
  <c r="M4" i="199"/>
  <c r="J4" i="199"/>
  <c r="H4" i="199"/>
  <c r="G4" i="199"/>
  <c r="E4" i="199"/>
  <c r="X52" i="198"/>
  <c r="W52" i="198"/>
  <c r="V52" i="198"/>
  <c r="U52" i="198"/>
  <c r="S52" i="198"/>
  <c r="R52" i="198"/>
  <c r="P52" i="198"/>
  <c r="O52" i="198"/>
  <c r="N52" i="198"/>
  <c r="M52" i="198"/>
  <c r="K52" i="198"/>
  <c r="J52" i="198"/>
  <c r="H52" i="198"/>
  <c r="G52" i="198"/>
  <c r="F52" i="198"/>
  <c r="E52" i="198"/>
  <c r="C52" i="198"/>
  <c r="S61" i="198"/>
  <c r="K61" i="198"/>
  <c r="C61" i="198"/>
  <c r="W33" i="198"/>
  <c r="O33" i="198"/>
  <c r="G33" i="198"/>
  <c r="U27" i="198"/>
  <c r="M27" i="198"/>
  <c r="E27" i="198"/>
  <c r="W22" i="198"/>
  <c r="V22" i="198"/>
  <c r="O22" i="198"/>
  <c r="N22" i="198"/>
  <c r="G22" i="198"/>
  <c r="F22" i="198"/>
  <c r="W17" i="198"/>
  <c r="O17" i="198"/>
  <c r="G17" i="198"/>
  <c r="X8" i="198"/>
  <c r="W8" i="198"/>
  <c r="P8" i="198"/>
  <c r="O8" i="198"/>
  <c r="H8" i="198"/>
  <c r="G8" i="198"/>
  <c r="X54" i="111"/>
  <c r="W54" i="111"/>
  <c r="V54" i="111"/>
  <c r="U54" i="111"/>
  <c r="T54" i="111"/>
  <c r="S54" i="111"/>
  <c r="R54" i="111"/>
  <c r="P54" i="111"/>
  <c r="O54" i="111"/>
  <c r="N54" i="111"/>
  <c r="M54" i="111"/>
  <c r="L54" i="111"/>
  <c r="K54" i="111"/>
  <c r="J54" i="111"/>
  <c r="H54" i="111"/>
  <c r="G54" i="111"/>
  <c r="F54" i="111"/>
  <c r="E54" i="111"/>
  <c r="D54" i="111"/>
  <c r="C54" i="111"/>
  <c r="X72" i="111"/>
  <c r="W72" i="111"/>
  <c r="V72" i="111"/>
  <c r="U72" i="111"/>
  <c r="T72" i="111"/>
  <c r="R72" i="111"/>
  <c r="Q72" i="111"/>
  <c r="P72" i="111"/>
  <c r="O72" i="111"/>
  <c r="N72" i="111"/>
  <c r="M72" i="111"/>
  <c r="L72" i="111"/>
  <c r="J72" i="111"/>
  <c r="I72" i="111"/>
  <c r="H72" i="111"/>
  <c r="G72" i="111"/>
  <c r="F72" i="111"/>
  <c r="E72" i="111"/>
  <c r="D72" i="111"/>
  <c r="X71" i="111"/>
  <c r="W71" i="111"/>
  <c r="V71" i="111"/>
  <c r="U71" i="111"/>
  <c r="T71" i="111"/>
  <c r="S71" i="111"/>
  <c r="R71" i="111"/>
  <c r="P71" i="111"/>
  <c r="O71" i="111"/>
  <c r="N71" i="111"/>
  <c r="M71" i="111"/>
  <c r="L71" i="111"/>
  <c r="K71" i="111"/>
  <c r="J71" i="111"/>
  <c r="H71" i="111"/>
  <c r="G71" i="111"/>
  <c r="F71" i="111"/>
  <c r="E71" i="111"/>
  <c r="D71" i="111"/>
  <c r="C71" i="111"/>
  <c r="X70" i="111"/>
  <c r="V70" i="111"/>
  <c r="U70" i="111"/>
  <c r="T70" i="111"/>
  <c r="S70" i="111"/>
  <c r="R70" i="111"/>
  <c r="Q70" i="111"/>
  <c r="P70" i="111"/>
  <c r="N70" i="111"/>
  <c r="M70" i="111"/>
  <c r="L70" i="111"/>
  <c r="K70" i="111"/>
  <c r="J70" i="111"/>
  <c r="I70" i="111"/>
  <c r="H70" i="111"/>
  <c r="F70" i="111"/>
  <c r="E70" i="111"/>
  <c r="D70" i="111"/>
  <c r="C70" i="111"/>
  <c r="X69" i="111"/>
  <c r="W69" i="111"/>
  <c r="V69" i="111"/>
  <c r="T69" i="111"/>
  <c r="S69" i="111"/>
  <c r="R69" i="111"/>
  <c r="Q69" i="111"/>
  <c r="P69" i="111"/>
  <c r="O69" i="111"/>
  <c r="N69" i="111"/>
  <c r="L69" i="111"/>
  <c r="K69" i="111"/>
  <c r="J69" i="111"/>
  <c r="I69" i="111"/>
  <c r="H69" i="111"/>
  <c r="G69" i="111"/>
  <c r="F69" i="111"/>
  <c r="D69" i="111"/>
  <c r="C69" i="111"/>
  <c r="X68" i="111"/>
  <c r="W68" i="111"/>
  <c r="V68" i="111"/>
  <c r="U68" i="111"/>
  <c r="T68" i="111"/>
  <c r="R68" i="111"/>
  <c r="Q68" i="111"/>
  <c r="P68" i="111"/>
  <c r="O68" i="111"/>
  <c r="N68" i="111"/>
  <c r="M68" i="111"/>
  <c r="L68" i="111"/>
  <c r="J68" i="111"/>
  <c r="I68" i="111"/>
  <c r="H68" i="111"/>
  <c r="G68" i="111"/>
  <c r="F68" i="111"/>
  <c r="E68" i="111"/>
  <c r="D68" i="111"/>
  <c r="X67" i="111"/>
  <c r="W67" i="111"/>
  <c r="V67" i="111"/>
  <c r="U67" i="111"/>
  <c r="T67" i="111"/>
  <c r="S67" i="111"/>
  <c r="R67" i="111"/>
  <c r="P67" i="111"/>
  <c r="O67" i="111"/>
  <c r="N67" i="111"/>
  <c r="M67" i="111"/>
  <c r="L67" i="111"/>
  <c r="K67" i="111"/>
  <c r="J67" i="111"/>
  <c r="H67" i="111"/>
  <c r="G67" i="111"/>
  <c r="F67" i="111"/>
  <c r="E67" i="111"/>
  <c r="D67" i="111"/>
  <c r="C67" i="111"/>
  <c r="X66" i="111"/>
  <c r="V66" i="111"/>
  <c r="U66" i="111"/>
  <c r="T66" i="111"/>
  <c r="S66" i="111"/>
  <c r="R66" i="111"/>
  <c r="Q66" i="111"/>
  <c r="P66" i="111"/>
  <c r="N66" i="111"/>
  <c r="M66" i="111"/>
  <c r="L66" i="111"/>
  <c r="K66" i="111"/>
  <c r="J66" i="111"/>
  <c r="I66" i="111"/>
  <c r="H66" i="111"/>
  <c r="F66" i="111"/>
  <c r="E66" i="111"/>
  <c r="D66" i="111"/>
  <c r="C66" i="111"/>
  <c r="X65" i="111"/>
  <c r="W65" i="111"/>
  <c r="V65" i="111"/>
  <c r="T65" i="111"/>
  <c r="S65" i="111"/>
  <c r="R65" i="111"/>
  <c r="Q65" i="111"/>
  <c r="P65" i="111"/>
  <c r="O65" i="111"/>
  <c r="N65" i="111"/>
  <c r="L65" i="111"/>
  <c r="K65" i="111"/>
  <c r="J65" i="111"/>
  <c r="I65" i="111"/>
  <c r="H65" i="111"/>
  <c r="G65" i="111"/>
  <c r="F65" i="111"/>
  <c r="D65" i="111"/>
  <c r="C65" i="111"/>
  <c r="X64" i="111"/>
  <c r="W64" i="111"/>
  <c r="V64" i="111"/>
  <c r="U64" i="111"/>
  <c r="T64" i="111"/>
  <c r="R64" i="111"/>
  <c r="Q64" i="111"/>
  <c r="P64" i="111"/>
  <c r="O64" i="111"/>
  <c r="N64" i="111"/>
  <c r="M64" i="111"/>
  <c r="L64" i="111"/>
  <c r="J64" i="111"/>
  <c r="I64" i="111"/>
  <c r="H64" i="111"/>
  <c r="G64" i="111"/>
  <c r="F64" i="111"/>
  <c r="E64" i="111"/>
  <c r="D64" i="111"/>
  <c r="X63" i="111"/>
  <c r="W63" i="111"/>
  <c r="V63" i="111"/>
  <c r="U63" i="111"/>
  <c r="T63" i="111"/>
  <c r="S63" i="111"/>
  <c r="R63" i="111"/>
  <c r="P63" i="111"/>
  <c r="O63" i="111"/>
  <c r="N63" i="111"/>
  <c r="M63" i="111"/>
  <c r="L63" i="111"/>
  <c r="K63" i="111"/>
  <c r="J63" i="111"/>
  <c r="H63" i="111"/>
  <c r="G63" i="111"/>
  <c r="F63" i="111"/>
  <c r="E63" i="111"/>
  <c r="D63" i="111"/>
  <c r="C63" i="111"/>
  <c r="X62" i="111"/>
  <c r="V62" i="111"/>
  <c r="U62" i="111"/>
  <c r="T62" i="111"/>
  <c r="S62" i="111"/>
  <c r="R62" i="111"/>
  <c r="Q62" i="111"/>
  <c r="P62" i="111"/>
  <c r="N62" i="111"/>
  <c r="M62" i="111"/>
  <c r="L62" i="111"/>
  <c r="K62" i="111"/>
  <c r="J62" i="111"/>
  <c r="I62" i="111"/>
  <c r="H62" i="111"/>
  <c r="F62" i="111"/>
  <c r="E62" i="111"/>
  <c r="D62" i="111"/>
  <c r="C62" i="111"/>
  <c r="X51" i="111"/>
  <c r="W51" i="111"/>
  <c r="V51" i="111"/>
  <c r="U51" i="111"/>
  <c r="T51" i="111"/>
  <c r="S51" i="111"/>
  <c r="R51" i="111"/>
  <c r="P51" i="111"/>
  <c r="O51" i="111"/>
  <c r="N51" i="111"/>
  <c r="M51" i="111"/>
  <c r="L51" i="111"/>
  <c r="K51" i="111"/>
  <c r="J51" i="111"/>
  <c r="H51" i="111"/>
  <c r="G51" i="111"/>
  <c r="F51" i="111"/>
  <c r="E51" i="111"/>
  <c r="D51" i="111"/>
  <c r="C51" i="111"/>
  <c r="X50" i="111"/>
  <c r="V50" i="111"/>
  <c r="U50" i="111"/>
  <c r="T50" i="111"/>
  <c r="S50" i="111"/>
  <c r="R50" i="111"/>
  <c r="Q50" i="111"/>
  <c r="P50" i="111"/>
  <c r="N50" i="111"/>
  <c r="M50" i="111"/>
  <c r="L50" i="111"/>
  <c r="K50" i="111"/>
  <c r="J50" i="111"/>
  <c r="I50" i="111"/>
  <c r="H50" i="111"/>
  <c r="F50" i="111"/>
  <c r="E50" i="111"/>
  <c r="D50" i="111"/>
  <c r="C50" i="111"/>
  <c r="X49" i="111"/>
  <c r="W49" i="111"/>
  <c r="V49" i="111"/>
  <c r="T49" i="111"/>
  <c r="S49" i="111"/>
  <c r="R49" i="111"/>
  <c r="Q49" i="111"/>
  <c r="P49" i="111"/>
  <c r="O49" i="111"/>
  <c r="N49" i="111"/>
  <c r="L49" i="111"/>
  <c r="K49" i="111"/>
  <c r="J49" i="111"/>
  <c r="I49" i="111"/>
  <c r="H49" i="111"/>
  <c r="G49" i="111"/>
  <c r="F49" i="111"/>
  <c r="D49" i="111"/>
  <c r="C49" i="111"/>
  <c r="X48" i="111"/>
  <c r="W48" i="111"/>
  <c r="V48" i="111"/>
  <c r="U48" i="111"/>
  <c r="T48" i="111"/>
  <c r="R48" i="111"/>
  <c r="Q48" i="111"/>
  <c r="P48" i="111"/>
  <c r="O48" i="111"/>
  <c r="N48" i="111"/>
  <c r="M48" i="111"/>
  <c r="L48" i="111"/>
  <c r="J48" i="111"/>
  <c r="I48" i="111"/>
  <c r="H48" i="111"/>
  <c r="G48" i="111"/>
  <c r="F48" i="111"/>
  <c r="E48" i="111"/>
  <c r="D48" i="111"/>
  <c r="X47" i="111"/>
  <c r="W47" i="111"/>
  <c r="V47" i="111"/>
  <c r="U47" i="111"/>
  <c r="T47" i="111"/>
  <c r="S47" i="111"/>
  <c r="R47" i="111"/>
  <c r="P47" i="111"/>
  <c r="O47" i="111"/>
  <c r="N47" i="111"/>
  <c r="M47" i="111"/>
  <c r="L47" i="111"/>
  <c r="K47" i="111"/>
  <c r="J47" i="111"/>
  <c r="H47" i="111"/>
  <c r="G47" i="111"/>
  <c r="F47" i="111"/>
  <c r="E47" i="111"/>
  <c r="D47" i="111"/>
  <c r="C47" i="111"/>
  <c r="X46" i="111"/>
  <c r="V46" i="111"/>
  <c r="U46" i="111"/>
  <c r="T46" i="111"/>
  <c r="S46" i="111"/>
  <c r="R46" i="111"/>
  <c r="Q46" i="111"/>
  <c r="P46" i="111"/>
  <c r="N46" i="111"/>
  <c r="M46" i="111"/>
  <c r="L46" i="111"/>
  <c r="K46" i="111"/>
  <c r="J46" i="111"/>
  <c r="I46" i="111"/>
  <c r="H46" i="111"/>
  <c r="F46" i="111"/>
  <c r="E46" i="111"/>
  <c r="D46" i="111"/>
  <c r="C46" i="111"/>
  <c r="X45" i="111"/>
  <c r="W45" i="111"/>
  <c r="V45" i="111"/>
  <c r="T45" i="111"/>
  <c r="S45" i="111"/>
  <c r="R45" i="111"/>
  <c r="Q45" i="111"/>
  <c r="P45" i="111"/>
  <c r="O45" i="111"/>
  <c r="N45" i="111"/>
  <c r="L45" i="111"/>
  <c r="K45" i="111"/>
  <c r="J45" i="111"/>
  <c r="I45" i="111"/>
  <c r="H45" i="111"/>
  <c r="G45" i="111"/>
  <c r="F45" i="111"/>
  <c r="D45" i="111"/>
  <c r="C45" i="111"/>
  <c r="X44" i="111"/>
  <c r="W44" i="111"/>
  <c r="V44" i="111"/>
  <c r="U44" i="111"/>
  <c r="T44" i="111"/>
  <c r="R44" i="111"/>
  <c r="Q44" i="111"/>
  <c r="P44" i="111"/>
  <c r="O44" i="111"/>
  <c r="N44" i="111"/>
  <c r="M44" i="111"/>
  <c r="L44" i="111"/>
  <c r="J44" i="111"/>
  <c r="I44" i="111"/>
  <c r="H44" i="111"/>
  <c r="G44" i="111"/>
  <c r="F44" i="111"/>
  <c r="E44" i="111"/>
  <c r="D44" i="111"/>
  <c r="X43" i="111"/>
  <c r="W43" i="111"/>
  <c r="V43" i="111"/>
  <c r="U43" i="111"/>
  <c r="T43" i="111"/>
  <c r="S43" i="111"/>
  <c r="R43" i="111"/>
  <c r="P43" i="111"/>
  <c r="O43" i="111"/>
  <c r="N43" i="111"/>
  <c r="M43" i="111"/>
  <c r="L43" i="111"/>
  <c r="K43" i="111"/>
  <c r="J43" i="111"/>
  <c r="H43" i="111"/>
  <c r="G43" i="111"/>
  <c r="F43" i="111"/>
  <c r="E43" i="111"/>
  <c r="D43" i="111"/>
  <c r="C43" i="111"/>
  <c r="X42" i="111"/>
  <c r="V42" i="111"/>
  <c r="U42" i="111"/>
  <c r="T42" i="111"/>
  <c r="S42" i="111"/>
  <c r="R42" i="111"/>
  <c r="Q42" i="111"/>
  <c r="P42" i="111"/>
  <c r="N42" i="111"/>
  <c r="M42" i="111"/>
  <c r="L42" i="111"/>
  <c r="K42" i="111"/>
  <c r="J42" i="111"/>
  <c r="I42" i="111"/>
  <c r="H42" i="111"/>
  <c r="F42" i="111"/>
  <c r="E42" i="111"/>
  <c r="D42" i="111"/>
  <c r="C42" i="111"/>
  <c r="X41" i="111"/>
  <c r="W41" i="111"/>
  <c r="V41" i="111"/>
  <c r="T41" i="111"/>
  <c r="S41" i="111"/>
  <c r="R41" i="111"/>
  <c r="Q41" i="111"/>
  <c r="P41" i="111"/>
  <c r="O41" i="111"/>
  <c r="N41" i="111"/>
  <c r="L41" i="111"/>
  <c r="K41" i="111"/>
  <c r="J41" i="111"/>
  <c r="I41" i="111"/>
  <c r="H41" i="111"/>
  <c r="G41" i="111"/>
  <c r="F41" i="111"/>
  <c r="D41" i="111"/>
  <c r="C41" i="111"/>
  <c r="X40" i="111"/>
  <c r="W40" i="111"/>
  <c r="V40" i="111"/>
  <c r="U40" i="111"/>
  <c r="T40" i="111"/>
  <c r="R40" i="111"/>
  <c r="Q40" i="111"/>
  <c r="P40" i="111"/>
  <c r="O40" i="111"/>
  <c r="N40" i="111"/>
  <c r="M40" i="111"/>
  <c r="L40" i="111"/>
  <c r="J40" i="111"/>
  <c r="I40" i="111"/>
  <c r="H40" i="111"/>
  <c r="G40" i="111"/>
  <c r="F40" i="111"/>
  <c r="E40" i="111"/>
  <c r="D40" i="111"/>
  <c r="X39" i="111"/>
  <c r="W39" i="111"/>
  <c r="V39" i="111"/>
  <c r="U39" i="111"/>
  <c r="T39" i="111"/>
  <c r="S39" i="111"/>
  <c r="R39" i="111"/>
  <c r="P39" i="111"/>
  <c r="O39" i="111"/>
  <c r="N39" i="111"/>
  <c r="M39" i="111"/>
  <c r="L39" i="111"/>
  <c r="K39" i="111"/>
  <c r="J39" i="111"/>
  <c r="H39" i="111"/>
  <c r="G39" i="111"/>
  <c r="F39" i="111"/>
  <c r="E39" i="111"/>
  <c r="D39" i="111"/>
  <c r="C39" i="111"/>
  <c r="X38" i="111"/>
  <c r="V38" i="111"/>
  <c r="U38" i="111"/>
  <c r="T38" i="111"/>
  <c r="S38" i="111"/>
  <c r="R38" i="111"/>
  <c r="Q38" i="111"/>
  <c r="P38" i="111"/>
  <c r="N38" i="111"/>
  <c r="M38" i="111"/>
  <c r="L38" i="111"/>
  <c r="K38" i="111"/>
  <c r="J38" i="111"/>
  <c r="I38" i="111"/>
  <c r="H38" i="111"/>
  <c r="F38" i="111"/>
  <c r="E38" i="111"/>
  <c r="D38" i="111"/>
  <c r="C38" i="111"/>
  <c r="X37" i="111"/>
  <c r="W37" i="111"/>
  <c r="V37" i="111"/>
  <c r="T37" i="111"/>
  <c r="S37" i="111"/>
  <c r="R37" i="111"/>
  <c r="Q37" i="111"/>
  <c r="P37" i="111"/>
  <c r="O37" i="111"/>
  <c r="N37" i="111"/>
  <c r="L37" i="111"/>
  <c r="K37" i="111"/>
  <c r="J37" i="111"/>
  <c r="I37" i="111"/>
  <c r="H37" i="111"/>
  <c r="G37" i="111"/>
  <c r="F37" i="111"/>
  <c r="D37" i="111"/>
  <c r="C37" i="111"/>
  <c r="X36" i="111"/>
  <c r="W36" i="111"/>
  <c r="V36" i="111"/>
  <c r="U36" i="111"/>
  <c r="T36" i="111"/>
  <c r="R36" i="111"/>
  <c r="Q36" i="111"/>
  <c r="P36" i="111"/>
  <c r="O36" i="111"/>
  <c r="N36" i="111"/>
  <c r="M36" i="111"/>
  <c r="L36" i="111"/>
  <c r="J36" i="111"/>
  <c r="I36" i="111"/>
  <c r="H36" i="111"/>
  <c r="G36" i="111"/>
  <c r="F36" i="111"/>
  <c r="E36" i="111"/>
  <c r="D36" i="111"/>
  <c r="X35" i="111"/>
  <c r="W35" i="111"/>
  <c r="V35" i="111"/>
  <c r="U35" i="111"/>
  <c r="T35" i="111"/>
  <c r="S35" i="111"/>
  <c r="R35" i="111"/>
  <c r="P35" i="111"/>
  <c r="O35" i="111"/>
  <c r="N35" i="111"/>
  <c r="M35" i="111"/>
  <c r="L35" i="111"/>
  <c r="K35" i="111"/>
  <c r="J35" i="111"/>
  <c r="H35" i="111"/>
  <c r="G35" i="111"/>
  <c r="F35" i="111"/>
  <c r="E35" i="111"/>
  <c r="D35" i="111"/>
  <c r="C35" i="111"/>
  <c r="X32" i="111"/>
  <c r="W32" i="111"/>
  <c r="V32" i="111"/>
  <c r="T32" i="111"/>
  <c r="S32" i="111"/>
  <c r="R32" i="111"/>
  <c r="Q32" i="111"/>
  <c r="P32" i="111"/>
  <c r="O32" i="111"/>
  <c r="N32" i="111"/>
  <c r="L32" i="111"/>
  <c r="K32" i="111"/>
  <c r="J32" i="111"/>
  <c r="I32" i="111"/>
  <c r="H32" i="111"/>
  <c r="G32" i="111"/>
  <c r="F32" i="111"/>
  <c r="D32" i="111"/>
  <c r="C32" i="111"/>
  <c r="X31" i="111"/>
  <c r="W31" i="111"/>
  <c r="V31" i="111"/>
  <c r="U31" i="111"/>
  <c r="T31" i="111"/>
  <c r="R31" i="111"/>
  <c r="Q31" i="111"/>
  <c r="P31" i="111"/>
  <c r="O31" i="111"/>
  <c r="N31" i="111"/>
  <c r="M31" i="111"/>
  <c r="L31" i="111"/>
  <c r="J31" i="111"/>
  <c r="I31" i="111"/>
  <c r="H31" i="111"/>
  <c r="G31" i="111"/>
  <c r="F31" i="111"/>
  <c r="E31" i="111"/>
  <c r="D31" i="111"/>
  <c r="X30" i="111"/>
  <c r="W30" i="111"/>
  <c r="V30" i="111"/>
  <c r="U30" i="111"/>
  <c r="T30" i="111"/>
  <c r="S30" i="111"/>
  <c r="R30" i="111"/>
  <c r="P30" i="111"/>
  <c r="O30" i="111"/>
  <c r="N30" i="111"/>
  <c r="M30" i="111"/>
  <c r="L30" i="111"/>
  <c r="K30" i="111"/>
  <c r="J30" i="111"/>
  <c r="H30" i="111"/>
  <c r="G30" i="111"/>
  <c r="F30" i="111"/>
  <c r="E30" i="111"/>
  <c r="D30" i="111"/>
  <c r="C30" i="111"/>
  <c r="X29" i="111"/>
  <c r="V29" i="111"/>
  <c r="U29" i="111"/>
  <c r="T29" i="111"/>
  <c r="S29" i="111"/>
  <c r="R29" i="111"/>
  <c r="Q29" i="111"/>
  <c r="P29" i="111"/>
  <c r="N29" i="111"/>
  <c r="M29" i="111"/>
  <c r="L29" i="111"/>
  <c r="K29" i="111"/>
  <c r="J29" i="111"/>
  <c r="I29" i="111"/>
  <c r="H29" i="111"/>
  <c r="F29" i="111"/>
  <c r="E29" i="111"/>
  <c r="D29" i="111"/>
  <c r="C29" i="111"/>
  <c r="X25" i="111"/>
  <c r="W25" i="111"/>
  <c r="V25" i="111"/>
  <c r="U25" i="111"/>
  <c r="T25" i="111"/>
  <c r="R25" i="111"/>
  <c r="Q25" i="111"/>
  <c r="P25" i="111"/>
  <c r="O25" i="111"/>
  <c r="N25" i="111"/>
  <c r="M25" i="111"/>
  <c r="L25" i="111"/>
  <c r="J25" i="111"/>
  <c r="I25" i="111"/>
  <c r="H25" i="111"/>
  <c r="G25" i="111"/>
  <c r="F25" i="111"/>
  <c r="E25" i="111"/>
  <c r="D25" i="111"/>
  <c r="X24" i="111"/>
  <c r="W24" i="111"/>
  <c r="V24" i="111"/>
  <c r="U24" i="111"/>
  <c r="T24" i="111"/>
  <c r="S24" i="111"/>
  <c r="R24" i="111"/>
  <c r="P24" i="111"/>
  <c r="O24" i="111"/>
  <c r="N24" i="111"/>
  <c r="M24" i="111"/>
  <c r="L24" i="111"/>
  <c r="K24" i="111"/>
  <c r="J24" i="111"/>
  <c r="H24" i="111"/>
  <c r="G24" i="111"/>
  <c r="F24" i="111"/>
  <c r="E24" i="111"/>
  <c r="D24" i="111"/>
  <c r="C24" i="111"/>
  <c r="X21" i="111"/>
  <c r="W21" i="111"/>
  <c r="V21" i="111"/>
  <c r="T21" i="111"/>
  <c r="S21" i="111"/>
  <c r="R21" i="111"/>
  <c r="Q21" i="111"/>
  <c r="P21" i="111"/>
  <c r="O21" i="111"/>
  <c r="N21" i="111"/>
  <c r="L21" i="111"/>
  <c r="K21" i="111"/>
  <c r="J21" i="111"/>
  <c r="I21" i="111"/>
  <c r="H21" i="111"/>
  <c r="G21" i="111"/>
  <c r="F21" i="111"/>
  <c r="D21" i="111"/>
  <c r="C21" i="111"/>
  <c r="X20" i="111"/>
  <c r="W20" i="111"/>
  <c r="V20" i="111"/>
  <c r="U20" i="111"/>
  <c r="T20" i="111"/>
  <c r="R20" i="111"/>
  <c r="Q20" i="111"/>
  <c r="P20" i="111"/>
  <c r="O20" i="111"/>
  <c r="N20" i="111"/>
  <c r="M20" i="111"/>
  <c r="L20" i="111"/>
  <c r="J20" i="111"/>
  <c r="I20" i="111"/>
  <c r="H20" i="111"/>
  <c r="G20" i="111"/>
  <c r="F20" i="111"/>
  <c r="E20" i="111"/>
  <c r="D20" i="111"/>
  <c r="X19" i="111"/>
  <c r="W19" i="111"/>
  <c r="V19" i="111"/>
  <c r="U19" i="111"/>
  <c r="T19" i="111"/>
  <c r="S19" i="111"/>
  <c r="R19" i="111"/>
  <c r="P19" i="111"/>
  <c r="O19" i="111"/>
  <c r="N19" i="111"/>
  <c r="M19" i="111"/>
  <c r="L19" i="111"/>
  <c r="K19" i="111"/>
  <c r="J19" i="111"/>
  <c r="H19" i="111"/>
  <c r="G19" i="111"/>
  <c r="F19" i="111"/>
  <c r="E19" i="111"/>
  <c r="D19" i="111"/>
  <c r="C19" i="111"/>
  <c r="X16" i="111"/>
  <c r="W16" i="111"/>
  <c r="V16" i="111"/>
  <c r="T16" i="111"/>
  <c r="S16" i="111"/>
  <c r="R16" i="111"/>
  <c r="Q16" i="111"/>
  <c r="P16" i="111"/>
  <c r="O16" i="111"/>
  <c r="N16" i="111"/>
  <c r="L16" i="111"/>
  <c r="K16" i="111"/>
  <c r="J16" i="111"/>
  <c r="I16" i="111"/>
  <c r="H16" i="111"/>
  <c r="G16" i="111"/>
  <c r="F16" i="111"/>
  <c r="D16" i="111"/>
  <c r="C16" i="111"/>
  <c r="X15" i="111"/>
  <c r="W15" i="111"/>
  <c r="V15" i="111"/>
  <c r="U15" i="111"/>
  <c r="T15" i="111"/>
  <c r="R15" i="111"/>
  <c r="Q15" i="111"/>
  <c r="P15" i="111"/>
  <c r="O15" i="111"/>
  <c r="N15" i="111"/>
  <c r="M15" i="111"/>
  <c r="L15" i="111"/>
  <c r="J15" i="111"/>
  <c r="I15" i="111"/>
  <c r="H15" i="111"/>
  <c r="G15" i="111"/>
  <c r="F15" i="111"/>
  <c r="E15" i="111"/>
  <c r="D15" i="111"/>
  <c r="X14" i="111"/>
  <c r="W14" i="111"/>
  <c r="V14" i="111"/>
  <c r="U14" i="111"/>
  <c r="T14" i="111"/>
  <c r="S14" i="111"/>
  <c r="R14" i="111"/>
  <c r="P14" i="111"/>
  <c r="O14" i="111"/>
  <c r="N14" i="111"/>
  <c r="M14" i="111"/>
  <c r="L14" i="111"/>
  <c r="K14" i="111"/>
  <c r="J14" i="111"/>
  <c r="H14" i="111"/>
  <c r="G14" i="111"/>
  <c r="F14" i="111"/>
  <c r="E14" i="111"/>
  <c r="D14" i="111"/>
  <c r="C14" i="111"/>
  <c r="X13" i="111"/>
  <c r="V13" i="111"/>
  <c r="U13" i="111"/>
  <c r="T13" i="111"/>
  <c r="S13" i="111"/>
  <c r="R13" i="111"/>
  <c r="Q13" i="111"/>
  <c r="P13" i="111"/>
  <c r="N13" i="111"/>
  <c r="M13" i="111"/>
  <c r="L13" i="111"/>
  <c r="K13" i="111"/>
  <c r="J13" i="111"/>
  <c r="I13" i="111"/>
  <c r="H13" i="111"/>
  <c r="F13" i="111"/>
  <c r="E13" i="111"/>
  <c r="D13" i="111"/>
  <c r="C13" i="111"/>
  <c r="X10" i="111"/>
  <c r="W10" i="111"/>
  <c r="V10" i="111"/>
  <c r="U10" i="111"/>
  <c r="T10" i="111"/>
  <c r="R10" i="111"/>
  <c r="Q10" i="111"/>
  <c r="P10" i="111"/>
  <c r="O10" i="111"/>
  <c r="N10" i="111"/>
  <c r="M10" i="111"/>
  <c r="L10" i="111"/>
  <c r="J10" i="111"/>
  <c r="I10" i="111"/>
  <c r="H10" i="111"/>
  <c r="G10" i="111"/>
  <c r="F10" i="111"/>
  <c r="E10" i="111"/>
  <c r="D10" i="111"/>
  <c r="X7" i="111"/>
  <c r="V7" i="111"/>
  <c r="U7" i="111"/>
  <c r="T7" i="111"/>
  <c r="S7" i="111"/>
  <c r="R7" i="111"/>
  <c r="Q7" i="111"/>
  <c r="P7" i="111"/>
  <c r="N7" i="111"/>
  <c r="M7" i="111"/>
  <c r="L7" i="111"/>
  <c r="K7" i="111"/>
  <c r="J7" i="111"/>
  <c r="I7" i="111"/>
  <c r="H7" i="111"/>
  <c r="F7" i="111"/>
  <c r="E7" i="111"/>
  <c r="D7" i="111"/>
  <c r="C7" i="111"/>
  <c r="X6" i="111"/>
  <c r="W6" i="111"/>
  <c r="V6" i="111"/>
  <c r="T6" i="111"/>
  <c r="S6" i="111"/>
  <c r="R6" i="111"/>
  <c r="Q6" i="111"/>
  <c r="P6" i="111"/>
  <c r="O6" i="111"/>
  <c r="N6" i="111"/>
  <c r="L6" i="111"/>
  <c r="K6" i="111"/>
  <c r="J6" i="111"/>
  <c r="I6" i="111"/>
  <c r="H6" i="111"/>
  <c r="G6" i="111"/>
  <c r="F6" i="111"/>
  <c r="D6" i="111"/>
  <c r="C6" i="111"/>
  <c r="S61" i="196"/>
  <c r="K61" i="196"/>
  <c r="C61" i="196"/>
  <c r="W33" i="196"/>
  <c r="O33" i="196"/>
  <c r="G33" i="196"/>
  <c r="U27" i="196"/>
  <c r="M27" i="196"/>
  <c r="E27" i="196"/>
  <c r="W22" i="196"/>
  <c r="U22" i="196"/>
  <c r="O22" i="196"/>
  <c r="M22" i="196"/>
  <c r="G22" i="196"/>
  <c r="E22" i="196"/>
  <c r="X8" i="196"/>
  <c r="W8" i="196"/>
  <c r="Q8" i="196"/>
  <c r="P8" i="196"/>
  <c r="O8" i="196"/>
  <c r="I8" i="196"/>
  <c r="H8" i="196"/>
  <c r="S4" i="196"/>
  <c r="R4" i="196"/>
  <c r="K4" i="196"/>
  <c r="J4" i="196"/>
  <c r="C4" i="196"/>
  <c r="S52" i="195"/>
  <c r="R52" i="195"/>
  <c r="Q52" i="195"/>
  <c r="K52" i="195"/>
  <c r="J52" i="195"/>
  <c r="I52" i="195"/>
  <c r="C52" i="195"/>
  <c r="R22" i="195"/>
  <c r="Q22" i="195"/>
  <c r="J22" i="195"/>
  <c r="I22" i="195"/>
  <c r="T8" i="195"/>
  <c r="L8" i="195"/>
  <c r="D8" i="195"/>
  <c r="X54" i="106"/>
  <c r="S54" i="106"/>
  <c r="R54" i="106"/>
  <c r="Q54" i="106"/>
  <c r="P54" i="106"/>
  <c r="K54" i="106"/>
  <c r="J54" i="106"/>
  <c r="I54" i="106"/>
  <c r="H54" i="106"/>
  <c r="C54" i="106"/>
  <c r="U72" i="106"/>
  <c r="T72" i="106"/>
  <c r="S72" i="106"/>
  <c r="R72" i="106"/>
  <c r="M72" i="106"/>
  <c r="L72" i="106"/>
  <c r="K72" i="106"/>
  <c r="J72" i="106"/>
  <c r="E72" i="106"/>
  <c r="D72" i="106"/>
  <c r="C72" i="106"/>
  <c r="X71" i="106"/>
  <c r="S71" i="106"/>
  <c r="R71" i="106"/>
  <c r="Q71" i="106"/>
  <c r="P71" i="106"/>
  <c r="K71" i="106"/>
  <c r="J71" i="106"/>
  <c r="I71" i="106"/>
  <c r="H71" i="106"/>
  <c r="C71" i="106"/>
  <c r="X70" i="106"/>
  <c r="W70" i="106"/>
  <c r="V70" i="106"/>
  <c r="Q70" i="106"/>
  <c r="P70" i="106"/>
  <c r="O70" i="106"/>
  <c r="N70" i="106"/>
  <c r="I70" i="106"/>
  <c r="H70" i="106"/>
  <c r="G70" i="106"/>
  <c r="F70" i="106"/>
  <c r="W69" i="106"/>
  <c r="V69" i="106"/>
  <c r="U69" i="106"/>
  <c r="T69" i="106"/>
  <c r="O69" i="106"/>
  <c r="N69" i="106"/>
  <c r="M69" i="106"/>
  <c r="L69" i="106"/>
  <c r="G69" i="106"/>
  <c r="F69" i="106"/>
  <c r="E69" i="106"/>
  <c r="D69" i="106"/>
  <c r="U68" i="106"/>
  <c r="T68" i="106"/>
  <c r="S68" i="106"/>
  <c r="R68" i="106"/>
  <c r="M68" i="106"/>
  <c r="L68" i="106"/>
  <c r="K68" i="106"/>
  <c r="J68" i="106"/>
  <c r="E68" i="106"/>
  <c r="D68" i="106"/>
  <c r="C68" i="106"/>
  <c r="X67" i="106"/>
  <c r="S67" i="106"/>
  <c r="R67" i="106"/>
  <c r="Q67" i="106"/>
  <c r="P67" i="106"/>
  <c r="K67" i="106"/>
  <c r="J67" i="106"/>
  <c r="I67" i="106"/>
  <c r="H67" i="106"/>
  <c r="C67" i="106"/>
  <c r="X66" i="106"/>
  <c r="W66" i="106"/>
  <c r="V66" i="106"/>
  <c r="Q66" i="106"/>
  <c r="P66" i="106"/>
  <c r="O66" i="106"/>
  <c r="N66" i="106"/>
  <c r="I66" i="106"/>
  <c r="H66" i="106"/>
  <c r="G66" i="106"/>
  <c r="F66" i="106"/>
  <c r="W65" i="106"/>
  <c r="V65" i="106"/>
  <c r="U65" i="106"/>
  <c r="T65" i="106"/>
  <c r="O65" i="106"/>
  <c r="N65" i="106"/>
  <c r="M65" i="106"/>
  <c r="L65" i="106"/>
  <c r="G65" i="106"/>
  <c r="F65" i="106"/>
  <c r="E65" i="106"/>
  <c r="D65" i="106"/>
  <c r="U64" i="106"/>
  <c r="T64" i="106"/>
  <c r="S64" i="106"/>
  <c r="R64" i="106"/>
  <c r="M64" i="106"/>
  <c r="L64" i="106"/>
  <c r="K64" i="106"/>
  <c r="J64" i="106"/>
  <c r="E64" i="106"/>
  <c r="D64" i="106"/>
  <c r="C64" i="106"/>
  <c r="X63" i="106"/>
  <c r="S63" i="106"/>
  <c r="R63" i="106"/>
  <c r="Q63" i="106"/>
  <c r="P63" i="106"/>
  <c r="K63" i="106"/>
  <c r="J63" i="106"/>
  <c r="I63" i="106"/>
  <c r="H63" i="106"/>
  <c r="C63" i="106"/>
  <c r="X62" i="106"/>
  <c r="W62" i="106"/>
  <c r="V62" i="106"/>
  <c r="Q62" i="106"/>
  <c r="P62" i="106"/>
  <c r="O62" i="106"/>
  <c r="N62" i="106"/>
  <c r="I62" i="106"/>
  <c r="H62" i="106"/>
  <c r="G62" i="106"/>
  <c r="F62" i="106"/>
  <c r="X51" i="106"/>
  <c r="S51" i="106"/>
  <c r="R51" i="106"/>
  <c r="Q51" i="106"/>
  <c r="P51" i="106"/>
  <c r="K51" i="106"/>
  <c r="J51" i="106"/>
  <c r="I51" i="106"/>
  <c r="H51" i="106"/>
  <c r="C51" i="106"/>
  <c r="X50" i="106"/>
  <c r="W50" i="106"/>
  <c r="V50" i="106"/>
  <c r="Q50" i="106"/>
  <c r="P50" i="106"/>
  <c r="O50" i="106"/>
  <c r="N50" i="106"/>
  <c r="I50" i="106"/>
  <c r="H50" i="106"/>
  <c r="G50" i="106"/>
  <c r="F50" i="106"/>
  <c r="W49" i="106"/>
  <c r="V49" i="106"/>
  <c r="U49" i="106"/>
  <c r="T49" i="106"/>
  <c r="O49" i="106"/>
  <c r="N49" i="106"/>
  <c r="M49" i="106"/>
  <c r="L49" i="106"/>
  <c r="G49" i="106"/>
  <c r="F49" i="106"/>
  <c r="E49" i="106"/>
  <c r="D49" i="106"/>
  <c r="U48" i="106"/>
  <c r="T48" i="106"/>
  <c r="S48" i="106"/>
  <c r="R48" i="106"/>
  <c r="M48" i="106"/>
  <c r="L48" i="106"/>
  <c r="K48" i="106"/>
  <c r="J48" i="106"/>
  <c r="E48" i="106"/>
  <c r="D48" i="106"/>
  <c r="C48" i="106"/>
  <c r="X47" i="106"/>
  <c r="S47" i="106"/>
  <c r="R47" i="106"/>
  <c r="Q47" i="106"/>
  <c r="P47" i="106"/>
  <c r="K47" i="106"/>
  <c r="J47" i="106"/>
  <c r="I47" i="106"/>
  <c r="H47" i="106"/>
  <c r="C47" i="106"/>
  <c r="X46" i="106"/>
  <c r="W46" i="106"/>
  <c r="V46" i="106"/>
  <c r="Q46" i="106"/>
  <c r="P46" i="106"/>
  <c r="O46" i="106"/>
  <c r="N46" i="106"/>
  <c r="I46" i="106"/>
  <c r="H46" i="106"/>
  <c r="G46" i="106"/>
  <c r="F46" i="106"/>
  <c r="W45" i="106"/>
  <c r="V45" i="106"/>
  <c r="U45" i="106"/>
  <c r="T45" i="106"/>
  <c r="O45" i="106"/>
  <c r="N45" i="106"/>
  <c r="M45" i="106"/>
  <c r="L45" i="106"/>
  <c r="G45" i="106"/>
  <c r="F45" i="106"/>
  <c r="E45" i="106"/>
  <c r="D45" i="106"/>
  <c r="U44" i="106"/>
  <c r="T44" i="106"/>
  <c r="S44" i="106"/>
  <c r="R44" i="106"/>
  <c r="M44" i="106"/>
  <c r="L44" i="106"/>
  <c r="K44" i="106"/>
  <c r="J44" i="106"/>
  <c r="E44" i="106"/>
  <c r="D44" i="106"/>
  <c r="C44" i="106"/>
  <c r="X43" i="106"/>
  <c r="S43" i="106"/>
  <c r="R43" i="106"/>
  <c r="Q43" i="106"/>
  <c r="P43" i="106"/>
  <c r="K43" i="106"/>
  <c r="J43" i="106"/>
  <c r="I43" i="106"/>
  <c r="H43" i="106"/>
  <c r="C43" i="106"/>
  <c r="X42" i="106"/>
  <c r="W42" i="106"/>
  <c r="V42" i="106"/>
  <c r="Q42" i="106"/>
  <c r="P42" i="106"/>
  <c r="O42" i="106"/>
  <c r="N42" i="106"/>
  <c r="I42" i="106"/>
  <c r="H42" i="106"/>
  <c r="G42" i="106"/>
  <c r="F42" i="106"/>
  <c r="W41" i="106"/>
  <c r="V41" i="106"/>
  <c r="U41" i="106"/>
  <c r="T41" i="106"/>
  <c r="O41" i="106"/>
  <c r="N41" i="106"/>
  <c r="M41" i="106"/>
  <c r="L41" i="106"/>
  <c r="G41" i="106"/>
  <c r="F41" i="106"/>
  <c r="E41" i="106"/>
  <c r="D41" i="106"/>
  <c r="U40" i="106"/>
  <c r="T40" i="106"/>
  <c r="S40" i="106"/>
  <c r="R40" i="106"/>
  <c r="M40" i="106"/>
  <c r="L40" i="106"/>
  <c r="K40" i="106"/>
  <c r="J40" i="106"/>
  <c r="E40" i="106"/>
  <c r="D40" i="106"/>
  <c r="C40" i="106"/>
  <c r="X39" i="106"/>
  <c r="S39" i="106"/>
  <c r="R39" i="106"/>
  <c r="Q39" i="106"/>
  <c r="P39" i="106"/>
  <c r="K39" i="106"/>
  <c r="J39" i="106"/>
  <c r="I39" i="106"/>
  <c r="H39" i="106"/>
  <c r="C39" i="106"/>
  <c r="X38" i="106"/>
  <c r="W38" i="106"/>
  <c r="V38" i="106"/>
  <c r="Q38" i="106"/>
  <c r="P38" i="106"/>
  <c r="O38" i="106"/>
  <c r="N38" i="106"/>
  <c r="I38" i="106"/>
  <c r="H38" i="106"/>
  <c r="G38" i="106"/>
  <c r="F38" i="106"/>
  <c r="W37" i="106"/>
  <c r="V37" i="106"/>
  <c r="U37" i="106"/>
  <c r="T37" i="106"/>
  <c r="O37" i="106"/>
  <c r="N37" i="106"/>
  <c r="M37" i="106"/>
  <c r="L37" i="106"/>
  <c r="G37" i="106"/>
  <c r="F37" i="106"/>
  <c r="E37" i="106"/>
  <c r="D37" i="106"/>
  <c r="U36" i="106"/>
  <c r="T36" i="106"/>
  <c r="S36" i="106"/>
  <c r="R36" i="106"/>
  <c r="M36" i="106"/>
  <c r="L36" i="106"/>
  <c r="K36" i="106"/>
  <c r="J36" i="106"/>
  <c r="E36" i="106"/>
  <c r="D36" i="106"/>
  <c r="C36" i="106"/>
  <c r="X35" i="106"/>
  <c r="S35" i="106"/>
  <c r="R35" i="106"/>
  <c r="Q35" i="106"/>
  <c r="P35" i="106"/>
  <c r="K35" i="106"/>
  <c r="J35" i="106"/>
  <c r="I35" i="106"/>
  <c r="H35" i="106"/>
  <c r="C35" i="106"/>
  <c r="W32" i="106"/>
  <c r="V32" i="106"/>
  <c r="U32" i="106"/>
  <c r="T32" i="106"/>
  <c r="O32" i="106"/>
  <c r="N32" i="106"/>
  <c r="M32" i="106"/>
  <c r="L32" i="106"/>
  <c r="G32" i="106"/>
  <c r="F32" i="106"/>
  <c r="E32" i="106"/>
  <c r="D32" i="106"/>
  <c r="U31" i="106"/>
  <c r="T31" i="106"/>
  <c r="S31" i="106"/>
  <c r="R31" i="106"/>
  <c r="M31" i="106"/>
  <c r="L31" i="106"/>
  <c r="K31" i="106"/>
  <c r="J31" i="106"/>
  <c r="E31" i="106"/>
  <c r="D31" i="106"/>
  <c r="C31" i="106"/>
  <c r="X30" i="106"/>
  <c r="S30" i="106"/>
  <c r="R30" i="106"/>
  <c r="Q30" i="106"/>
  <c r="P30" i="106"/>
  <c r="K30" i="106"/>
  <c r="J30" i="106"/>
  <c r="I30" i="106"/>
  <c r="H30" i="106"/>
  <c r="C30" i="106"/>
  <c r="X29" i="106"/>
  <c r="W29" i="106"/>
  <c r="V29" i="106"/>
  <c r="Q29" i="106"/>
  <c r="P29" i="106"/>
  <c r="O29" i="106"/>
  <c r="N29" i="106"/>
  <c r="I29" i="106"/>
  <c r="H29" i="106"/>
  <c r="G29" i="106"/>
  <c r="F29" i="106"/>
  <c r="U25" i="106"/>
  <c r="T25" i="106"/>
  <c r="S25" i="106"/>
  <c r="R25" i="106"/>
  <c r="M25" i="106"/>
  <c r="L25" i="106"/>
  <c r="K25" i="106"/>
  <c r="J25" i="106"/>
  <c r="E25" i="106"/>
  <c r="D25" i="106"/>
  <c r="C25" i="106"/>
  <c r="X24" i="106"/>
  <c r="S24" i="106"/>
  <c r="R24" i="106"/>
  <c r="Q24" i="106"/>
  <c r="P24" i="106"/>
  <c r="K24" i="106"/>
  <c r="J24" i="106"/>
  <c r="I24" i="106"/>
  <c r="H24" i="106"/>
  <c r="C24" i="106"/>
  <c r="W21" i="106"/>
  <c r="V21" i="106"/>
  <c r="U21" i="106"/>
  <c r="T21" i="106"/>
  <c r="O21" i="106"/>
  <c r="N21" i="106"/>
  <c r="M21" i="106"/>
  <c r="L21" i="106"/>
  <c r="G21" i="106"/>
  <c r="F21" i="106"/>
  <c r="E21" i="106"/>
  <c r="D21" i="106"/>
  <c r="U20" i="106"/>
  <c r="T20" i="106"/>
  <c r="S20" i="106"/>
  <c r="R20" i="106"/>
  <c r="M20" i="106"/>
  <c r="L20" i="106"/>
  <c r="K20" i="106"/>
  <c r="J20" i="106"/>
  <c r="E20" i="106"/>
  <c r="D20" i="106"/>
  <c r="C20" i="106"/>
  <c r="X19" i="106"/>
  <c r="S19" i="106"/>
  <c r="R19" i="106"/>
  <c r="Q19" i="106"/>
  <c r="P19" i="106"/>
  <c r="K19" i="106"/>
  <c r="J19" i="106"/>
  <c r="I19" i="106"/>
  <c r="H19" i="106"/>
  <c r="C19" i="106"/>
  <c r="W16" i="106"/>
  <c r="V16" i="106"/>
  <c r="U16" i="106"/>
  <c r="T16" i="106"/>
  <c r="O16" i="106"/>
  <c r="N16" i="106"/>
  <c r="M16" i="106"/>
  <c r="L16" i="106"/>
  <c r="G16" i="106"/>
  <c r="F16" i="106"/>
  <c r="E16" i="106"/>
  <c r="D16" i="106"/>
  <c r="U15" i="106"/>
  <c r="T15" i="106"/>
  <c r="S15" i="106"/>
  <c r="R15" i="106"/>
  <c r="M15" i="106"/>
  <c r="L15" i="106"/>
  <c r="K15" i="106"/>
  <c r="J15" i="106"/>
  <c r="E15" i="106"/>
  <c r="D15" i="106"/>
  <c r="C15" i="106"/>
  <c r="X14" i="106"/>
  <c r="S14" i="106"/>
  <c r="R14" i="106"/>
  <c r="Q14" i="106"/>
  <c r="P14" i="106"/>
  <c r="K14" i="106"/>
  <c r="J14" i="106"/>
  <c r="I14" i="106"/>
  <c r="H14" i="106"/>
  <c r="C14" i="106"/>
  <c r="X13" i="106"/>
  <c r="W13" i="106"/>
  <c r="V13" i="106"/>
  <c r="Q13" i="106"/>
  <c r="P13" i="106"/>
  <c r="O13" i="106"/>
  <c r="N13" i="106"/>
  <c r="I13" i="106"/>
  <c r="H13" i="106"/>
  <c r="G13" i="106"/>
  <c r="F13" i="106"/>
  <c r="U10" i="106"/>
  <c r="T10" i="106"/>
  <c r="S10" i="106"/>
  <c r="R10" i="106"/>
  <c r="M10" i="106"/>
  <c r="L10" i="106"/>
  <c r="K10" i="106"/>
  <c r="J10" i="106"/>
  <c r="E10" i="106"/>
  <c r="D10" i="106"/>
  <c r="C10" i="106"/>
  <c r="X7" i="106"/>
  <c r="W7" i="106"/>
  <c r="V7" i="106"/>
  <c r="Q7" i="106"/>
  <c r="P7" i="106"/>
  <c r="O7" i="106"/>
  <c r="N7" i="106"/>
  <c r="I7" i="106"/>
  <c r="H7" i="106"/>
  <c r="G7" i="106"/>
  <c r="F7" i="106"/>
  <c r="W6" i="106"/>
  <c r="V6" i="106"/>
  <c r="U6" i="106"/>
  <c r="T6" i="106"/>
  <c r="O6" i="106"/>
  <c r="N6" i="106"/>
  <c r="M6" i="106"/>
  <c r="L6" i="106"/>
  <c r="G6" i="106"/>
  <c r="F6" i="106"/>
  <c r="E6" i="106"/>
  <c r="D6" i="106"/>
  <c r="X52" i="193"/>
  <c r="S52" i="193"/>
  <c r="Q52" i="193"/>
  <c r="P52" i="193"/>
  <c r="K52" i="193"/>
  <c r="I52" i="193"/>
  <c r="H52" i="193"/>
  <c r="C52" i="193"/>
  <c r="X22" i="193"/>
  <c r="Q22" i="193"/>
  <c r="P22" i="193"/>
  <c r="I22" i="193"/>
  <c r="H22" i="193"/>
  <c r="S8" i="193"/>
  <c r="R8" i="193"/>
  <c r="K8" i="193"/>
  <c r="J8" i="193"/>
  <c r="C8" i="193"/>
  <c r="U52" i="192"/>
  <c r="T52" i="192"/>
  <c r="M52" i="192"/>
  <c r="L52" i="192"/>
  <c r="E52" i="192"/>
  <c r="D52" i="192"/>
  <c r="T22" i="192"/>
  <c r="L22" i="192"/>
  <c r="E22" i="192"/>
  <c r="D22" i="192"/>
  <c r="W8" i="192"/>
  <c r="V8" i="192"/>
  <c r="O8" i="192"/>
  <c r="N8" i="192"/>
  <c r="G8" i="192"/>
  <c r="F8" i="192"/>
  <c r="X54" i="104"/>
  <c r="W54" i="104"/>
  <c r="V54" i="104"/>
  <c r="U54" i="104"/>
  <c r="T54" i="104"/>
  <c r="P54" i="104"/>
  <c r="O54" i="104"/>
  <c r="N54" i="104"/>
  <c r="M54" i="104"/>
  <c r="L54" i="104"/>
  <c r="H54" i="104"/>
  <c r="G54" i="104"/>
  <c r="F54" i="104"/>
  <c r="E54" i="104"/>
  <c r="D54" i="104"/>
  <c r="X72" i="104"/>
  <c r="W72" i="104"/>
  <c r="V72" i="104"/>
  <c r="R72" i="104"/>
  <c r="Q72" i="104"/>
  <c r="P72" i="104"/>
  <c r="O72" i="104"/>
  <c r="N72" i="104"/>
  <c r="J72" i="104"/>
  <c r="I72" i="104"/>
  <c r="H72" i="104"/>
  <c r="G72" i="104"/>
  <c r="F72" i="104"/>
  <c r="X71" i="104"/>
  <c r="W71" i="104"/>
  <c r="V71" i="104"/>
  <c r="U71" i="104"/>
  <c r="T71" i="104"/>
  <c r="P71" i="104"/>
  <c r="O71" i="104"/>
  <c r="N71" i="104"/>
  <c r="M71" i="104"/>
  <c r="L71" i="104"/>
  <c r="H71" i="104"/>
  <c r="G71" i="104"/>
  <c r="F71" i="104"/>
  <c r="E71" i="104"/>
  <c r="D71" i="104"/>
  <c r="V70" i="104"/>
  <c r="U70" i="104"/>
  <c r="T70" i="104"/>
  <c r="S70" i="104"/>
  <c r="R70" i="104"/>
  <c r="N70" i="104"/>
  <c r="M70" i="104"/>
  <c r="L70" i="104"/>
  <c r="K70" i="104"/>
  <c r="J70" i="104"/>
  <c r="F70" i="104"/>
  <c r="E70" i="104"/>
  <c r="D70" i="104"/>
  <c r="C70" i="104"/>
  <c r="X69" i="104"/>
  <c r="T69" i="104"/>
  <c r="S69" i="104"/>
  <c r="R69" i="104"/>
  <c r="Q69" i="104"/>
  <c r="P69" i="104"/>
  <c r="L69" i="104"/>
  <c r="K69" i="104"/>
  <c r="J69" i="104"/>
  <c r="I69" i="104"/>
  <c r="H69" i="104"/>
  <c r="D69" i="104"/>
  <c r="C69" i="104"/>
  <c r="X68" i="104"/>
  <c r="W68" i="104"/>
  <c r="V68" i="104"/>
  <c r="R68" i="104"/>
  <c r="Q68" i="104"/>
  <c r="P68" i="104"/>
  <c r="O68" i="104"/>
  <c r="N68" i="104"/>
  <c r="J68" i="104"/>
  <c r="I68" i="104"/>
  <c r="H68" i="104"/>
  <c r="G68" i="104"/>
  <c r="F68" i="104"/>
  <c r="X67" i="104"/>
  <c r="W67" i="104"/>
  <c r="V67" i="104"/>
  <c r="U67" i="104"/>
  <c r="T67" i="104"/>
  <c r="P67" i="104"/>
  <c r="O67" i="104"/>
  <c r="N67" i="104"/>
  <c r="M67" i="104"/>
  <c r="L67" i="104"/>
  <c r="H67" i="104"/>
  <c r="G67" i="104"/>
  <c r="F67" i="104"/>
  <c r="E67" i="104"/>
  <c r="D67" i="104"/>
  <c r="V66" i="104"/>
  <c r="U66" i="104"/>
  <c r="T66" i="104"/>
  <c r="S66" i="104"/>
  <c r="R66" i="104"/>
  <c r="N66" i="104"/>
  <c r="M66" i="104"/>
  <c r="L66" i="104"/>
  <c r="K66" i="104"/>
  <c r="J66" i="104"/>
  <c r="F66" i="104"/>
  <c r="E66" i="104"/>
  <c r="D66" i="104"/>
  <c r="C66" i="104"/>
  <c r="X65" i="104"/>
  <c r="T65" i="104"/>
  <c r="S65" i="104"/>
  <c r="R65" i="104"/>
  <c r="Q65" i="104"/>
  <c r="P65" i="104"/>
  <c r="L65" i="104"/>
  <c r="K65" i="104"/>
  <c r="J65" i="104"/>
  <c r="I65" i="104"/>
  <c r="H65" i="104"/>
  <c r="D65" i="104"/>
  <c r="C65" i="104"/>
  <c r="X64" i="104"/>
  <c r="W64" i="104"/>
  <c r="V64" i="104"/>
  <c r="R64" i="104"/>
  <c r="Q64" i="104"/>
  <c r="P64" i="104"/>
  <c r="O64" i="104"/>
  <c r="N64" i="104"/>
  <c r="J64" i="104"/>
  <c r="I64" i="104"/>
  <c r="H64" i="104"/>
  <c r="G64" i="104"/>
  <c r="F64" i="104"/>
  <c r="X63" i="104"/>
  <c r="W63" i="104"/>
  <c r="V63" i="104"/>
  <c r="U63" i="104"/>
  <c r="T63" i="104"/>
  <c r="P63" i="104"/>
  <c r="O63" i="104"/>
  <c r="N63" i="104"/>
  <c r="M63" i="104"/>
  <c r="L63" i="104"/>
  <c r="H63" i="104"/>
  <c r="G63" i="104"/>
  <c r="F63" i="104"/>
  <c r="E63" i="104"/>
  <c r="D63" i="104"/>
  <c r="V62" i="104"/>
  <c r="U62" i="104"/>
  <c r="T62" i="104"/>
  <c r="S62" i="104"/>
  <c r="R62" i="104"/>
  <c r="N62" i="104"/>
  <c r="M62" i="104"/>
  <c r="L62" i="104"/>
  <c r="K62" i="104"/>
  <c r="J62" i="104"/>
  <c r="F62" i="104"/>
  <c r="E62" i="104"/>
  <c r="D62" i="104"/>
  <c r="C62" i="104"/>
  <c r="X51" i="104"/>
  <c r="W51" i="104"/>
  <c r="V51" i="104"/>
  <c r="U51" i="104"/>
  <c r="T51" i="104"/>
  <c r="P51" i="104"/>
  <c r="O51" i="104"/>
  <c r="N51" i="104"/>
  <c r="M51" i="104"/>
  <c r="L51" i="104"/>
  <c r="H51" i="104"/>
  <c r="G51" i="104"/>
  <c r="F51" i="104"/>
  <c r="E51" i="104"/>
  <c r="D51" i="104"/>
  <c r="V50" i="104"/>
  <c r="U50" i="104"/>
  <c r="T50" i="104"/>
  <c r="S50" i="104"/>
  <c r="R50" i="104"/>
  <c r="N50" i="104"/>
  <c r="M50" i="104"/>
  <c r="L50" i="104"/>
  <c r="K50" i="104"/>
  <c r="J50" i="104"/>
  <c r="F50" i="104"/>
  <c r="E50" i="104"/>
  <c r="D50" i="104"/>
  <c r="C50" i="104"/>
  <c r="X49" i="104"/>
  <c r="T49" i="104"/>
  <c r="S49" i="104"/>
  <c r="R49" i="104"/>
  <c r="Q49" i="104"/>
  <c r="P49" i="104"/>
  <c r="L49" i="104"/>
  <c r="K49" i="104"/>
  <c r="J49" i="104"/>
  <c r="I49" i="104"/>
  <c r="H49" i="104"/>
  <c r="D49" i="104"/>
  <c r="C49" i="104"/>
  <c r="X48" i="104"/>
  <c r="W48" i="104"/>
  <c r="V48" i="104"/>
  <c r="R48" i="104"/>
  <c r="Q48" i="104"/>
  <c r="P48" i="104"/>
  <c r="O48" i="104"/>
  <c r="N48" i="104"/>
  <c r="J48" i="104"/>
  <c r="I48" i="104"/>
  <c r="H48" i="104"/>
  <c r="G48" i="104"/>
  <c r="F48" i="104"/>
  <c r="X47" i="104"/>
  <c r="W47" i="104"/>
  <c r="V47" i="104"/>
  <c r="U47" i="104"/>
  <c r="T47" i="104"/>
  <c r="P47" i="104"/>
  <c r="O47" i="104"/>
  <c r="N47" i="104"/>
  <c r="M47" i="104"/>
  <c r="L47" i="104"/>
  <c r="H47" i="104"/>
  <c r="G47" i="104"/>
  <c r="F47" i="104"/>
  <c r="E47" i="104"/>
  <c r="D47" i="104"/>
  <c r="V46" i="104"/>
  <c r="U46" i="104"/>
  <c r="T46" i="104"/>
  <c r="S46" i="104"/>
  <c r="R46" i="104"/>
  <c r="N46" i="104"/>
  <c r="M46" i="104"/>
  <c r="L46" i="104"/>
  <c r="K46" i="104"/>
  <c r="J46" i="104"/>
  <c r="F46" i="104"/>
  <c r="E46" i="104"/>
  <c r="D46" i="104"/>
  <c r="C46" i="104"/>
  <c r="X45" i="104"/>
  <c r="T45" i="104"/>
  <c r="S45" i="104"/>
  <c r="R45" i="104"/>
  <c r="Q45" i="104"/>
  <c r="P45" i="104"/>
  <c r="L45" i="104"/>
  <c r="K45" i="104"/>
  <c r="J45" i="104"/>
  <c r="I45" i="104"/>
  <c r="H45" i="104"/>
  <c r="D45" i="104"/>
  <c r="C45" i="104"/>
  <c r="X44" i="104"/>
  <c r="W44" i="104"/>
  <c r="V44" i="104"/>
  <c r="R44" i="104"/>
  <c r="Q44" i="104"/>
  <c r="P44" i="104"/>
  <c r="O44" i="104"/>
  <c r="N44" i="104"/>
  <c r="J44" i="104"/>
  <c r="I44" i="104"/>
  <c r="H44" i="104"/>
  <c r="G44" i="104"/>
  <c r="F44" i="104"/>
  <c r="X43" i="104"/>
  <c r="W43" i="104"/>
  <c r="V43" i="104"/>
  <c r="U43" i="104"/>
  <c r="T43" i="104"/>
  <c r="P43" i="104"/>
  <c r="O43" i="104"/>
  <c r="N43" i="104"/>
  <c r="M43" i="104"/>
  <c r="L43" i="104"/>
  <c r="H43" i="104"/>
  <c r="G43" i="104"/>
  <c r="F43" i="104"/>
  <c r="E43" i="104"/>
  <c r="D43" i="104"/>
  <c r="V42" i="104"/>
  <c r="U42" i="104"/>
  <c r="T42" i="104"/>
  <c r="S42" i="104"/>
  <c r="R42" i="104"/>
  <c r="N42" i="104"/>
  <c r="M42" i="104"/>
  <c r="L42" i="104"/>
  <c r="K42" i="104"/>
  <c r="J42" i="104"/>
  <c r="F42" i="104"/>
  <c r="E42" i="104"/>
  <c r="D42" i="104"/>
  <c r="C42" i="104"/>
  <c r="X41" i="104"/>
  <c r="T41" i="104"/>
  <c r="S41" i="104"/>
  <c r="R41" i="104"/>
  <c r="Q41" i="104"/>
  <c r="P41" i="104"/>
  <c r="L41" i="104"/>
  <c r="K41" i="104"/>
  <c r="J41" i="104"/>
  <c r="I41" i="104"/>
  <c r="H41" i="104"/>
  <c r="D41" i="104"/>
  <c r="C41" i="104"/>
  <c r="X40" i="104"/>
  <c r="W40" i="104"/>
  <c r="V40" i="104"/>
  <c r="R40" i="104"/>
  <c r="Q40" i="104"/>
  <c r="P40" i="104"/>
  <c r="O40" i="104"/>
  <c r="N40" i="104"/>
  <c r="J40" i="104"/>
  <c r="I40" i="104"/>
  <c r="H40" i="104"/>
  <c r="G40" i="104"/>
  <c r="F40" i="104"/>
  <c r="X39" i="104"/>
  <c r="W39" i="104"/>
  <c r="V39" i="104"/>
  <c r="U39" i="104"/>
  <c r="T39" i="104"/>
  <c r="P39" i="104"/>
  <c r="O39" i="104"/>
  <c r="N39" i="104"/>
  <c r="M39" i="104"/>
  <c r="L39" i="104"/>
  <c r="H39" i="104"/>
  <c r="G39" i="104"/>
  <c r="F39" i="104"/>
  <c r="E39" i="104"/>
  <c r="D39" i="104"/>
  <c r="V38" i="104"/>
  <c r="U38" i="104"/>
  <c r="T38" i="104"/>
  <c r="S38" i="104"/>
  <c r="R38" i="104"/>
  <c r="N38" i="104"/>
  <c r="M38" i="104"/>
  <c r="L38" i="104"/>
  <c r="K38" i="104"/>
  <c r="J38" i="104"/>
  <c r="F38" i="104"/>
  <c r="E38" i="104"/>
  <c r="D38" i="104"/>
  <c r="C38" i="104"/>
  <c r="X37" i="104"/>
  <c r="T37" i="104"/>
  <c r="S37" i="104"/>
  <c r="R37" i="104"/>
  <c r="Q37" i="104"/>
  <c r="P37" i="104"/>
  <c r="L37" i="104"/>
  <c r="K37" i="104"/>
  <c r="J37" i="104"/>
  <c r="I37" i="104"/>
  <c r="H37" i="104"/>
  <c r="D37" i="104"/>
  <c r="C37" i="104"/>
  <c r="X36" i="104"/>
  <c r="W36" i="104"/>
  <c r="V36" i="104"/>
  <c r="R36" i="104"/>
  <c r="Q36" i="104"/>
  <c r="P36" i="104"/>
  <c r="O36" i="104"/>
  <c r="N36" i="104"/>
  <c r="J36" i="104"/>
  <c r="I36" i="104"/>
  <c r="H36" i="104"/>
  <c r="G36" i="104"/>
  <c r="F36" i="104"/>
  <c r="X35" i="104"/>
  <c r="W35" i="104"/>
  <c r="V35" i="104"/>
  <c r="U35" i="104"/>
  <c r="T35" i="104"/>
  <c r="P35" i="104"/>
  <c r="O35" i="104"/>
  <c r="N35" i="104"/>
  <c r="M35" i="104"/>
  <c r="L35" i="104"/>
  <c r="H35" i="104"/>
  <c r="G35" i="104"/>
  <c r="F35" i="104"/>
  <c r="E35" i="104"/>
  <c r="D35" i="104"/>
  <c r="X32" i="104"/>
  <c r="T32" i="104"/>
  <c r="S32" i="104"/>
  <c r="R32" i="104"/>
  <c r="Q32" i="104"/>
  <c r="P32" i="104"/>
  <c r="L32" i="104"/>
  <c r="K32" i="104"/>
  <c r="J32" i="104"/>
  <c r="I32" i="104"/>
  <c r="H32" i="104"/>
  <c r="D32" i="104"/>
  <c r="C32" i="104"/>
  <c r="X31" i="104"/>
  <c r="W31" i="104"/>
  <c r="V31" i="104"/>
  <c r="R31" i="104"/>
  <c r="Q31" i="104"/>
  <c r="P31" i="104"/>
  <c r="O31" i="104"/>
  <c r="N31" i="104"/>
  <c r="J31" i="104"/>
  <c r="I31" i="104"/>
  <c r="H31" i="104"/>
  <c r="G31" i="104"/>
  <c r="F31" i="104"/>
  <c r="X30" i="104"/>
  <c r="W30" i="104"/>
  <c r="V30" i="104"/>
  <c r="U30" i="104"/>
  <c r="T30" i="104"/>
  <c r="P30" i="104"/>
  <c r="O30" i="104"/>
  <c r="N30" i="104"/>
  <c r="M30" i="104"/>
  <c r="L30" i="104"/>
  <c r="H30" i="104"/>
  <c r="G30" i="104"/>
  <c r="F30" i="104"/>
  <c r="E30" i="104"/>
  <c r="D30" i="104"/>
  <c r="V29" i="104"/>
  <c r="U29" i="104"/>
  <c r="T29" i="104"/>
  <c r="S29" i="104"/>
  <c r="R29" i="104"/>
  <c r="N29" i="104"/>
  <c r="M29" i="104"/>
  <c r="L29" i="104"/>
  <c r="K29" i="104"/>
  <c r="J29" i="104"/>
  <c r="F29" i="104"/>
  <c r="E29" i="104"/>
  <c r="D29" i="104"/>
  <c r="C29" i="104"/>
  <c r="X25" i="104"/>
  <c r="W25" i="104"/>
  <c r="V25" i="104"/>
  <c r="R25" i="104"/>
  <c r="Q25" i="104"/>
  <c r="P25" i="104"/>
  <c r="O25" i="104"/>
  <c r="N25" i="104"/>
  <c r="J25" i="104"/>
  <c r="I25" i="104"/>
  <c r="H25" i="104"/>
  <c r="G25" i="104"/>
  <c r="F25" i="104"/>
  <c r="X24" i="104"/>
  <c r="W24" i="104"/>
  <c r="V24" i="104"/>
  <c r="U24" i="104"/>
  <c r="T24" i="104"/>
  <c r="P24" i="104"/>
  <c r="O24" i="104"/>
  <c r="N24" i="104"/>
  <c r="M24" i="104"/>
  <c r="L24" i="104"/>
  <c r="H24" i="104"/>
  <c r="G24" i="104"/>
  <c r="F24" i="104"/>
  <c r="E24" i="104"/>
  <c r="D24" i="104"/>
  <c r="X21" i="104"/>
  <c r="T21" i="104"/>
  <c r="S21" i="104"/>
  <c r="R21" i="104"/>
  <c r="Q21" i="104"/>
  <c r="P21" i="104"/>
  <c r="L21" i="104"/>
  <c r="K21" i="104"/>
  <c r="J21" i="104"/>
  <c r="I21" i="104"/>
  <c r="H21" i="104"/>
  <c r="D21" i="104"/>
  <c r="C21" i="104"/>
  <c r="X20" i="104"/>
  <c r="W20" i="104"/>
  <c r="V20" i="104"/>
  <c r="R20" i="104"/>
  <c r="Q20" i="104"/>
  <c r="P20" i="104"/>
  <c r="O20" i="104"/>
  <c r="N20" i="104"/>
  <c r="J20" i="104"/>
  <c r="I20" i="104"/>
  <c r="H20" i="104"/>
  <c r="G20" i="104"/>
  <c r="F20" i="104"/>
  <c r="X19" i="104"/>
  <c r="W19" i="104"/>
  <c r="V19" i="104"/>
  <c r="U19" i="104"/>
  <c r="T19" i="104"/>
  <c r="P19" i="104"/>
  <c r="O19" i="104"/>
  <c r="N19" i="104"/>
  <c r="M19" i="104"/>
  <c r="L19" i="104"/>
  <c r="H19" i="104"/>
  <c r="G19" i="104"/>
  <c r="F19" i="104"/>
  <c r="E19" i="104"/>
  <c r="D19" i="104"/>
  <c r="X16" i="104"/>
  <c r="T16" i="104"/>
  <c r="S16" i="104"/>
  <c r="R16" i="104"/>
  <c r="Q16" i="104"/>
  <c r="P16" i="104"/>
  <c r="L16" i="104"/>
  <c r="K16" i="104"/>
  <c r="J16" i="104"/>
  <c r="I16" i="104"/>
  <c r="H16" i="104"/>
  <c r="D16" i="104"/>
  <c r="C16" i="104"/>
  <c r="X15" i="104"/>
  <c r="W15" i="104"/>
  <c r="V15" i="104"/>
  <c r="R15" i="104"/>
  <c r="Q15" i="104"/>
  <c r="P15" i="104"/>
  <c r="O15" i="104"/>
  <c r="N15" i="104"/>
  <c r="J15" i="104"/>
  <c r="I15" i="104"/>
  <c r="H15" i="104"/>
  <c r="G15" i="104"/>
  <c r="F15" i="104"/>
  <c r="X14" i="104"/>
  <c r="W14" i="104"/>
  <c r="V14" i="104"/>
  <c r="U14" i="104"/>
  <c r="T14" i="104"/>
  <c r="P14" i="104"/>
  <c r="O14" i="104"/>
  <c r="N14" i="104"/>
  <c r="M14" i="104"/>
  <c r="L14" i="104"/>
  <c r="H14" i="104"/>
  <c r="G14" i="104"/>
  <c r="F14" i="104"/>
  <c r="E14" i="104"/>
  <c r="D14" i="104"/>
  <c r="V13" i="104"/>
  <c r="U13" i="104"/>
  <c r="T13" i="104"/>
  <c r="S13" i="104"/>
  <c r="R13" i="104"/>
  <c r="N13" i="104"/>
  <c r="M13" i="104"/>
  <c r="L13" i="104"/>
  <c r="K13" i="104"/>
  <c r="J13" i="104"/>
  <c r="F13" i="104"/>
  <c r="E13" i="104"/>
  <c r="D13" i="104"/>
  <c r="C13" i="104"/>
  <c r="X10" i="104"/>
  <c r="W10" i="104"/>
  <c r="V10" i="104"/>
  <c r="R10" i="104"/>
  <c r="Q10" i="104"/>
  <c r="P10" i="104"/>
  <c r="O10" i="104"/>
  <c r="N10" i="104"/>
  <c r="J10" i="104"/>
  <c r="I10" i="104"/>
  <c r="H10" i="104"/>
  <c r="G10" i="104"/>
  <c r="F10" i="104"/>
  <c r="V7" i="104"/>
  <c r="U7" i="104"/>
  <c r="T7" i="104"/>
  <c r="S7" i="104"/>
  <c r="R7" i="104"/>
  <c r="N7" i="104"/>
  <c r="M7" i="104"/>
  <c r="L7" i="104"/>
  <c r="K7" i="104"/>
  <c r="J7" i="104"/>
  <c r="F7" i="104"/>
  <c r="E7" i="104"/>
  <c r="D7" i="104"/>
  <c r="C7" i="104"/>
  <c r="X6" i="104"/>
  <c r="T6" i="104"/>
  <c r="S6" i="104"/>
  <c r="R6" i="104"/>
  <c r="Q6" i="104"/>
  <c r="P6" i="104"/>
  <c r="L6" i="104"/>
  <c r="K6" i="104"/>
  <c r="J6" i="104"/>
  <c r="I6" i="104"/>
  <c r="H6" i="104"/>
  <c r="D6" i="104"/>
  <c r="C6" i="104"/>
  <c r="W52" i="190"/>
  <c r="V52" i="190"/>
  <c r="O52" i="190"/>
  <c r="N52" i="190"/>
  <c r="M52" i="190"/>
  <c r="G52" i="190"/>
  <c r="F52" i="190"/>
  <c r="E52" i="190"/>
  <c r="W22" i="190"/>
  <c r="U22" i="190"/>
  <c r="O22" i="190"/>
  <c r="M22" i="190"/>
  <c r="G22" i="190"/>
  <c r="F22" i="190"/>
  <c r="E22" i="190"/>
  <c r="Q8" i="190"/>
  <c r="P8" i="190"/>
  <c r="I8" i="190"/>
  <c r="H8" i="190"/>
  <c r="S4" i="190"/>
  <c r="K4" i="190"/>
  <c r="J4" i="190"/>
  <c r="C4" i="190"/>
  <c r="S52" i="189"/>
  <c r="R52" i="189"/>
  <c r="Q52" i="189"/>
  <c r="K52" i="189"/>
  <c r="J52" i="189"/>
  <c r="I52" i="189"/>
  <c r="C52" i="189"/>
  <c r="S22" i="189"/>
  <c r="R22" i="189"/>
  <c r="Q22" i="189"/>
  <c r="K22" i="189"/>
  <c r="J22" i="189"/>
  <c r="I22" i="189"/>
  <c r="C22" i="189"/>
  <c r="U8" i="189"/>
  <c r="S8" i="189"/>
  <c r="M8" i="189"/>
  <c r="K8" i="189"/>
  <c r="E8" i="189"/>
  <c r="C8" i="189"/>
  <c r="W4" i="189"/>
  <c r="O4" i="189"/>
  <c r="G4" i="189"/>
  <c r="W52" i="188"/>
  <c r="V52" i="188"/>
  <c r="U52" i="188"/>
  <c r="O52" i="188"/>
  <c r="N52" i="188"/>
  <c r="M52" i="188"/>
  <c r="G52" i="188"/>
  <c r="F52" i="188"/>
  <c r="E52" i="188"/>
  <c r="W22" i="188"/>
  <c r="O22" i="188"/>
  <c r="G22" i="188"/>
  <c r="Q8" i="188"/>
  <c r="I8" i="188"/>
  <c r="S4" i="188"/>
  <c r="K4" i="188"/>
  <c r="C4" i="188"/>
  <c r="W54" i="105"/>
  <c r="V54" i="105"/>
  <c r="U54" i="105"/>
  <c r="T54" i="105"/>
  <c r="O54" i="105"/>
  <c r="N54" i="105"/>
  <c r="M54" i="105"/>
  <c r="L54" i="105"/>
  <c r="G54" i="105"/>
  <c r="F54" i="105"/>
  <c r="E54" i="105"/>
  <c r="D54" i="105"/>
  <c r="X72" i="105"/>
  <c r="W72" i="105"/>
  <c r="V72" i="105"/>
  <c r="Q72" i="105"/>
  <c r="P72" i="105"/>
  <c r="O72" i="105"/>
  <c r="N72" i="105"/>
  <c r="I72" i="105"/>
  <c r="H72" i="105"/>
  <c r="G72" i="105"/>
  <c r="F72" i="105"/>
  <c r="W71" i="105"/>
  <c r="V71" i="105"/>
  <c r="U71" i="105"/>
  <c r="T71" i="105"/>
  <c r="O71" i="105"/>
  <c r="N71" i="105"/>
  <c r="M71" i="105"/>
  <c r="L71" i="105"/>
  <c r="G71" i="105"/>
  <c r="F71" i="105"/>
  <c r="E71" i="105"/>
  <c r="D71" i="105"/>
  <c r="U70" i="105"/>
  <c r="T70" i="105"/>
  <c r="S70" i="105"/>
  <c r="R70" i="105"/>
  <c r="M70" i="105"/>
  <c r="L70" i="105"/>
  <c r="K70" i="105"/>
  <c r="J70" i="105"/>
  <c r="E70" i="105"/>
  <c r="D70" i="105"/>
  <c r="C70" i="105"/>
  <c r="X69" i="105"/>
  <c r="S69" i="105"/>
  <c r="R69" i="105"/>
  <c r="Q69" i="105"/>
  <c r="P69" i="105"/>
  <c r="K69" i="105"/>
  <c r="J69" i="105"/>
  <c r="I69" i="105"/>
  <c r="H69" i="105"/>
  <c r="C69" i="105"/>
  <c r="X68" i="105"/>
  <c r="W68" i="105"/>
  <c r="V68" i="105"/>
  <c r="Q68" i="105"/>
  <c r="P68" i="105"/>
  <c r="O68" i="105"/>
  <c r="N68" i="105"/>
  <c r="I68" i="105"/>
  <c r="H68" i="105"/>
  <c r="G68" i="105"/>
  <c r="F68" i="105"/>
  <c r="W67" i="105"/>
  <c r="V67" i="105"/>
  <c r="U67" i="105"/>
  <c r="T67" i="105"/>
  <c r="O67" i="105"/>
  <c r="N67" i="105"/>
  <c r="M67" i="105"/>
  <c r="L67" i="105"/>
  <c r="G67" i="105"/>
  <c r="F67" i="105"/>
  <c r="E67" i="105"/>
  <c r="D67" i="105"/>
  <c r="U66" i="105"/>
  <c r="T66" i="105"/>
  <c r="S66" i="105"/>
  <c r="R66" i="105"/>
  <c r="M66" i="105"/>
  <c r="L66" i="105"/>
  <c r="K66" i="105"/>
  <c r="J66" i="105"/>
  <c r="E66" i="105"/>
  <c r="D66" i="105"/>
  <c r="C66" i="105"/>
  <c r="X65" i="105"/>
  <c r="S65" i="105"/>
  <c r="R65" i="105"/>
  <c r="Q65" i="105"/>
  <c r="P65" i="105"/>
  <c r="K65" i="105"/>
  <c r="J65" i="105"/>
  <c r="I65" i="105"/>
  <c r="H65" i="105"/>
  <c r="C65" i="105"/>
  <c r="X64" i="105"/>
  <c r="W64" i="105"/>
  <c r="V64" i="105"/>
  <c r="Q64" i="105"/>
  <c r="P64" i="105"/>
  <c r="O64" i="105"/>
  <c r="N64" i="105"/>
  <c r="I64" i="105"/>
  <c r="H64" i="105"/>
  <c r="G64" i="105"/>
  <c r="F64" i="105"/>
  <c r="W63" i="105"/>
  <c r="V63" i="105"/>
  <c r="U63" i="105"/>
  <c r="T63" i="105"/>
  <c r="O63" i="105"/>
  <c r="N63" i="105"/>
  <c r="M63" i="105"/>
  <c r="L63" i="105"/>
  <c r="G63" i="105"/>
  <c r="F63" i="105"/>
  <c r="E63" i="105"/>
  <c r="D63" i="105"/>
  <c r="U62" i="105"/>
  <c r="T62" i="105"/>
  <c r="S62" i="105"/>
  <c r="R62" i="105"/>
  <c r="M62" i="105"/>
  <c r="L62" i="105"/>
  <c r="K62" i="105"/>
  <c r="J62" i="105"/>
  <c r="E62" i="105"/>
  <c r="D62" i="105"/>
  <c r="C62" i="105"/>
  <c r="W51" i="105"/>
  <c r="V51" i="105"/>
  <c r="U51" i="105"/>
  <c r="T51" i="105"/>
  <c r="O51" i="105"/>
  <c r="N51" i="105"/>
  <c r="M51" i="105"/>
  <c r="L51" i="105"/>
  <c r="G51" i="105"/>
  <c r="F51" i="105"/>
  <c r="E51" i="105"/>
  <c r="D51" i="105"/>
  <c r="U50" i="105"/>
  <c r="T50" i="105"/>
  <c r="S50" i="105"/>
  <c r="R50" i="105"/>
  <c r="M50" i="105"/>
  <c r="L50" i="105"/>
  <c r="K50" i="105"/>
  <c r="J50" i="105"/>
  <c r="E50" i="105"/>
  <c r="D50" i="105"/>
  <c r="C50" i="105"/>
  <c r="X49" i="105"/>
  <c r="S49" i="105"/>
  <c r="R49" i="105"/>
  <c r="Q49" i="105"/>
  <c r="P49" i="105"/>
  <c r="K49" i="105"/>
  <c r="J49" i="105"/>
  <c r="I49" i="105"/>
  <c r="H49" i="105"/>
  <c r="C49" i="105"/>
  <c r="X48" i="105"/>
  <c r="W48" i="105"/>
  <c r="V48" i="105"/>
  <c r="Q48" i="105"/>
  <c r="P48" i="105"/>
  <c r="O48" i="105"/>
  <c r="N48" i="105"/>
  <c r="I48" i="105"/>
  <c r="H48" i="105"/>
  <c r="G48" i="105"/>
  <c r="F48" i="105"/>
  <c r="W47" i="105"/>
  <c r="V47" i="105"/>
  <c r="U47" i="105"/>
  <c r="T47" i="105"/>
  <c r="O47" i="105"/>
  <c r="N47" i="105"/>
  <c r="M47" i="105"/>
  <c r="L47" i="105"/>
  <c r="G47" i="105"/>
  <c r="F47" i="105"/>
  <c r="E47" i="105"/>
  <c r="D47" i="105"/>
  <c r="U46" i="105"/>
  <c r="T46" i="105"/>
  <c r="S46" i="105"/>
  <c r="R46" i="105"/>
  <c r="M46" i="105"/>
  <c r="L46" i="105"/>
  <c r="K46" i="105"/>
  <c r="J46" i="105"/>
  <c r="E46" i="105"/>
  <c r="D46" i="105"/>
  <c r="C46" i="105"/>
  <c r="X45" i="105"/>
  <c r="S45" i="105"/>
  <c r="R45" i="105"/>
  <c r="Q45" i="105"/>
  <c r="P45" i="105"/>
  <c r="K45" i="105"/>
  <c r="J45" i="105"/>
  <c r="I45" i="105"/>
  <c r="H45" i="105"/>
  <c r="C45" i="105"/>
  <c r="X44" i="105"/>
  <c r="W44" i="105"/>
  <c r="V44" i="105"/>
  <c r="Q44" i="105"/>
  <c r="P44" i="105"/>
  <c r="O44" i="105"/>
  <c r="N44" i="105"/>
  <c r="I44" i="105"/>
  <c r="H44" i="105"/>
  <c r="G44" i="105"/>
  <c r="F44" i="105"/>
  <c r="W43" i="105"/>
  <c r="V43" i="105"/>
  <c r="U43" i="105"/>
  <c r="T43" i="105"/>
  <c r="O43" i="105"/>
  <c r="N43" i="105"/>
  <c r="M43" i="105"/>
  <c r="L43" i="105"/>
  <c r="G43" i="105"/>
  <c r="F43" i="105"/>
  <c r="E43" i="105"/>
  <c r="D43" i="105"/>
  <c r="U42" i="105"/>
  <c r="T42" i="105"/>
  <c r="S42" i="105"/>
  <c r="R42" i="105"/>
  <c r="M42" i="105"/>
  <c r="L42" i="105"/>
  <c r="K42" i="105"/>
  <c r="J42" i="105"/>
  <c r="E42" i="105"/>
  <c r="D42" i="105"/>
  <c r="C42" i="105"/>
  <c r="X41" i="105"/>
  <c r="S41" i="105"/>
  <c r="R41" i="105"/>
  <c r="Q41" i="105"/>
  <c r="P41" i="105"/>
  <c r="K41" i="105"/>
  <c r="J41" i="105"/>
  <c r="I41" i="105"/>
  <c r="H41" i="105"/>
  <c r="C41" i="105"/>
  <c r="X40" i="105"/>
  <c r="W40" i="105"/>
  <c r="V40" i="105"/>
  <c r="Q40" i="105"/>
  <c r="P40" i="105"/>
  <c r="O40" i="105"/>
  <c r="N40" i="105"/>
  <c r="I40" i="105"/>
  <c r="H40" i="105"/>
  <c r="G40" i="105"/>
  <c r="F40" i="105"/>
  <c r="W39" i="105"/>
  <c r="V39" i="105"/>
  <c r="U39" i="105"/>
  <c r="T39" i="105"/>
  <c r="O39" i="105"/>
  <c r="N39" i="105"/>
  <c r="M39" i="105"/>
  <c r="L39" i="105"/>
  <c r="G39" i="105"/>
  <c r="F39" i="105"/>
  <c r="E39" i="105"/>
  <c r="D39" i="105"/>
  <c r="U38" i="105"/>
  <c r="T38" i="105"/>
  <c r="S38" i="105"/>
  <c r="R38" i="105"/>
  <c r="M38" i="105"/>
  <c r="L38" i="105"/>
  <c r="K38" i="105"/>
  <c r="J38" i="105"/>
  <c r="E38" i="105"/>
  <c r="D38" i="105"/>
  <c r="C38" i="105"/>
  <c r="X37" i="105"/>
  <c r="S37" i="105"/>
  <c r="R37" i="105"/>
  <c r="Q37" i="105"/>
  <c r="P37" i="105"/>
  <c r="K37" i="105"/>
  <c r="J37" i="105"/>
  <c r="I37" i="105"/>
  <c r="H37" i="105"/>
  <c r="C37" i="105"/>
  <c r="X36" i="105"/>
  <c r="W36" i="105"/>
  <c r="V36" i="105"/>
  <c r="Q36" i="105"/>
  <c r="P36" i="105"/>
  <c r="O36" i="105"/>
  <c r="N36" i="105"/>
  <c r="I36" i="105"/>
  <c r="H36" i="105"/>
  <c r="G36" i="105"/>
  <c r="F36" i="105"/>
  <c r="W35" i="105"/>
  <c r="V35" i="105"/>
  <c r="U35" i="105"/>
  <c r="T35" i="105"/>
  <c r="O35" i="105"/>
  <c r="N35" i="105"/>
  <c r="M35" i="105"/>
  <c r="L35" i="105"/>
  <c r="G35" i="105"/>
  <c r="F35" i="105"/>
  <c r="E35" i="105"/>
  <c r="D35" i="105"/>
  <c r="X32" i="105"/>
  <c r="S32" i="105"/>
  <c r="R32" i="105"/>
  <c r="Q32" i="105"/>
  <c r="P32" i="105"/>
  <c r="K32" i="105"/>
  <c r="J32" i="105"/>
  <c r="I32" i="105"/>
  <c r="H32" i="105"/>
  <c r="C32" i="105"/>
  <c r="X31" i="105"/>
  <c r="W31" i="105"/>
  <c r="V31" i="105"/>
  <c r="Q31" i="105"/>
  <c r="P31" i="105"/>
  <c r="O31" i="105"/>
  <c r="N31" i="105"/>
  <c r="I31" i="105"/>
  <c r="H31" i="105"/>
  <c r="G31" i="105"/>
  <c r="F31" i="105"/>
  <c r="W30" i="105"/>
  <c r="V30" i="105"/>
  <c r="U30" i="105"/>
  <c r="T30" i="105"/>
  <c r="O30" i="105"/>
  <c r="N30" i="105"/>
  <c r="M30" i="105"/>
  <c r="L30" i="105"/>
  <c r="G30" i="105"/>
  <c r="F30" i="105"/>
  <c r="E30" i="105"/>
  <c r="D30" i="105"/>
  <c r="U29" i="105"/>
  <c r="T29" i="105"/>
  <c r="S29" i="105"/>
  <c r="R29" i="105"/>
  <c r="M29" i="105"/>
  <c r="L29" i="105"/>
  <c r="K29" i="105"/>
  <c r="J29" i="105"/>
  <c r="E29" i="105"/>
  <c r="D29" i="105"/>
  <c r="C29" i="105"/>
  <c r="X25" i="105"/>
  <c r="W25" i="105"/>
  <c r="V25" i="105"/>
  <c r="Q25" i="105"/>
  <c r="P25" i="105"/>
  <c r="O25" i="105"/>
  <c r="N25" i="105"/>
  <c r="I25" i="105"/>
  <c r="H25" i="105"/>
  <c r="G25" i="105"/>
  <c r="F25" i="105"/>
  <c r="W24" i="105"/>
  <c r="V24" i="105"/>
  <c r="U24" i="105"/>
  <c r="T24" i="105"/>
  <c r="O24" i="105"/>
  <c r="N24" i="105"/>
  <c r="M24" i="105"/>
  <c r="L24" i="105"/>
  <c r="G24" i="105"/>
  <c r="F24" i="105"/>
  <c r="E24" i="105"/>
  <c r="D24" i="105"/>
  <c r="X21" i="105"/>
  <c r="S21" i="105"/>
  <c r="R21" i="105"/>
  <c r="Q21" i="105"/>
  <c r="P21" i="105"/>
  <c r="K21" i="105"/>
  <c r="J21" i="105"/>
  <c r="I21" i="105"/>
  <c r="H21" i="105"/>
  <c r="C21" i="105"/>
  <c r="X20" i="105"/>
  <c r="W20" i="105"/>
  <c r="V20" i="105"/>
  <c r="Q20" i="105"/>
  <c r="P20" i="105"/>
  <c r="O20" i="105"/>
  <c r="N20" i="105"/>
  <c r="I20" i="105"/>
  <c r="H20" i="105"/>
  <c r="G20" i="105"/>
  <c r="F20" i="105"/>
  <c r="W19" i="105"/>
  <c r="V19" i="105"/>
  <c r="U19" i="105"/>
  <c r="T19" i="105"/>
  <c r="O19" i="105"/>
  <c r="N19" i="105"/>
  <c r="M19" i="105"/>
  <c r="L19" i="105"/>
  <c r="G19" i="105"/>
  <c r="F19" i="105"/>
  <c r="E19" i="105"/>
  <c r="D19" i="105"/>
  <c r="X16" i="105"/>
  <c r="S16" i="105"/>
  <c r="R16" i="105"/>
  <c r="Q16" i="105"/>
  <c r="P16" i="105"/>
  <c r="K16" i="105"/>
  <c r="J16" i="105"/>
  <c r="I16" i="105"/>
  <c r="H16" i="105"/>
  <c r="C16" i="105"/>
  <c r="X15" i="105"/>
  <c r="W15" i="105"/>
  <c r="V15" i="105"/>
  <c r="Q15" i="105"/>
  <c r="P15" i="105"/>
  <c r="O15" i="105"/>
  <c r="N15" i="105"/>
  <c r="I15" i="105"/>
  <c r="H15" i="105"/>
  <c r="G15" i="105"/>
  <c r="F15" i="105"/>
  <c r="W14" i="105"/>
  <c r="V14" i="105"/>
  <c r="U14" i="105"/>
  <c r="T14" i="105"/>
  <c r="O14" i="105"/>
  <c r="N14" i="105"/>
  <c r="M14" i="105"/>
  <c r="L14" i="105"/>
  <c r="G14" i="105"/>
  <c r="F14" i="105"/>
  <c r="E14" i="105"/>
  <c r="D14" i="105"/>
  <c r="U13" i="105"/>
  <c r="T13" i="105"/>
  <c r="S13" i="105"/>
  <c r="R13" i="105"/>
  <c r="M13" i="105"/>
  <c r="L13" i="105"/>
  <c r="K13" i="105"/>
  <c r="J13" i="105"/>
  <c r="E13" i="105"/>
  <c r="D13" i="105"/>
  <c r="C13" i="105"/>
  <c r="X10" i="105"/>
  <c r="W10" i="105"/>
  <c r="V10" i="105"/>
  <c r="Q10" i="105"/>
  <c r="P10" i="105"/>
  <c r="O10" i="105"/>
  <c r="N10" i="105"/>
  <c r="I10" i="105"/>
  <c r="H10" i="105"/>
  <c r="G10" i="105"/>
  <c r="F10" i="105"/>
  <c r="U7" i="105"/>
  <c r="T7" i="105"/>
  <c r="S7" i="105"/>
  <c r="R7" i="105"/>
  <c r="M7" i="105"/>
  <c r="L7" i="105"/>
  <c r="K7" i="105"/>
  <c r="J7" i="105"/>
  <c r="E7" i="105"/>
  <c r="D7" i="105"/>
  <c r="C7" i="105"/>
  <c r="X6" i="105"/>
  <c r="S6" i="105"/>
  <c r="R6" i="105"/>
  <c r="Q6" i="105"/>
  <c r="P6" i="105"/>
  <c r="K6" i="105"/>
  <c r="J6" i="105"/>
  <c r="I6" i="105"/>
  <c r="H6" i="105"/>
  <c r="C6" i="105"/>
  <c r="X52" i="186"/>
  <c r="W52" i="186"/>
  <c r="V52" i="186"/>
  <c r="P52" i="186"/>
  <c r="O52" i="186"/>
  <c r="N52" i="186"/>
  <c r="H52" i="186"/>
  <c r="G52" i="186"/>
  <c r="F52" i="186"/>
  <c r="T61" i="186"/>
  <c r="L61" i="186"/>
  <c r="D61" i="186"/>
  <c r="P33" i="186"/>
  <c r="H33" i="186"/>
  <c r="V27" i="186"/>
  <c r="N27" i="186"/>
  <c r="F27" i="186"/>
  <c r="V17" i="186"/>
  <c r="N17" i="186"/>
  <c r="F17" i="186"/>
  <c r="X54" i="103"/>
  <c r="W54" i="103"/>
  <c r="V54" i="103"/>
  <c r="U54" i="103"/>
  <c r="T54" i="103"/>
  <c r="P54" i="103"/>
  <c r="O54" i="103"/>
  <c r="N54" i="103"/>
  <c r="M54" i="103"/>
  <c r="L54" i="103"/>
  <c r="H54" i="103"/>
  <c r="G54" i="103"/>
  <c r="F54" i="103"/>
  <c r="E54" i="103"/>
  <c r="D54" i="103"/>
  <c r="X72" i="103"/>
  <c r="W72" i="103"/>
  <c r="V72" i="103"/>
  <c r="R72" i="103"/>
  <c r="Q72" i="103"/>
  <c r="P72" i="103"/>
  <c r="O72" i="103"/>
  <c r="N72" i="103"/>
  <c r="J72" i="103"/>
  <c r="I72" i="103"/>
  <c r="H72" i="103"/>
  <c r="G72" i="103"/>
  <c r="F72" i="103"/>
  <c r="X71" i="103"/>
  <c r="W71" i="103"/>
  <c r="V71" i="103"/>
  <c r="U71" i="103"/>
  <c r="T71" i="103"/>
  <c r="P71" i="103"/>
  <c r="O71" i="103"/>
  <c r="N71" i="103"/>
  <c r="M71" i="103"/>
  <c r="L71" i="103"/>
  <c r="H71" i="103"/>
  <c r="G71" i="103"/>
  <c r="F71" i="103"/>
  <c r="E71" i="103"/>
  <c r="D71" i="103"/>
  <c r="V70" i="103"/>
  <c r="U70" i="103"/>
  <c r="T70" i="103"/>
  <c r="S70" i="103"/>
  <c r="R70" i="103"/>
  <c r="N70" i="103"/>
  <c r="M70" i="103"/>
  <c r="L70" i="103"/>
  <c r="K70" i="103"/>
  <c r="J70" i="103"/>
  <c r="F70" i="103"/>
  <c r="E70" i="103"/>
  <c r="D70" i="103"/>
  <c r="C70" i="103"/>
  <c r="X69" i="103"/>
  <c r="T69" i="103"/>
  <c r="S69" i="103"/>
  <c r="R69" i="103"/>
  <c r="Q69" i="103"/>
  <c r="P69" i="103"/>
  <c r="L69" i="103"/>
  <c r="K69" i="103"/>
  <c r="J69" i="103"/>
  <c r="I69" i="103"/>
  <c r="H69" i="103"/>
  <c r="D69" i="103"/>
  <c r="C69" i="103"/>
  <c r="X68" i="103"/>
  <c r="W68" i="103"/>
  <c r="V68" i="103"/>
  <c r="R68" i="103"/>
  <c r="Q68" i="103"/>
  <c r="P68" i="103"/>
  <c r="O68" i="103"/>
  <c r="N68" i="103"/>
  <c r="J68" i="103"/>
  <c r="I68" i="103"/>
  <c r="H68" i="103"/>
  <c r="G68" i="103"/>
  <c r="F68" i="103"/>
  <c r="X67" i="103"/>
  <c r="W67" i="103"/>
  <c r="V67" i="103"/>
  <c r="U67" i="103"/>
  <c r="T67" i="103"/>
  <c r="P67" i="103"/>
  <c r="O67" i="103"/>
  <c r="N67" i="103"/>
  <c r="M67" i="103"/>
  <c r="L67" i="103"/>
  <c r="H67" i="103"/>
  <c r="G67" i="103"/>
  <c r="F67" i="103"/>
  <c r="E67" i="103"/>
  <c r="D67" i="103"/>
  <c r="V66" i="103"/>
  <c r="U66" i="103"/>
  <c r="T66" i="103"/>
  <c r="S66" i="103"/>
  <c r="R66" i="103"/>
  <c r="N66" i="103"/>
  <c r="M66" i="103"/>
  <c r="L66" i="103"/>
  <c r="K66" i="103"/>
  <c r="J66" i="103"/>
  <c r="F66" i="103"/>
  <c r="E66" i="103"/>
  <c r="D66" i="103"/>
  <c r="C66" i="103"/>
  <c r="X65" i="103"/>
  <c r="T65" i="103"/>
  <c r="S65" i="103"/>
  <c r="R65" i="103"/>
  <c r="Q65" i="103"/>
  <c r="P65" i="103"/>
  <c r="L65" i="103"/>
  <c r="K65" i="103"/>
  <c r="J65" i="103"/>
  <c r="I65" i="103"/>
  <c r="H65" i="103"/>
  <c r="D65" i="103"/>
  <c r="C65" i="103"/>
  <c r="X64" i="103"/>
  <c r="W64" i="103"/>
  <c r="V64" i="103"/>
  <c r="R64" i="103"/>
  <c r="Q64" i="103"/>
  <c r="P64" i="103"/>
  <c r="O64" i="103"/>
  <c r="N64" i="103"/>
  <c r="J64" i="103"/>
  <c r="I64" i="103"/>
  <c r="H64" i="103"/>
  <c r="G64" i="103"/>
  <c r="F64" i="103"/>
  <c r="X63" i="103"/>
  <c r="W63" i="103"/>
  <c r="V63" i="103"/>
  <c r="U63" i="103"/>
  <c r="T63" i="103"/>
  <c r="P63" i="103"/>
  <c r="O63" i="103"/>
  <c r="N63" i="103"/>
  <c r="M63" i="103"/>
  <c r="L63" i="103"/>
  <c r="H63" i="103"/>
  <c r="G63" i="103"/>
  <c r="F63" i="103"/>
  <c r="E63" i="103"/>
  <c r="D63" i="103"/>
  <c r="V62" i="103"/>
  <c r="U62" i="103"/>
  <c r="T62" i="103"/>
  <c r="S62" i="103"/>
  <c r="R62" i="103"/>
  <c r="N62" i="103"/>
  <c r="M62" i="103"/>
  <c r="L62" i="103"/>
  <c r="K62" i="103"/>
  <c r="J62" i="103"/>
  <c r="F62" i="103"/>
  <c r="E62" i="103"/>
  <c r="D62" i="103"/>
  <c r="C62" i="103"/>
  <c r="X51" i="103"/>
  <c r="W51" i="103"/>
  <c r="V51" i="103"/>
  <c r="U51" i="103"/>
  <c r="T51" i="103"/>
  <c r="P51" i="103"/>
  <c r="O51" i="103"/>
  <c r="N51" i="103"/>
  <c r="M51" i="103"/>
  <c r="L51" i="103"/>
  <c r="H51" i="103"/>
  <c r="G51" i="103"/>
  <c r="F51" i="103"/>
  <c r="E51" i="103"/>
  <c r="D51" i="103"/>
  <c r="V50" i="103"/>
  <c r="U50" i="103"/>
  <c r="T50" i="103"/>
  <c r="S50" i="103"/>
  <c r="R50" i="103"/>
  <c r="N50" i="103"/>
  <c r="M50" i="103"/>
  <c r="L50" i="103"/>
  <c r="K50" i="103"/>
  <c r="J50" i="103"/>
  <c r="F50" i="103"/>
  <c r="E50" i="103"/>
  <c r="D50" i="103"/>
  <c r="C50" i="103"/>
  <c r="X49" i="103"/>
  <c r="T49" i="103"/>
  <c r="S49" i="103"/>
  <c r="R49" i="103"/>
  <c r="Q49" i="103"/>
  <c r="P49" i="103"/>
  <c r="L49" i="103"/>
  <c r="K49" i="103"/>
  <c r="J49" i="103"/>
  <c r="I49" i="103"/>
  <c r="H49" i="103"/>
  <c r="D49" i="103"/>
  <c r="C49" i="103"/>
  <c r="X48" i="103"/>
  <c r="W48" i="103"/>
  <c r="V48" i="103"/>
  <c r="R48" i="103"/>
  <c r="Q48" i="103"/>
  <c r="P48" i="103"/>
  <c r="O48" i="103"/>
  <c r="N48" i="103"/>
  <c r="J48" i="103"/>
  <c r="I48" i="103"/>
  <c r="H48" i="103"/>
  <c r="G48" i="103"/>
  <c r="F48" i="103"/>
  <c r="X47" i="103"/>
  <c r="W47" i="103"/>
  <c r="V47" i="103"/>
  <c r="U47" i="103"/>
  <c r="T47" i="103"/>
  <c r="P47" i="103"/>
  <c r="O47" i="103"/>
  <c r="N47" i="103"/>
  <c r="M47" i="103"/>
  <c r="L47" i="103"/>
  <c r="H47" i="103"/>
  <c r="G47" i="103"/>
  <c r="F47" i="103"/>
  <c r="E47" i="103"/>
  <c r="D47" i="103"/>
  <c r="V46" i="103"/>
  <c r="U46" i="103"/>
  <c r="T46" i="103"/>
  <c r="S46" i="103"/>
  <c r="R46" i="103"/>
  <c r="N46" i="103"/>
  <c r="M46" i="103"/>
  <c r="L46" i="103"/>
  <c r="K46" i="103"/>
  <c r="J46" i="103"/>
  <c r="F46" i="103"/>
  <c r="E46" i="103"/>
  <c r="D46" i="103"/>
  <c r="C46" i="103"/>
  <c r="X45" i="103"/>
  <c r="T45" i="103"/>
  <c r="S45" i="103"/>
  <c r="R45" i="103"/>
  <c r="Q45" i="103"/>
  <c r="P45" i="103"/>
  <c r="L45" i="103"/>
  <c r="K45" i="103"/>
  <c r="J45" i="103"/>
  <c r="I45" i="103"/>
  <c r="H45" i="103"/>
  <c r="D45" i="103"/>
  <c r="C45" i="103"/>
  <c r="X44" i="103"/>
  <c r="W44" i="103"/>
  <c r="V44" i="103"/>
  <c r="R44" i="103"/>
  <c r="Q44" i="103"/>
  <c r="P44" i="103"/>
  <c r="O44" i="103"/>
  <c r="N44" i="103"/>
  <c r="J44" i="103"/>
  <c r="I44" i="103"/>
  <c r="H44" i="103"/>
  <c r="G44" i="103"/>
  <c r="F44" i="103"/>
  <c r="X43" i="103"/>
  <c r="W43" i="103"/>
  <c r="V43" i="103"/>
  <c r="U43" i="103"/>
  <c r="T43" i="103"/>
  <c r="P43" i="103"/>
  <c r="O43" i="103"/>
  <c r="N43" i="103"/>
  <c r="M43" i="103"/>
  <c r="L43" i="103"/>
  <c r="H43" i="103"/>
  <c r="G43" i="103"/>
  <c r="F43" i="103"/>
  <c r="E43" i="103"/>
  <c r="D43" i="103"/>
  <c r="V42" i="103"/>
  <c r="U42" i="103"/>
  <c r="T42" i="103"/>
  <c r="S42" i="103"/>
  <c r="R42" i="103"/>
  <c r="N42" i="103"/>
  <c r="M42" i="103"/>
  <c r="L42" i="103"/>
  <c r="K42" i="103"/>
  <c r="J42" i="103"/>
  <c r="F42" i="103"/>
  <c r="E42" i="103"/>
  <c r="D42" i="103"/>
  <c r="C42" i="103"/>
  <c r="X41" i="103"/>
  <c r="T41" i="103"/>
  <c r="S41" i="103"/>
  <c r="R41" i="103"/>
  <c r="Q41" i="103"/>
  <c r="P41" i="103"/>
  <c r="L41" i="103"/>
  <c r="K41" i="103"/>
  <c r="J41" i="103"/>
  <c r="I41" i="103"/>
  <c r="H41" i="103"/>
  <c r="D41" i="103"/>
  <c r="C41" i="103"/>
  <c r="X40" i="103"/>
  <c r="W40" i="103"/>
  <c r="V40" i="103"/>
  <c r="R40" i="103"/>
  <c r="Q40" i="103"/>
  <c r="P40" i="103"/>
  <c r="O40" i="103"/>
  <c r="N40" i="103"/>
  <c r="J40" i="103"/>
  <c r="I40" i="103"/>
  <c r="H40" i="103"/>
  <c r="G40" i="103"/>
  <c r="F40" i="103"/>
  <c r="X39" i="103"/>
  <c r="W39" i="103"/>
  <c r="V39" i="103"/>
  <c r="U39" i="103"/>
  <c r="T39" i="103"/>
  <c r="P39" i="103"/>
  <c r="O39" i="103"/>
  <c r="N39" i="103"/>
  <c r="M39" i="103"/>
  <c r="L39" i="103"/>
  <c r="H39" i="103"/>
  <c r="G39" i="103"/>
  <c r="F39" i="103"/>
  <c r="E39" i="103"/>
  <c r="D39" i="103"/>
  <c r="V38" i="103"/>
  <c r="U38" i="103"/>
  <c r="T38" i="103"/>
  <c r="S38" i="103"/>
  <c r="R38" i="103"/>
  <c r="N38" i="103"/>
  <c r="M38" i="103"/>
  <c r="L38" i="103"/>
  <c r="K38" i="103"/>
  <c r="J38" i="103"/>
  <c r="F38" i="103"/>
  <c r="E38" i="103"/>
  <c r="D38" i="103"/>
  <c r="C38" i="103"/>
  <c r="X37" i="103"/>
  <c r="T37" i="103"/>
  <c r="S37" i="103"/>
  <c r="R37" i="103"/>
  <c r="Q37" i="103"/>
  <c r="P37" i="103"/>
  <c r="L37" i="103"/>
  <c r="K37" i="103"/>
  <c r="J37" i="103"/>
  <c r="I37" i="103"/>
  <c r="H37" i="103"/>
  <c r="D37" i="103"/>
  <c r="C37" i="103"/>
  <c r="X36" i="103"/>
  <c r="W36" i="103"/>
  <c r="V36" i="103"/>
  <c r="R36" i="103"/>
  <c r="Q36" i="103"/>
  <c r="P36" i="103"/>
  <c r="O36" i="103"/>
  <c r="N36" i="103"/>
  <c r="J36" i="103"/>
  <c r="I36" i="103"/>
  <c r="H36" i="103"/>
  <c r="G36" i="103"/>
  <c r="F36" i="103"/>
  <c r="X35" i="103"/>
  <c r="W35" i="103"/>
  <c r="V35" i="103"/>
  <c r="U35" i="103"/>
  <c r="T35" i="103"/>
  <c r="P35" i="103"/>
  <c r="O35" i="103"/>
  <c r="N35" i="103"/>
  <c r="M35" i="103"/>
  <c r="L35" i="103"/>
  <c r="H35" i="103"/>
  <c r="G35" i="103"/>
  <c r="F35" i="103"/>
  <c r="E35" i="103"/>
  <c r="D35" i="103"/>
  <c r="X32" i="103"/>
  <c r="T32" i="103"/>
  <c r="S32" i="103"/>
  <c r="R32" i="103"/>
  <c r="Q32" i="103"/>
  <c r="P32" i="103"/>
  <c r="L32" i="103"/>
  <c r="K32" i="103"/>
  <c r="J32" i="103"/>
  <c r="I32" i="103"/>
  <c r="H32" i="103"/>
  <c r="D32" i="103"/>
  <c r="C32" i="103"/>
  <c r="X31" i="103"/>
  <c r="W31" i="103"/>
  <c r="V31" i="103"/>
  <c r="R31" i="103"/>
  <c r="Q31" i="103"/>
  <c r="P31" i="103"/>
  <c r="O31" i="103"/>
  <c r="N31" i="103"/>
  <c r="J31" i="103"/>
  <c r="I31" i="103"/>
  <c r="H31" i="103"/>
  <c r="G31" i="103"/>
  <c r="F31" i="103"/>
  <c r="X30" i="103"/>
  <c r="W30" i="103"/>
  <c r="V30" i="103"/>
  <c r="U30" i="103"/>
  <c r="T30" i="103"/>
  <c r="P30" i="103"/>
  <c r="O30" i="103"/>
  <c r="N30" i="103"/>
  <c r="M30" i="103"/>
  <c r="L30" i="103"/>
  <c r="H30" i="103"/>
  <c r="G30" i="103"/>
  <c r="F30" i="103"/>
  <c r="E30" i="103"/>
  <c r="D30" i="103"/>
  <c r="V29" i="103"/>
  <c r="U29" i="103"/>
  <c r="T29" i="103"/>
  <c r="S29" i="103"/>
  <c r="R29" i="103"/>
  <c r="N29" i="103"/>
  <c r="M29" i="103"/>
  <c r="L29" i="103"/>
  <c r="K29" i="103"/>
  <c r="J29" i="103"/>
  <c r="F29" i="103"/>
  <c r="E29" i="103"/>
  <c r="D29" i="103"/>
  <c r="C29" i="103"/>
  <c r="X21" i="103"/>
  <c r="W21" i="103"/>
  <c r="V21" i="103"/>
  <c r="U21" i="103"/>
  <c r="T21" i="103"/>
  <c r="S21" i="103"/>
  <c r="R21" i="103"/>
  <c r="Q21" i="103"/>
  <c r="P21" i="103"/>
  <c r="O21" i="103"/>
  <c r="N21" i="103"/>
  <c r="M21" i="103"/>
  <c r="L21" i="103"/>
  <c r="K21" i="103"/>
  <c r="J21" i="103"/>
  <c r="I21" i="103"/>
  <c r="H21" i="103"/>
  <c r="G21" i="103"/>
  <c r="F21" i="103"/>
  <c r="E21" i="103"/>
  <c r="D21" i="103"/>
  <c r="C21" i="103"/>
  <c r="X20" i="103"/>
  <c r="W20" i="103"/>
  <c r="V20" i="103"/>
  <c r="U20" i="103"/>
  <c r="T20" i="103"/>
  <c r="S20" i="103"/>
  <c r="R20" i="103"/>
  <c r="Q20" i="103"/>
  <c r="P20" i="103"/>
  <c r="O20" i="103"/>
  <c r="N20" i="103"/>
  <c r="M20" i="103"/>
  <c r="L20" i="103"/>
  <c r="K20" i="103"/>
  <c r="J20" i="103"/>
  <c r="I20" i="103"/>
  <c r="H20" i="103"/>
  <c r="G20" i="103"/>
  <c r="F20" i="103"/>
  <c r="E20" i="103"/>
  <c r="D20" i="103"/>
  <c r="C20" i="103"/>
  <c r="X19" i="103"/>
  <c r="W19" i="103"/>
  <c r="V19" i="103"/>
  <c r="U19" i="103"/>
  <c r="T19" i="103"/>
  <c r="S19" i="103"/>
  <c r="R19" i="103"/>
  <c r="Q19" i="103"/>
  <c r="P19" i="103"/>
  <c r="O19" i="103"/>
  <c r="N19" i="103"/>
  <c r="M19" i="103"/>
  <c r="L19" i="103"/>
  <c r="K19" i="103"/>
  <c r="J19" i="103"/>
  <c r="I19" i="103"/>
  <c r="H19" i="103"/>
  <c r="G19" i="103"/>
  <c r="F19" i="103"/>
  <c r="E19" i="103"/>
  <c r="D19" i="103"/>
  <c r="C19" i="103"/>
  <c r="W52" i="19"/>
  <c r="R52" i="19"/>
  <c r="Q52" i="19"/>
  <c r="O52" i="19"/>
  <c r="J52" i="19"/>
  <c r="I52" i="19"/>
  <c r="G52" i="19"/>
  <c r="X22" i="19"/>
  <c r="W22" i="19"/>
  <c r="V22" i="19"/>
  <c r="U22" i="19"/>
  <c r="P22" i="19"/>
  <c r="O22" i="19"/>
  <c r="N22" i="19"/>
  <c r="M22" i="19"/>
  <c r="H22" i="19"/>
  <c r="G22" i="19"/>
  <c r="F22" i="19"/>
  <c r="E22" i="19"/>
  <c r="X8" i="19"/>
  <c r="W8" i="19"/>
  <c r="R8" i="19"/>
  <c r="Q8" i="19"/>
  <c r="P8" i="19"/>
  <c r="O8" i="19"/>
  <c r="J8" i="19"/>
  <c r="I8" i="19"/>
  <c r="H8" i="19"/>
  <c r="G8" i="19"/>
  <c r="T4" i="19"/>
  <c r="S4" i="19"/>
  <c r="L4" i="19"/>
  <c r="K4" i="19"/>
  <c r="D4" i="19"/>
  <c r="C4" i="19"/>
  <c r="X52" i="18"/>
  <c r="W52" i="18"/>
  <c r="V52" i="18"/>
  <c r="U52" i="18"/>
  <c r="P52" i="18"/>
  <c r="O52" i="18"/>
  <c r="N52" i="18"/>
  <c r="M52" i="18"/>
  <c r="H52" i="18"/>
  <c r="G52" i="18"/>
  <c r="F52" i="18"/>
  <c r="E52" i="18"/>
  <c r="V22" i="18"/>
  <c r="U22" i="18"/>
  <c r="T22" i="18"/>
  <c r="S22" i="18"/>
  <c r="N22" i="18"/>
  <c r="M22" i="18"/>
  <c r="L22" i="18"/>
  <c r="K22" i="18"/>
  <c r="F22" i="18"/>
  <c r="E22" i="18"/>
  <c r="D22" i="18"/>
  <c r="C22" i="18"/>
  <c r="X8" i="18"/>
  <c r="W8" i="18"/>
  <c r="V8" i="18"/>
  <c r="U8" i="18"/>
  <c r="P8" i="18"/>
  <c r="O8" i="18"/>
  <c r="N8" i="18"/>
  <c r="M8" i="18"/>
  <c r="H8" i="18"/>
  <c r="G8" i="18"/>
  <c r="F8" i="18"/>
  <c r="E8" i="18"/>
  <c r="R4" i="18"/>
  <c r="Q4" i="18"/>
  <c r="J4" i="18"/>
  <c r="I4" i="18"/>
  <c r="X54" i="16"/>
  <c r="W54" i="16"/>
  <c r="P54" i="16"/>
  <c r="O54" i="16"/>
  <c r="H54" i="16"/>
  <c r="G54" i="16"/>
  <c r="T72" i="16"/>
  <c r="S72" i="16"/>
  <c r="L72" i="16"/>
  <c r="K72" i="16"/>
  <c r="D72" i="16"/>
  <c r="C72" i="16"/>
  <c r="R71" i="16"/>
  <c r="Q71" i="16"/>
  <c r="J71" i="16"/>
  <c r="I71" i="16"/>
  <c r="X70" i="16"/>
  <c r="W70" i="16"/>
  <c r="P70" i="16"/>
  <c r="O70" i="16"/>
  <c r="H70" i="16"/>
  <c r="G70" i="16"/>
  <c r="V69" i="16"/>
  <c r="U69" i="16"/>
  <c r="N69" i="16"/>
  <c r="M69" i="16"/>
  <c r="F69" i="16"/>
  <c r="E69" i="16"/>
  <c r="T68" i="16"/>
  <c r="S68" i="16"/>
  <c r="L68" i="16"/>
  <c r="K68" i="16"/>
  <c r="D68" i="16"/>
  <c r="C68" i="16"/>
  <c r="R67" i="16"/>
  <c r="Q67" i="16"/>
  <c r="J67" i="16"/>
  <c r="I67" i="16"/>
  <c r="X66" i="16"/>
  <c r="W66" i="16"/>
  <c r="P66" i="16"/>
  <c r="O66" i="16"/>
  <c r="H66" i="16"/>
  <c r="G66" i="16"/>
  <c r="V65" i="16"/>
  <c r="U65" i="16"/>
  <c r="N65" i="16"/>
  <c r="M65" i="16"/>
  <c r="F65" i="16"/>
  <c r="E65" i="16"/>
  <c r="T64" i="16"/>
  <c r="S64" i="16"/>
  <c r="L64" i="16"/>
  <c r="K64" i="16"/>
  <c r="D64" i="16"/>
  <c r="C64" i="16"/>
  <c r="T63" i="16"/>
  <c r="R63" i="16"/>
  <c r="Q63" i="16"/>
  <c r="L63" i="16"/>
  <c r="J63" i="16"/>
  <c r="I63" i="16"/>
  <c r="D63" i="16"/>
  <c r="X62" i="16"/>
  <c r="W62" i="16"/>
  <c r="R62" i="16"/>
  <c r="P62" i="16"/>
  <c r="O62" i="16"/>
  <c r="J62" i="16"/>
  <c r="H62" i="16"/>
  <c r="G62" i="16"/>
  <c r="X51" i="16"/>
  <c r="V51" i="16"/>
  <c r="U51" i="16"/>
  <c r="P51" i="16"/>
  <c r="N51" i="16"/>
  <c r="M51" i="16"/>
  <c r="H51" i="16"/>
  <c r="F51" i="16"/>
  <c r="E51" i="16"/>
  <c r="V50" i="16"/>
  <c r="T50" i="16"/>
  <c r="S50" i="16"/>
  <c r="N50" i="16"/>
  <c r="L50" i="16"/>
  <c r="K50" i="16"/>
  <c r="F50" i="16"/>
  <c r="D50" i="16"/>
  <c r="C50" i="16"/>
  <c r="T49" i="16"/>
  <c r="R49" i="16"/>
  <c r="Q49" i="16"/>
  <c r="L49" i="16"/>
  <c r="J49" i="16"/>
  <c r="I49" i="16"/>
  <c r="D49" i="16"/>
  <c r="X48" i="16"/>
  <c r="W48" i="16"/>
  <c r="R48" i="16"/>
  <c r="P48" i="16"/>
  <c r="O48" i="16"/>
  <c r="J48" i="16"/>
  <c r="H48" i="16"/>
  <c r="G48" i="16"/>
  <c r="X47" i="16"/>
  <c r="V47" i="16"/>
  <c r="U47" i="16"/>
  <c r="P47" i="16"/>
  <c r="N47" i="16"/>
  <c r="M47" i="16"/>
  <c r="H47" i="16"/>
  <c r="F47" i="16"/>
  <c r="E47" i="16"/>
  <c r="V46" i="16"/>
  <c r="T46" i="16"/>
  <c r="S46" i="16"/>
  <c r="N46" i="16"/>
  <c r="L46" i="16"/>
  <c r="K46" i="16"/>
  <c r="F46" i="16"/>
  <c r="D46" i="16"/>
  <c r="C46" i="16"/>
  <c r="T45" i="16"/>
  <c r="R45" i="16"/>
  <c r="Q45" i="16"/>
  <c r="L45" i="16"/>
  <c r="J45" i="16"/>
  <c r="I45" i="16"/>
  <c r="D45" i="16"/>
  <c r="X44" i="16"/>
  <c r="W44" i="16"/>
  <c r="R44" i="16"/>
  <c r="P44" i="16"/>
  <c r="O44" i="16"/>
  <c r="J44" i="16"/>
  <c r="H44" i="16"/>
  <c r="G44" i="16"/>
  <c r="X43" i="16"/>
  <c r="V43" i="16"/>
  <c r="U43" i="16"/>
  <c r="P43" i="16"/>
  <c r="N43" i="16"/>
  <c r="M43" i="16"/>
  <c r="H43" i="16"/>
  <c r="F43" i="16"/>
  <c r="E43" i="16"/>
  <c r="V42" i="16"/>
  <c r="T42" i="16"/>
  <c r="S42" i="16"/>
  <c r="N42" i="16"/>
  <c r="L42" i="16"/>
  <c r="K42" i="16"/>
  <c r="F42" i="16"/>
  <c r="D42" i="16"/>
  <c r="C42" i="16"/>
  <c r="T41" i="16"/>
  <c r="R41" i="16"/>
  <c r="Q41" i="16"/>
  <c r="L41" i="16"/>
  <c r="J41" i="16"/>
  <c r="I41" i="16"/>
  <c r="D41" i="16"/>
  <c r="X40" i="16"/>
  <c r="W40" i="16"/>
  <c r="R40" i="16"/>
  <c r="P40" i="16"/>
  <c r="O40" i="16"/>
  <c r="J40" i="16"/>
  <c r="H40" i="16"/>
  <c r="G40" i="16"/>
  <c r="X39" i="16"/>
  <c r="V39" i="16"/>
  <c r="U39" i="16"/>
  <c r="P39" i="16"/>
  <c r="N39" i="16"/>
  <c r="M39" i="16"/>
  <c r="H39" i="16"/>
  <c r="F39" i="16"/>
  <c r="E39" i="16"/>
  <c r="V38" i="16"/>
  <c r="T38" i="16"/>
  <c r="S38" i="16"/>
  <c r="N38" i="16"/>
  <c r="L38" i="16"/>
  <c r="K38" i="16"/>
  <c r="F38" i="16"/>
  <c r="D38" i="16"/>
  <c r="C38" i="16"/>
  <c r="T37" i="16"/>
  <c r="R37" i="16"/>
  <c r="Q37" i="16"/>
  <c r="L37" i="16"/>
  <c r="J37" i="16"/>
  <c r="I37" i="16"/>
  <c r="D37" i="16"/>
  <c r="X36" i="16"/>
  <c r="W36" i="16"/>
  <c r="R36" i="16"/>
  <c r="P36" i="16"/>
  <c r="O36" i="16"/>
  <c r="J36" i="16"/>
  <c r="H36" i="16"/>
  <c r="G36" i="16"/>
  <c r="X35" i="16"/>
  <c r="V35" i="16"/>
  <c r="U35" i="16"/>
  <c r="P35" i="16"/>
  <c r="N35" i="16"/>
  <c r="M35" i="16"/>
  <c r="H35" i="16"/>
  <c r="F35" i="16"/>
  <c r="E35" i="16"/>
  <c r="T32" i="16"/>
  <c r="R32" i="16"/>
  <c r="Q32" i="16"/>
  <c r="L32" i="16"/>
  <c r="J32" i="16"/>
  <c r="I32" i="16"/>
  <c r="D32" i="16"/>
  <c r="X31" i="16"/>
  <c r="W31" i="16"/>
  <c r="R31" i="16"/>
  <c r="P31" i="16"/>
  <c r="O31" i="16"/>
  <c r="J31" i="16"/>
  <c r="H31" i="16"/>
  <c r="G31" i="16"/>
  <c r="X30" i="16"/>
  <c r="V30" i="16"/>
  <c r="U30" i="16"/>
  <c r="P30" i="16"/>
  <c r="N30" i="16"/>
  <c r="M30" i="16"/>
  <c r="K30" i="16"/>
  <c r="H30" i="16"/>
  <c r="F30" i="16"/>
  <c r="E30" i="16"/>
  <c r="C30" i="16"/>
  <c r="V29" i="16"/>
  <c r="T29" i="16"/>
  <c r="S29" i="16"/>
  <c r="N29" i="16"/>
  <c r="L29" i="16"/>
  <c r="K29" i="16"/>
  <c r="F29" i="16"/>
  <c r="D29" i="16"/>
  <c r="C29" i="16"/>
  <c r="X25" i="16"/>
  <c r="W25" i="16"/>
  <c r="R25" i="16"/>
  <c r="P25" i="16"/>
  <c r="O25" i="16"/>
  <c r="J25" i="16"/>
  <c r="H25" i="16"/>
  <c r="G25" i="16"/>
  <c r="X24" i="16"/>
  <c r="V24" i="16"/>
  <c r="U24" i="16"/>
  <c r="P24" i="16"/>
  <c r="N24" i="16"/>
  <c r="M24" i="16"/>
  <c r="H24" i="16"/>
  <c r="F24" i="16"/>
  <c r="E24" i="16"/>
  <c r="T21" i="16"/>
  <c r="R21" i="16"/>
  <c r="Q21" i="16"/>
  <c r="L21" i="16"/>
  <c r="J21" i="16"/>
  <c r="I21" i="16"/>
  <c r="D21" i="16"/>
  <c r="X20" i="16"/>
  <c r="W20" i="16"/>
  <c r="R20" i="16"/>
  <c r="P20" i="16"/>
  <c r="O20" i="16"/>
  <c r="J20" i="16"/>
  <c r="H20" i="16"/>
  <c r="G20" i="16"/>
  <c r="E20" i="16"/>
  <c r="X19" i="16"/>
  <c r="V19" i="16"/>
  <c r="U19" i="16"/>
  <c r="S19" i="16"/>
  <c r="P19" i="16"/>
  <c r="N19" i="16"/>
  <c r="M19" i="16"/>
  <c r="K19" i="16"/>
  <c r="H19" i="16"/>
  <c r="F19" i="16"/>
  <c r="E19" i="16"/>
  <c r="C19" i="16"/>
  <c r="W16" i="16"/>
  <c r="T16" i="16"/>
  <c r="R16" i="16"/>
  <c r="Q16" i="16"/>
  <c r="O16" i="16"/>
  <c r="L16" i="16"/>
  <c r="J16" i="16"/>
  <c r="I16" i="16"/>
  <c r="G16" i="16"/>
  <c r="D16" i="16"/>
  <c r="X15" i="16"/>
  <c r="W15" i="16"/>
  <c r="U15" i="16"/>
  <c r="R15" i="16"/>
  <c r="P15" i="16"/>
  <c r="O15" i="16"/>
  <c r="M15" i="16"/>
  <c r="J15" i="16"/>
  <c r="H15" i="16"/>
  <c r="G15" i="16"/>
  <c r="E15" i="16"/>
  <c r="X14" i="16"/>
  <c r="V14" i="16"/>
  <c r="U14" i="16"/>
  <c r="S14" i="16"/>
  <c r="P14" i="16"/>
  <c r="N14" i="16"/>
  <c r="M14" i="16"/>
  <c r="K14" i="16"/>
  <c r="H14" i="16"/>
  <c r="F14" i="16"/>
  <c r="E14" i="16"/>
  <c r="C14" i="16"/>
  <c r="V13" i="16"/>
  <c r="T13" i="16"/>
  <c r="S13" i="16"/>
  <c r="Q13" i="16"/>
  <c r="N13" i="16"/>
  <c r="L13" i="16"/>
  <c r="K13" i="16"/>
  <c r="I13" i="16"/>
  <c r="F13" i="16"/>
  <c r="D13" i="16"/>
  <c r="C13" i="16"/>
  <c r="X10" i="16"/>
  <c r="W10" i="16"/>
  <c r="U10" i="16"/>
  <c r="R10" i="16"/>
  <c r="P10" i="16"/>
  <c r="O10" i="16"/>
  <c r="M10" i="16"/>
  <c r="J10" i="16"/>
  <c r="H10" i="16"/>
  <c r="G10" i="16"/>
  <c r="E10" i="16"/>
  <c r="V7" i="16"/>
  <c r="T7" i="16"/>
  <c r="S7" i="16"/>
  <c r="Q7" i="16"/>
  <c r="N7" i="16"/>
  <c r="L7" i="16"/>
  <c r="K7" i="16"/>
  <c r="I7" i="16"/>
  <c r="F7" i="16"/>
  <c r="D7" i="16"/>
  <c r="C7" i="16"/>
  <c r="W6" i="16"/>
  <c r="T6" i="16"/>
  <c r="R6" i="16"/>
  <c r="Q6" i="16"/>
  <c r="O6" i="16"/>
  <c r="L6" i="16"/>
  <c r="J6" i="16"/>
  <c r="I6" i="16"/>
  <c r="G6" i="16"/>
  <c r="D6" i="16"/>
  <c r="X72" i="10"/>
  <c r="W72" i="10"/>
  <c r="V72" i="10"/>
  <c r="U72" i="10"/>
  <c r="T72" i="10"/>
  <c r="S72" i="10"/>
  <c r="R72" i="10"/>
  <c r="Q72" i="10"/>
  <c r="P72" i="10"/>
  <c r="O72" i="10"/>
  <c r="N72" i="10"/>
  <c r="M72" i="10"/>
  <c r="L72" i="10"/>
  <c r="K72" i="10"/>
  <c r="J72" i="10"/>
  <c r="I72" i="10"/>
  <c r="H72" i="10"/>
  <c r="G72" i="10"/>
  <c r="F72" i="10"/>
  <c r="E72" i="10"/>
  <c r="D72" i="10"/>
  <c r="C72" i="10"/>
  <c r="X71" i="10"/>
  <c r="W71" i="10"/>
  <c r="V71" i="10"/>
  <c r="U71" i="10"/>
  <c r="T71" i="10"/>
  <c r="S71" i="10"/>
  <c r="R71" i="10"/>
  <c r="Q71" i="10"/>
  <c r="P71" i="10"/>
  <c r="O71" i="10"/>
  <c r="N71" i="10"/>
  <c r="M71" i="10"/>
  <c r="L71" i="10"/>
  <c r="K71" i="10"/>
  <c r="J71" i="10"/>
  <c r="I71" i="10"/>
  <c r="H71" i="10"/>
  <c r="G71" i="10"/>
  <c r="F71" i="10"/>
  <c r="E71" i="10"/>
  <c r="D71" i="10"/>
  <c r="C71" i="10"/>
  <c r="X70" i="10"/>
  <c r="W70" i="10"/>
  <c r="V70" i="10"/>
  <c r="U70" i="10"/>
  <c r="T70" i="10"/>
  <c r="S70" i="10"/>
  <c r="R70" i="10"/>
  <c r="Q70" i="10"/>
  <c r="P70" i="10"/>
  <c r="O70" i="10"/>
  <c r="N70" i="10"/>
  <c r="M70" i="10"/>
  <c r="L70" i="10"/>
  <c r="K70" i="10"/>
  <c r="J70" i="10"/>
  <c r="I70" i="10"/>
  <c r="H70" i="10"/>
  <c r="G70" i="10"/>
  <c r="F70" i="10"/>
  <c r="E70" i="10"/>
  <c r="D70" i="10"/>
  <c r="C70" i="10"/>
  <c r="X69" i="10"/>
  <c r="W69" i="10"/>
  <c r="V69" i="10"/>
  <c r="U69" i="10"/>
  <c r="T69" i="10"/>
  <c r="S69" i="10"/>
  <c r="R69" i="10"/>
  <c r="Q69" i="10"/>
  <c r="P69" i="10"/>
  <c r="O69" i="10"/>
  <c r="N69" i="10"/>
  <c r="M69" i="10"/>
  <c r="L69" i="10"/>
  <c r="K69" i="10"/>
  <c r="J69" i="10"/>
  <c r="I69" i="10"/>
  <c r="H69" i="10"/>
  <c r="G69" i="10"/>
  <c r="F69" i="10"/>
  <c r="E69" i="10"/>
  <c r="D69" i="10"/>
  <c r="C69" i="10"/>
  <c r="X68" i="10"/>
  <c r="W68" i="10"/>
  <c r="V68" i="10"/>
  <c r="U68" i="10"/>
  <c r="T68" i="10"/>
  <c r="S68" i="10"/>
  <c r="R68" i="10"/>
  <c r="Q68" i="10"/>
  <c r="P68" i="10"/>
  <c r="O68" i="10"/>
  <c r="N68" i="10"/>
  <c r="M68" i="10"/>
  <c r="L68" i="10"/>
  <c r="K68" i="10"/>
  <c r="J68" i="10"/>
  <c r="I68" i="10"/>
  <c r="H68" i="10"/>
  <c r="G68" i="10"/>
  <c r="F68" i="10"/>
  <c r="E68" i="10"/>
  <c r="D68" i="10"/>
  <c r="C68" i="10"/>
  <c r="X67" i="10"/>
  <c r="W67" i="10"/>
  <c r="V67" i="10"/>
  <c r="U67" i="10"/>
  <c r="T67" i="10"/>
  <c r="S67" i="10"/>
  <c r="R67" i="10"/>
  <c r="Q67" i="10"/>
  <c r="P67" i="10"/>
  <c r="O67" i="10"/>
  <c r="N67" i="10"/>
  <c r="M67" i="10"/>
  <c r="L67" i="10"/>
  <c r="K67" i="10"/>
  <c r="J67" i="10"/>
  <c r="I67" i="10"/>
  <c r="H67" i="10"/>
  <c r="G67" i="10"/>
  <c r="F67" i="10"/>
  <c r="E67" i="10"/>
  <c r="D67" i="10"/>
  <c r="C67" i="10"/>
  <c r="X50" i="10"/>
  <c r="W50" i="10"/>
  <c r="V50" i="10"/>
  <c r="U50" i="10"/>
  <c r="T50" i="10"/>
  <c r="S50" i="10"/>
  <c r="R50" i="10"/>
  <c r="Q50" i="10"/>
  <c r="P50" i="10"/>
  <c r="O50" i="10"/>
  <c r="N50" i="10"/>
  <c r="M50" i="10"/>
  <c r="L50" i="10"/>
  <c r="K50" i="10"/>
  <c r="J50" i="10"/>
  <c r="I50" i="10"/>
  <c r="H50" i="10"/>
  <c r="G50" i="10"/>
  <c r="F50" i="10"/>
  <c r="E50" i="10"/>
  <c r="D50" i="10"/>
  <c r="C50" i="10"/>
  <c r="X49" i="10"/>
  <c r="W49" i="10"/>
  <c r="V49" i="10"/>
  <c r="U49" i="10"/>
  <c r="T49" i="10"/>
  <c r="S49" i="10"/>
  <c r="R49" i="10"/>
  <c r="Q49" i="10"/>
  <c r="P49" i="10"/>
  <c r="O49" i="10"/>
  <c r="N49" i="10"/>
  <c r="M49" i="10"/>
  <c r="L49" i="10"/>
  <c r="K49" i="10"/>
  <c r="J49" i="10"/>
  <c r="I49" i="10"/>
  <c r="H49" i="10"/>
  <c r="G49" i="10"/>
  <c r="F49" i="10"/>
  <c r="E49" i="10"/>
  <c r="D49" i="10"/>
  <c r="C49" i="10"/>
  <c r="X48" i="10"/>
  <c r="W48" i="10"/>
  <c r="V48" i="10"/>
  <c r="U48" i="10"/>
  <c r="T48" i="10"/>
  <c r="S48" i="10"/>
  <c r="R48" i="10"/>
  <c r="Q48" i="10"/>
  <c r="P48" i="10"/>
  <c r="O48" i="10"/>
  <c r="N48" i="10"/>
  <c r="M48" i="10"/>
  <c r="L48" i="10"/>
  <c r="K48" i="10"/>
  <c r="J48" i="10"/>
  <c r="I48" i="10"/>
  <c r="H48" i="10"/>
  <c r="G48" i="10"/>
  <c r="F48" i="10"/>
  <c r="E48" i="10"/>
  <c r="D48" i="10"/>
  <c r="C48" i="10"/>
  <c r="X47" i="10"/>
  <c r="W47" i="10"/>
  <c r="V47" i="10"/>
  <c r="U47" i="10"/>
  <c r="T47" i="10"/>
  <c r="S47" i="10"/>
  <c r="R47" i="10"/>
  <c r="Q47" i="10"/>
  <c r="P47" i="10"/>
  <c r="O47" i="10"/>
  <c r="N47" i="10"/>
  <c r="M47" i="10"/>
  <c r="L47" i="10"/>
  <c r="K47" i="10"/>
  <c r="J47" i="10"/>
  <c r="I47" i="10"/>
  <c r="H47" i="10"/>
  <c r="G47" i="10"/>
  <c r="F47" i="10"/>
  <c r="E47" i="10"/>
  <c r="D47" i="10"/>
  <c r="C47" i="10"/>
  <c r="X46" i="10"/>
  <c r="W46" i="10"/>
  <c r="V46" i="10"/>
  <c r="U46" i="10"/>
  <c r="T46" i="10"/>
  <c r="S46" i="10"/>
  <c r="R46" i="10"/>
  <c r="Q46" i="10"/>
  <c r="P46" i="10"/>
  <c r="O46" i="10"/>
  <c r="N46" i="10"/>
  <c r="M46" i="10"/>
  <c r="L46" i="10"/>
  <c r="K46" i="10"/>
  <c r="J46" i="10"/>
  <c r="I46" i="10"/>
  <c r="H46" i="10"/>
  <c r="G46" i="10"/>
  <c r="F46" i="10"/>
  <c r="E46" i="10"/>
  <c r="D46" i="10"/>
  <c r="C46" i="10"/>
  <c r="X45" i="10"/>
  <c r="W45" i="10"/>
  <c r="V45" i="10"/>
  <c r="U45" i="10"/>
  <c r="T45" i="10"/>
  <c r="S45" i="10"/>
  <c r="R45" i="10"/>
  <c r="Q45" i="10"/>
  <c r="P45" i="10"/>
  <c r="O45" i="10"/>
  <c r="N45" i="10"/>
  <c r="M45" i="10"/>
  <c r="L45" i="10"/>
  <c r="K45" i="10"/>
  <c r="J45" i="10"/>
  <c r="I45" i="10"/>
  <c r="H45" i="10"/>
  <c r="G45" i="10"/>
  <c r="F45" i="10"/>
  <c r="E45" i="10"/>
  <c r="D45" i="10"/>
  <c r="C45" i="10"/>
  <c r="X44" i="10"/>
  <c r="W44" i="10"/>
  <c r="V44" i="10"/>
  <c r="U44" i="10"/>
  <c r="T44" i="10"/>
  <c r="S44" i="10"/>
  <c r="R44" i="10"/>
  <c r="Q44" i="10"/>
  <c r="P44" i="10"/>
  <c r="O44" i="10"/>
  <c r="N44" i="10"/>
  <c r="M44" i="10"/>
  <c r="L44" i="10"/>
  <c r="K44" i="10"/>
  <c r="J44" i="10"/>
  <c r="I44" i="10"/>
  <c r="H44" i="10"/>
  <c r="G44" i="10"/>
  <c r="F44" i="10"/>
  <c r="E44" i="10"/>
  <c r="D44" i="10"/>
  <c r="C44" i="10"/>
  <c r="X43" i="10"/>
  <c r="W43" i="10"/>
  <c r="V43" i="10"/>
  <c r="U43" i="10"/>
  <c r="T43" i="10"/>
  <c r="S43" i="10"/>
  <c r="R43" i="10"/>
  <c r="Q43" i="10"/>
  <c r="P43" i="10"/>
  <c r="O43" i="10"/>
  <c r="N43" i="10"/>
  <c r="M43" i="10"/>
  <c r="L43" i="10"/>
  <c r="K43" i="10"/>
  <c r="J43" i="10"/>
  <c r="I43" i="10"/>
  <c r="H43" i="10"/>
  <c r="G43" i="10"/>
  <c r="F43" i="10"/>
  <c r="E43" i="10"/>
  <c r="D43" i="10"/>
  <c r="C43" i="10"/>
  <c r="X42" i="10"/>
  <c r="W42" i="10"/>
  <c r="V42" i="10"/>
  <c r="U42" i="10"/>
  <c r="T42" i="10"/>
  <c r="S42" i="10"/>
  <c r="R42" i="10"/>
  <c r="Q42" i="10"/>
  <c r="P42" i="10"/>
  <c r="O42" i="10"/>
  <c r="N42" i="10"/>
  <c r="M42" i="10"/>
  <c r="L42" i="10"/>
  <c r="K42" i="10"/>
  <c r="J42" i="10"/>
  <c r="I42" i="10"/>
  <c r="H42" i="10"/>
  <c r="G42" i="10"/>
  <c r="F42" i="10"/>
  <c r="E42" i="10"/>
  <c r="D42" i="10"/>
  <c r="C42" i="10"/>
  <c r="X41" i="10"/>
  <c r="W41" i="10"/>
  <c r="V41" i="10"/>
  <c r="U41" i="10"/>
  <c r="T41" i="10"/>
  <c r="S41" i="10"/>
  <c r="R41" i="10"/>
  <c r="Q41" i="10"/>
  <c r="P41" i="10"/>
  <c r="O41" i="10"/>
  <c r="N41" i="10"/>
  <c r="M41" i="10"/>
  <c r="L41" i="10"/>
  <c r="K41" i="10"/>
  <c r="J41" i="10"/>
  <c r="I41" i="10"/>
  <c r="H41" i="10"/>
  <c r="G41" i="10"/>
  <c r="F41" i="10"/>
  <c r="E41" i="10"/>
  <c r="D41" i="10"/>
  <c r="C41" i="10"/>
  <c r="X40" i="10"/>
  <c r="W40" i="10"/>
  <c r="V40" i="10"/>
  <c r="U40" i="10"/>
  <c r="T40" i="10"/>
  <c r="S40" i="10"/>
  <c r="R40" i="10"/>
  <c r="Q40" i="10"/>
  <c r="P40" i="10"/>
  <c r="O40" i="10"/>
  <c r="N40" i="10"/>
  <c r="M40" i="10"/>
  <c r="L40" i="10"/>
  <c r="K40" i="10"/>
  <c r="J40" i="10"/>
  <c r="I40" i="10"/>
  <c r="H40" i="10"/>
  <c r="G40" i="10"/>
  <c r="F40" i="10"/>
  <c r="E40" i="10"/>
  <c r="D40" i="10"/>
  <c r="C40" i="10"/>
  <c r="X39" i="10"/>
  <c r="W39" i="10"/>
  <c r="V39" i="10"/>
  <c r="U39" i="10"/>
  <c r="T39" i="10"/>
  <c r="S39" i="10"/>
  <c r="R39" i="10"/>
  <c r="Q39" i="10"/>
  <c r="P39" i="10"/>
  <c r="O39" i="10"/>
  <c r="N39" i="10"/>
  <c r="M39" i="10"/>
  <c r="L39" i="10"/>
  <c r="K39" i="10"/>
  <c r="J39" i="10"/>
  <c r="I39" i="10"/>
  <c r="H39" i="10"/>
  <c r="G39" i="10"/>
  <c r="F39" i="10"/>
  <c r="E39" i="10"/>
  <c r="D39" i="10"/>
  <c r="C39" i="10"/>
  <c r="X38" i="10"/>
  <c r="W38" i="10"/>
  <c r="V38" i="10"/>
  <c r="U38" i="10"/>
  <c r="T38" i="10"/>
  <c r="S38" i="10"/>
  <c r="R38" i="10"/>
  <c r="Q38" i="10"/>
  <c r="P38" i="10"/>
  <c r="O38" i="10"/>
  <c r="N38" i="10"/>
  <c r="M38" i="10"/>
  <c r="L38" i="10"/>
  <c r="K38" i="10"/>
  <c r="J38" i="10"/>
  <c r="I38" i="10"/>
  <c r="H38" i="10"/>
  <c r="G38" i="10"/>
  <c r="F38" i="10"/>
  <c r="E38" i="10"/>
  <c r="D38" i="10"/>
  <c r="C38" i="10"/>
  <c r="X37" i="10"/>
  <c r="W37" i="10"/>
  <c r="V37" i="10"/>
  <c r="U37" i="10"/>
  <c r="T37" i="10"/>
  <c r="S37" i="10"/>
  <c r="R37" i="10"/>
  <c r="Q37" i="10"/>
  <c r="P37" i="10"/>
  <c r="O37" i="10"/>
  <c r="N37" i="10"/>
  <c r="M37" i="10"/>
  <c r="L37" i="10"/>
  <c r="K37" i="10"/>
  <c r="J37" i="10"/>
  <c r="I37" i="10"/>
  <c r="H37" i="10"/>
  <c r="G37" i="10"/>
  <c r="F37" i="10"/>
  <c r="E37" i="10"/>
  <c r="D37" i="10"/>
  <c r="C37" i="10"/>
  <c r="X36" i="10"/>
  <c r="W36" i="10"/>
  <c r="V36" i="10"/>
  <c r="U36" i="10"/>
  <c r="T36" i="10"/>
  <c r="S36" i="10"/>
  <c r="R36" i="10"/>
  <c r="Q36" i="10"/>
  <c r="P36" i="10"/>
  <c r="O36" i="10"/>
  <c r="N36" i="10"/>
  <c r="M36" i="10"/>
  <c r="L36" i="10"/>
  <c r="K36" i="10"/>
  <c r="J36" i="10"/>
  <c r="I36" i="10"/>
  <c r="H36" i="10"/>
  <c r="G36" i="10"/>
  <c r="F36" i="10"/>
  <c r="E36" i="10"/>
  <c r="D36" i="10"/>
  <c r="C36" i="10"/>
  <c r="X35" i="10"/>
  <c r="W35" i="10"/>
  <c r="V35" i="10"/>
  <c r="U35" i="10"/>
  <c r="T35" i="10"/>
  <c r="S35" i="10"/>
  <c r="R35" i="10"/>
  <c r="Q35" i="10"/>
  <c r="P35" i="10"/>
  <c r="O35" i="10"/>
  <c r="N35" i="10"/>
  <c r="M35" i="10"/>
  <c r="L35" i="10"/>
  <c r="K35" i="10"/>
  <c r="J35" i="10"/>
  <c r="I35" i="10"/>
  <c r="H35" i="10"/>
  <c r="G35" i="10"/>
  <c r="F35" i="10"/>
  <c r="E35" i="10"/>
  <c r="D35" i="10"/>
  <c r="C35" i="10"/>
  <c r="W72" i="8"/>
  <c r="T72" i="8"/>
  <c r="S72" i="8"/>
  <c r="R72" i="8"/>
  <c r="Q72" i="8"/>
  <c r="O72" i="8"/>
  <c r="L72" i="8"/>
  <c r="K72" i="8"/>
  <c r="J72" i="8"/>
  <c r="I72" i="8"/>
  <c r="G72" i="8"/>
  <c r="D72" i="8"/>
  <c r="C72" i="8"/>
  <c r="X71" i="8"/>
  <c r="W71" i="8"/>
  <c r="U71" i="8"/>
  <c r="R71" i="8"/>
  <c r="Q71" i="8"/>
  <c r="P71" i="8"/>
  <c r="O71" i="8"/>
  <c r="M71" i="8"/>
  <c r="J71" i="8"/>
  <c r="I71" i="8"/>
  <c r="H71" i="8"/>
  <c r="G71" i="8"/>
  <c r="E71" i="8"/>
  <c r="X70" i="8"/>
  <c r="W70" i="8"/>
  <c r="V70" i="8"/>
  <c r="U70" i="8"/>
  <c r="S70" i="8"/>
  <c r="P70" i="8"/>
  <c r="O70" i="8"/>
  <c r="N70" i="8"/>
  <c r="M70" i="8"/>
  <c r="K70" i="8"/>
  <c r="H70" i="8"/>
  <c r="G70" i="8"/>
  <c r="F70" i="8"/>
  <c r="E70" i="8"/>
  <c r="C70" i="8"/>
  <c r="V69" i="8"/>
  <c r="U69" i="8"/>
  <c r="T69" i="8"/>
  <c r="S69" i="8"/>
  <c r="Q69" i="8"/>
  <c r="N69" i="8"/>
  <c r="M69" i="8"/>
  <c r="L69" i="8"/>
  <c r="K69" i="8"/>
  <c r="I69" i="8"/>
  <c r="F69" i="8"/>
  <c r="E69" i="8"/>
  <c r="D69" i="8"/>
  <c r="C69" i="8"/>
  <c r="W68" i="8"/>
  <c r="T68" i="8"/>
  <c r="S68" i="8"/>
  <c r="R68" i="8"/>
  <c r="Q68" i="8"/>
  <c r="O68" i="8"/>
  <c r="L68" i="8"/>
  <c r="K68" i="8"/>
  <c r="J68" i="8"/>
  <c r="I68" i="8"/>
  <c r="G68" i="8"/>
  <c r="D68" i="8"/>
  <c r="C68" i="8"/>
  <c r="X67" i="8"/>
  <c r="W67" i="8"/>
  <c r="U67" i="8"/>
  <c r="R67" i="8"/>
  <c r="Q67" i="8"/>
  <c r="P67" i="8"/>
  <c r="O67" i="8"/>
  <c r="M67" i="8"/>
  <c r="J67" i="8"/>
  <c r="I67" i="8"/>
  <c r="H67" i="8"/>
  <c r="G67" i="8"/>
  <c r="E67" i="8"/>
  <c r="V66" i="8"/>
  <c r="U66" i="8"/>
  <c r="S66" i="8"/>
  <c r="P66" i="8"/>
  <c r="O66" i="8"/>
  <c r="N66" i="8"/>
  <c r="M66" i="8"/>
  <c r="K66" i="8"/>
  <c r="H66" i="8"/>
  <c r="G66" i="8"/>
  <c r="F66" i="8"/>
  <c r="E66" i="8"/>
  <c r="C66" i="8"/>
  <c r="U50" i="8"/>
  <c r="Q50" i="8"/>
  <c r="M50" i="8"/>
  <c r="I50" i="8"/>
  <c r="E50" i="8"/>
  <c r="W49" i="8"/>
  <c r="S49" i="8"/>
  <c r="O49" i="8"/>
  <c r="K49" i="8"/>
  <c r="G49" i="8"/>
  <c r="C49" i="8"/>
  <c r="U48" i="8"/>
  <c r="Q48" i="8"/>
  <c r="M48" i="8"/>
  <c r="I48" i="8"/>
  <c r="E48" i="8"/>
  <c r="W47" i="8"/>
  <c r="S47" i="8"/>
  <c r="O47" i="8"/>
  <c r="K47" i="8"/>
  <c r="G47" i="8"/>
  <c r="C47" i="8"/>
  <c r="U46" i="8"/>
  <c r="Q46" i="8"/>
  <c r="M46" i="8"/>
  <c r="I46" i="8"/>
  <c r="E46" i="8"/>
  <c r="W45" i="8"/>
  <c r="S45" i="8"/>
  <c r="O45" i="8"/>
  <c r="K45" i="8"/>
  <c r="G45" i="8"/>
  <c r="C45" i="8"/>
  <c r="U44" i="8"/>
  <c r="Q44" i="8"/>
  <c r="M44" i="8"/>
  <c r="I44" i="8"/>
  <c r="E44" i="8"/>
  <c r="X42" i="8"/>
  <c r="W42" i="8"/>
  <c r="U42" i="8"/>
  <c r="P42" i="8"/>
  <c r="O42" i="8"/>
  <c r="M42" i="8"/>
  <c r="H42" i="8"/>
  <c r="G42" i="8"/>
  <c r="E42" i="8"/>
  <c r="V41" i="8"/>
  <c r="U41" i="8"/>
  <c r="S41" i="8"/>
  <c r="N41" i="8"/>
  <c r="M41" i="8"/>
  <c r="K41" i="8"/>
  <c r="F41" i="8"/>
  <c r="E41" i="8"/>
  <c r="C41" i="8"/>
  <c r="T40" i="8"/>
  <c r="S40" i="8"/>
  <c r="Q40" i="8"/>
  <c r="L40" i="8"/>
  <c r="K40" i="8"/>
  <c r="I40" i="8"/>
  <c r="D40" i="8"/>
  <c r="C40" i="8"/>
  <c r="W39" i="8"/>
  <c r="R39" i="8"/>
  <c r="Q39" i="8"/>
  <c r="O39" i="8"/>
  <c r="J39" i="8"/>
  <c r="I39" i="8"/>
  <c r="G39" i="8"/>
  <c r="X38" i="8"/>
  <c r="W38" i="8"/>
  <c r="U38" i="8"/>
  <c r="P38" i="8"/>
  <c r="O38" i="8"/>
  <c r="M38" i="8"/>
  <c r="H38" i="8"/>
  <c r="G38" i="8"/>
  <c r="E38" i="8"/>
  <c r="V37" i="8"/>
  <c r="U37" i="8"/>
  <c r="S37" i="8"/>
  <c r="N37" i="8"/>
  <c r="M37" i="8"/>
  <c r="K37" i="8"/>
  <c r="F37" i="8"/>
  <c r="E37" i="8"/>
  <c r="C37" i="8"/>
  <c r="T36" i="8"/>
  <c r="S36" i="8"/>
  <c r="Q36" i="8"/>
  <c r="L36" i="8"/>
  <c r="K36" i="8"/>
  <c r="I36" i="8"/>
  <c r="D36" i="8"/>
  <c r="C36" i="8"/>
  <c r="W35" i="8"/>
  <c r="R35" i="8"/>
  <c r="Q35" i="8"/>
  <c r="O35" i="8"/>
  <c r="J35" i="8"/>
  <c r="I35" i="8"/>
  <c r="G35" i="8"/>
  <c r="Q52" i="204"/>
  <c r="I52" i="204"/>
  <c r="X33" i="204"/>
  <c r="X26" i="204" s="1"/>
  <c r="W33" i="204"/>
  <c r="W26" i="204" s="1"/>
  <c r="V33" i="204"/>
  <c r="V26" i="204" s="1"/>
  <c r="U33" i="204"/>
  <c r="U26" i="204" s="1"/>
  <c r="T33" i="204"/>
  <c r="T26" i="204" s="1"/>
  <c r="S33" i="204"/>
  <c r="S26" i="204" s="1"/>
  <c r="R33" i="204"/>
  <c r="R26" i="204" s="1"/>
  <c r="Q33" i="204"/>
  <c r="Q26" i="204" s="1"/>
  <c r="P33" i="204"/>
  <c r="P26" i="204" s="1"/>
  <c r="O33" i="204"/>
  <c r="O26" i="204" s="1"/>
  <c r="N33" i="204"/>
  <c r="N26" i="204" s="1"/>
  <c r="M33" i="204"/>
  <c r="M26" i="204" s="1"/>
  <c r="L33" i="204"/>
  <c r="L26" i="204" s="1"/>
  <c r="K33" i="204"/>
  <c r="K26" i="204" s="1"/>
  <c r="J33" i="204"/>
  <c r="J26" i="204" s="1"/>
  <c r="I33" i="204"/>
  <c r="I26" i="204" s="1"/>
  <c r="H33" i="204"/>
  <c r="H26" i="204" s="1"/>
  <c r="G33" i="204"/>
  <c r="G26" i="204" s="1"/>
  <c r="F33" i="204"/>
  <c r="F26" i="204" s="1"/>
  <c r="E33" i="204"/>
  <c r="E26" i="204" s="1"/>
  <c r="D33" i="204"/>
  <c r="D26" i="204" s="1"/>
  <c r="C33" i="204"/>
  <c r="C26" i="204" s="1"/>
  <c r="U52" i="203"/>
  <c r="M52" i="203"/>
  <c r="E52" i="203"/>
  <c r="V22" i="203"/>
  <c r="S22" i="203"/>
  <c r="N22" i="203"/>
  <c r="K22" i="203"/>
  <c r="F22" i="203"/>
  <c r="C22" i="203"/>
  <c r="X8" i="203"/>
  <c r="U8" i="203"/>
  <c r="P8" i="203"/>
  <c r="M8" i="203"/>
  <c r="H8" i="203"/>
  <c r="E8" i="203"/>
  <c r="X61" i="202"/>
  <c r="W61" i="202"/>
  <c r="V61" i="202"/>
  <c r="U61" i="202"/>
  <c r="T61" i="202"/>
  <c r="S61" i="202"/>
  <c r="R61" i="202"/>
  <c r="Q61" i="202"/>
  <c r="P61" i="202"/>
  <c r="O61" i="202"/>
  <c r="N61" i="202"/>
  <c r="M61" i="202"/>
  <c r="L61" i="202"/>
  <c r="K61" i="202"/>
  <c r="J61" i="202"/>
  <c r="I61" i="202"/>
  <c r="H61" i="202"/>
  <c r="G61" i="202"/>
  <c r="F61" i="202"/>
  <c r="E61" i="202"/>
  <c r="D61" i="202"/>
  <c r="C61" i="202"/>
  <c r="U54" i="124"/>
  <c r="T54" i="124"/>
  <c r="S54" i="124"/>
  <c r="Q54" i="124"/>
  <c r="M54" i="124"/>
  <c r="L54" i="124"/>
  <c r="K54" i="124"/>
  <c r="I54" i="124"/>
  <c r="E54" i="124"/>
  <c r="D54" i="124"/>
  <c r="C54" i="124"/>
  <c r="X72" i="124"/>
  <c r="W72" i="124"/>
  <c r="U72" i="124"/>
  <c r="Q72" i="124"/>
  <c r="P72" i="124"/>
  <c r="O72" i="124"/>
  <c r="M72" i="124"/>
  <c r="I72" i="124"/>
  <c r="H72" i="124"/>
  <c r="G72" i="124"/>
  <c r="E72" i="124"/>
  <c r="W71" i="124"/>
  <c r="V71" i="124"/>
  <c r="U71" i="124"/>
  <c r="S71" i="124"/>
  <c r="O71" i="124"/>
  <c r="N71" i="124"/>
  <c r="M71" i="124"/>
  <c r="K71" i="124"/>
  <c r="G71" i="124"/>
  <c r="F71" i="124"/>
  <c r="E71" i="124"/>
  <c r="C71" i="124"/>
  <c r="U70" i="124"/>
  <c r="T70" i="124"/>
  <c r="S70" i="124"/>
  <c r="Q70" i="124"/>
  <c r="M70" i="124"/>
  <c r="L70" i="124"/>
  <c r="K70" i="124"/>
  <c r="I70" i="124"/>
  <c r="E70" i="124"/>
  <c r="D70" i="124"/>
  <c r="C70" i="124"/>
  <c r="W69" i="124"/>
  <c r="S69" i="124"/>
  <c r="R69" i="124"/>
  <c r="Q69" i="124"/>
  <c r="O69" i="124"/>
  <c r="K69" i="124"/>
  <c r="J69" i="124"/>
  <c r="I69" i="124"/>
  <c r="G69" i="124"/>
  <c r="C69" i="124"/>
  <c r="X68" i="124"/>
  <c r="W68" i="124"/>
  <c r="U68" i="124"/>
  <c r="Q68" i="124"/>
  <c r="P68" i="124"/>
  <c r="O68" i="124"/>
  <c r="M68" i="124"/>
  <c r="I68" i="124"/>
  <c r="H68" i="124"/>
  <c r="G68" i="124"/>
  <c r="E68" i="124"/>
  <c r="W67" i="124"/>
  <c r="V67" i="124"/>
  <c r="U67" i="124"/>
  <c r="S67" i="124"/>
  <c r="O67" i="124"/>
  <c r="N67" i="124"/>
  <c r="M67" i="124"/>
  <c r="K67" i="124"/>
  <c r="G67" i="124"/>
  <c r="F67" i="124"/>
  <c r="E67" i="124"/>
  <c r="C67" i="124"/>
  <c r="U66" i="124"/>
  <c r="T66" i="124"/>
  <c r="S66" i="124"/>
  <c r="Q66" i="124"/>
  <c r="M66" i="124"/>
  <c r="L66" i="124"/>
  <c r="K66" i="124"/>
  <c r="I66" i="124"/>
  <c r="E66" i="124"/>
  <c r="D66" i="124"/>
  <c r="C66" i="124"/>
  <c r="S65" i="124"/>
  <c r="Q65" i="124"/>
  <c r="K65" i="124"/>
  <c r="I65" i="124"/>
  <c r="C65" i="124"/>
  <c r="Q64" i="124"/>
  <c r="I64" i="124"/>
  <c r="W63" i="124"/>
  <c r="U63" i="124"/>
  <c r="O63" i="124"/>
  <c r="M63" i="124"/>
  <c r="G63" i="124"/>
  <c r="E63" i="124"/>
  <c r="U62" i="124"/>
  <c r="S62" i="124"/>
  <c r="M62" i="124"/>
  <c r="K62" i="124"/>
  <c r="E62" i="124"/>
  <c r="C62" i="124"/>
  <c r="S51" i="124"/>
  <c r="Q51" i="124"/>
  <c r="K51" i="124"/>
  <c r="I51" i="124"/>
  <c r="C51" i="124"/>
  <c r="X50" i="124"/>
  <c r="W50" i="124"/>
  <c r="U50" i="124"/>
  <c r="Q50" i="124"/>
  <c r="P50" i="124"/>
  <c r="O50" i="124"/>
  <c r="M50" i="124"/>
  <c r="I50" i="124"/>
  <c r="H50" i="124"/>
  <c r="G50" i="124"/>
  <c r="E50" i="124"/>
  <c r="W49" i="124"/>
  <c r="V49" i="124"/>
  <c r="U49" i="124"/>
  <c r="S49" i="124"/>
  <c r="O49" i="124"/>
  <c r="N49" i="124"/>
  <c r="M49" i="124"/>
  <c r="K49" i="124"/>
  <c r="G49" i="124"/>
  <c r="F49" i="124"/>
  <c r="E49" i="124"/>
  <c r="C49" i="124"/>
  <c r="U48" i="124"/>
  <c r="T48" i="124"/>
  <c r="S48" i="124"/>
  <c r="Q48" i="124"/>
  <c r="M48" i="124"/>
  <c r="L48" i="124"/>
  <c r="K48" i="124"/>
  <c r="I48" i="124"/>
  <c r="E48" i="124"/>
  <c r="D48" i="124"/>
  <c r="C48" i="124"/>
  <c r="W47" i="124"/>
  <c r="S47" i="124"/>
  <c r="R47" i="124"/>
  <c r="Q47" i="124"/>
  <c r="O47" i="124"/>
  <c r="K47" i="124"/>
  <c r="J47" i="124"/>
  <c r="I47" i="124"/>
  <c r="G47" i="124"/>
  <c r="C47" i="124"/>
  <c r="X46" i="124"/>
  <c r="W46" i="124"/>
  <c r="U46" i="124"/>
  <c r="Q46" i="124"/>
  <c r="P46" i="124"/>
  <c r="O46" i="124"/>
  <c r="M46" i="124"/>
  <c r="I46" i="124"/>
  <c r="H46" i="124"/>
  <c r="G46" i="124"/>
  <c r="E46" i="124"/>
  <c r="W45" i="124"/>
  <c r="V45" i="124"/>
  <c r="U45" i="124"/>
  <c r="S45" i="124"/>
  <c r="O45" i="124"/>
  <c r="N45" i="124"/>
  <c r="M45" i="124"/>
  <c r="K45" i="124"/>
  <c r="G45" i="124"/>
  <c r="F45" i="124"/>
  <c r="E45" i="124"/>
  <c r="C45" i="124"/>
  <c r="U44" i="124"/>
  <c r="T44" i="124"/>
  <c r="S44" i="124"/>
  <c r="Q44" i="124"/>
  <c r="M44" i="124"/>
  <c r="L44" i="124"/>
  <c r="K44" i="124"/>
  <c r="I44" i="124"/>
  <c r="E44" i="124"/>
  <c r="D44" i="124"/>
  <c r="C44" i="124"/>
  <c r="W43" i="124"/>
  <c r="S43" i="124"/>
  <c r="R43" i="124"/>
  <c r="Q43" i="124"/>
  <c r="O43" i="124"/>
  <c r="K43" i="124"/>
  <c r="J43" i="124"/>
  <c r="I43" i="124"/>
  <c r="G43" i="124"/>
  <c r="C43" i="124"/>
  <c r="X42" i="124"/>
  <c r="W42" i="124"/>
  <c r="U42" i="124"/>
  <c r="Q42" i="124"/>
  <c r="P42" i="124"/>
  <c r="O42" i="124"/>
  <c r="M42" i="124"/>
  <c r="I42" i="124"/>
  <c r="H42" i="124"/>
  <c r="G42" i="124"/>
  <c r="E42" i="124"/>
  <c r="W41" i="124"/>
  <c r="V41" i="124"/>
  <c r="U41" i="124"/>
  <c r="S41" i="124"/>
  <c r="O41" i="124"/>
  <c r="N41" i="124"/>
  <c r="M41" i="124"/>
  <c r="K41" i="124"/>
  <c r="G41" i="124"/>
  <c r="F41" i="124"/>
  <c r="E41" i="124"/>
  <c r="C41" i="124"/>
  <c r="U40" i="124"/>
  <c r="T40" i="124"/>
  <c r="S40" i="124"/>
  <c r="Q40" i="124"/>
  <c r="M40" i="124"/>
  <c r="L40" i="124"/>
  <c r="K40" i="124"/>
  <c r="I40" i="124"/>
  <c r="E40" i="124"/>
  <c r="D40" i="124"/>
  <c r="C40" i="124"/>
  <c r="W39" i="124"/>
  <c r="S39" i="124"/>
  <c r="R39" i="124"/>
  <c r="Q39" i="124"/>
  <c r="O39" i="124"/>
  <c r="K39" i="124"/>
  <c r="J39" i="124"/>
  <c r="I39" i="124"/>
  <c r="G39" i="124"/>
  <c r="C39" i="124"/>
  <c r="X38" i="124"/>
  <c r="W38" i="124"/>
  <c r="U38" i="124"/>
  <c r="Q38" i="124"/>
  <c r="P38" i="124"/>
  <c r="O38" i="124"/>
  <c r="M38" i="124"/>
  <c r="I38" i="124"/>
  <c r="H38" i="124"/>
  <c r="G38" i="124"/>
  <c r="E38" i="124"/>
  <c r="W37" i="124"/>
  <c r="V37" i="124"/>
  <c r="U37" i="124"/>
  <c r="S37" i="124"/>
  <c r="O37" i="124"/>
  <c r="N37" i="124"/>
  <c r="M37" i="124"/>
  <c r="K37" i="124"/>
  <c r="G37" i="124"/>
  <c r="F37" i="124"/>
  <c r="E37" i="124"/>
  <c r="C37" i="124"/>
  <c r="S36" i="124"/>
  <c r="Q36" i="124"/>
  <c r="K36" i="124"/>
  <c r="I36" i="124"/>
  <c r="C36" i="124"/>
  <c r="W35" i="124"/>
  <c r="S35" i="124"/>
  <c r="R35" i="124"/>
  <c r="Q35" i="124"/>
  <c r="O35" i="124"/>
  <c r="K35" i="124"/>
  <c r="J35" i="124"/>
  <c r="I35" i="124"/>
  <c r="G35" i="124"/>
  <c r="C35" i="124"/>
  <c r="W32" i="124"/>
  <c r="V32" i="124"/>
  <c r="U32" i="124"/>
  <c r="S32" i="124"/>
  <c r="O32" i="124"/>
  <c r="N32" i="124"/>
  <c r="M32" i="124"/>
  <c r="K32" i="124"/>
  <c r="G32" i="124"/>
  <c r="F32" i="124"/>
  <c r="E32" i="124"/>
  <c r="C32" i="124"/>
  <c r="U31" i="124"/>
  <c r="T31" i="124"/>
  <c r="S31" i="124"/>
  <c r="Q31" i="124"/>
  <c r="M31" i="124"/>
  <c r="L31" i="124"/>
  <c r="K31" i="124"/>
  <c r="I31" i="124"/>
  <c r="E31" i="124"/>
  <c r="D31" i="124"/>
  <c r="C31" i="124"/>
  <c r="W30" i="124"/>
  <c r="S30" i="124"/>
  <c r="R30" i="124"/>
  <c r="Q30" i="124"/>
  <c r="O30" i="124"/>
  <c r="K30" i="124"/>
  <c r="J30" i="124"/>
  <c r="I30" i="124"/>
  <c r="G30" i="124"/>
  <c r="C30" i="124"/>
  <c r="X29" i="124"/>
  <c r="W29" i="124"/>
  <c r="U29" i="124"/>
  <c r="Q29" i="124"/>
  <c r="P29" i="124"/>
  <c r="O29" i="124"/>
  <c r="M29" i="124"/>
  <c r="I29" i="124"/>
  <c r="H29" i="124"/>
  <c r="G29" i="124"/>
  <c r="E29" i="124"/>
  <c r="U25" i="124"/>
  <c r="T25" i="124"/>
  <c r="S25" i="124"/>
  <c r="Q25" i="124"/>
  <c r="M25" i="124"/>
  <c r="L25" i="124"/>
  <c r="K25" i="124"/>
  <c r="I25" i="124"/>
  <c r="E25" i="124"/>
  <c r="D25" i="124"/>
  <c r="C25" i="124"/>
  <c r="W24" i="124"/>
  <c r="S24" i="124"/>
  <c r="R24" i="124"/>
  <c r="Q24" i="124"/>
  <c r="O24" i="124"/>
  <c r="K24" i="124"/>
  <c r="J24" i="124"/>
  <c r="I24" i="124"/>
  <c r="G24" i="124"/>
  <c r="C24" i="124"/>
  <c r="U21" i="124"/>
  <c r="M21" i="124"/>
  <c r="E21" i="124"/>
  <c r="S20" i="124"/>
  <c r="K20" i="124"/>
  <c r="C20" i="124"/>
  <c r="Q19" i="124"/>
  <c r="I19" i="124"/>
  <c r="W16" i="124"/>
  <c r="V16" i="124"/>
  <c r="U16" i="124"/>
  <c r="S16" i="124"/>
  <c r="O16" i="124"/>
  <c r="N16" i="124"/>
  <c r="M16" i="124"/>
  <c r="K16" i="124"/>
  <c r="G16" i="124"/>
  <c r="F16" i="124"/>
  <c r="E16" i="124"/>
  <c r="C16" i="124"/>
  <c r="U15" i="124"/>
  <c r="T15" i="124"/>
  <c r="S15" i="124"/>
  <c r="Q15" i="124"/>
  <c r="M15" i="124"/>
  <c r="L15" i="124"/>
  <c r="K15" i="124"/>
  <c r="I15" i="124"/>
  <c r="E15" i="124"/>
  <c r="D15" i="124"/>
  <c r="C15" i="124"/>
  <c r="W14" i="124"/>
  <c r="S14" i="124"/>
  <c r="R14" i="124"/>
  <c r="Q14" i="124"/>
  <c r="O14" i="124"/>
  <c r="K14" i="124"/>
  <c r="J14" i="124"/>
  <c r="I14" i="124"/>
  <c r="G14" i="124"/>
  <c r="C14" i="124"/>
  <c r="X13" i="124"/>
  <c r="W13" i="124"/>
  <c r="U13" i="124"/>
  <c r="Q13" i="124"/>
  <c r="P13" i="124"/>
  <c r="O13" i="124"/>
  <c r="M13" i="124"/>
  <c r="I13" i="124"/>
  <c r="H13" i="124"/>
  <c r="G13" i="124"/>
  <c r="E13" i="124"/>
  <c r="U10" i="124"/>
  <c r="T10" i="124"/>
  <c r="S10" i="124"/>
  <c r="Q10" i="124"/>
  <c r="M10" i="124"/>
  <c r="L10" i="124"/>
  <c r="K10" i="124"/>
  <c r="I10" i="124"/>
  <c r="E10" i="124"/>
  <c r="D10" i="124"/>
  <c r="C10" i="124"/>
  <c r="X7" i="124"/>
  <c r="W7" i="124"/>
  <c r="U7" i="124"/>
  <c r="Q7" i="124"/>
  <c r="P7" i="124"/>
  <c r="O7" i="124"/>
  <c r="M7" i="124"/>
  <c r="I7" i="124"/>
  <c r="H7" i="124"/>
  <c r="G7" i="124"/>
  <c r="E7" i="124"/>
  <c r="W6" i="124"/>
  <c r="V6" i="124"/>
  <c r="U6" i="124"/>
  <c r="S6" i="124"/>
  <c r="O6" i="124"/>
  <c r="N6" i="124"/>
  <c r="M6" i="124"/>
  <c r="K6" i="124"/>
  <c r="G6" i="124"/>
  <c r="F6" i="124"/>
  <c r="E6" i="124"/>
  <c r="C6" i="124"/>
  <c r="U52" i="174"/>
  <c r="S52" i="174"/>
  <c r="M52" i="174"/>
  <c r="K52" i="174"/>
  <c r="E52" i="174"/>
  <c r="C52" i="174"/>
  <c r="U61" i="174"/>
  <c r="M61" i="174"/>
  <c r="E61" i="174"/>
  <c r="X33" i="174"/>
  <c r="X26" i="174" s="1"/>
  <c r="W33" i="174"/>
  <c r="W26" i="174" s="1"/>
  <c r="V33" i="174"/>
  <c r="V26" i="174" s="1"/>
  <c r="U33" i="174"/>
  <c r="U26" i="174" s="1"/>
  <c r="T33" i="174"/>
  <c r="T26" i="174" s="1"/>
  <c r="S33" i="174"/>
  <c r="S26" i="174" s="1"/>
  <c r="R33" i="174"/>
  <c r="R26" i="174" s="1"/>
  <c r="Q33" i="174"/>
  <c r="Q26" i="174" s="1"/>
  <c r="P33" i="174"/>
  <c r="P26" i="174" s="1"/>
  <c r="O33" i="174"/>
  <c r="O26" i="174" s="1"/>
  <c r="N33" i="174"/>
  <c r="N26" i="174" s="1"/>
  <c r="M33" i="174"/>
  <c r="M26" i="174" s="1"/>
  <c r="L33" i="174"/>
  <c r="L26" i="174" s="1"/>
  <c r="K33" i="174"/>
  <c r="K26" i="174" s="1"/>
  <c r="J33" i="174"/>
  <c r="J26" i="174" s="1"/>
  <c r="I33" i="174"/>
  <c r="I26" i="174" s="1"/>
  <c r="H33" i="174"/>
  <c r="H26" i="174" s="1"/>
  <c r="G33" i="174"/>
  <c r="G26" i="174" s="1"/>
  <c r="F33" i="174"/>
  <c r="F26" i="174" s="1"/>
  <c r="E33" i="174"/>
  <c r="E26" i="174" s="1"/>
  <c r="D33" i="174"/>
  <c r="D26" i="174" s="1"/>
  <c r="C33" i="174"/>
  <c r="C26" i="174" s="1"/>
  <c r="S22" i="174"/>
  <c r="Q22" i="174"/>
  <c r="K22" i="174"/>
  <c r="I22" i="174"/>
  <c r="C22" i="174"/>
  <c r="S17" i="174"/>
  <c r="K17" i="174"/>
  <c r="C17" i="174"/>
  <c r="Q11" i="174"/>
  <c r="I11" i="174"/>
  <c r="U8" i="174"/>
  <c r="S8" i="174"/>
  <c r="M8" i="174"/>
  <c r="E8" i="174"/>
  <c r="W52" i="173"/>
  <c r="O52" i="173"/>
  <c r="G52" i="173"/>
  <c r="S33" i="173"/>
  <c r="K33" i="173"/>
  <c r="C33" i="173"/>
  <c r="Q27" i="173"/>
  <c r="I27" i="173"/>
  <c r="S22" i="173"/>
  <c r="Q22" i="173"/>
  <c r="K22" i="173"/>
  <c r="I22" i="173"/>
  <c r="C22" i="173"/>
  <c r="S17" i="173"/>
  <c r="K17" i="173"/>
  <c r="C17" i="173"/>
  <c r="Q11" i="173"/>
  <c r="I11" i="173"/>
  <c r="U8" i="173"/>
  <c r="S8" i="173"/>
  <c r="M8" i="173"/>
  <c r="K8" i="173"/>
  <c r="E8" i="173"/>
  <c r="C8" i="173"/>
  <c r="W4" i="173"/>
  <c r="O4" i="173"/>
  <c r="G4" i="173"/>
  <c r="X54" i="125"/>
  <c r="W54" i="125"/>
  <c r="V54" i="125"/>
  <c r="U54" i="125"/>
  <c r="S54" i="125"/>
  <c r="R54" i="125"/>
  <c r="P54" i="125"/>
  <c r="O54" i="125"/>
  <c r="N54" i="125"/>
  <c r="M54" i="125"/>
  <c r="K54" i="125"/>
  <c r="J54" i="125"/>
  <c r="H54" i="125"/>
  <c r="G54" i="125"/>
  <c r="F54" i="125"/>
  <c r="E54" i="125"/>
  <c r="C54" i="125"/>
  <c r="W72" i="125"/>
  <c r="T72" i="125"/>
  <c r="S72" i="125"/>
  <c r="R72" i="125"/>
  <c r="Q72" i="125"/>
  <c r="O72" i="125"/>
  <c r="L72" i="125"/>
  <c r="K72" i="125"/>
  <c r="J72" i="125"/>
  <c r="I72" i="125"/>
  <c r="G72" i="125"/>
  <c r="D72" i="125"/>
  <c r="C72" i="125"/>
  <c r="X71" i="125"/>
  <c r="W71" i="125"/>
  <c r="U71" i="125"/>
  <c r="R71" i="125"/>
  <c r="Q71" i="125"/>
  <c r="P71" i="125"/>
  <c r="O71" i="125"/>
  <c r="M71" i="125"/>
  <c r="J71" i="125"/>
  <c r="I71" i="125"/>
  <c r="H71" i="125"/>
  <c r="G71" i="125"/>
  <c r="E71" i="125"/>
  <c r="X70" i="125"/>
  <c r="W70" i="125"/>
  <c r="V70" i="125"/>
  <c r="U70" i="125"/>
  <c r="S70" i="125"/>
  <c r="P70" i="125"/>
  <c r="O70" i="125"/>
  <c r="N70" i="125"/>
  <c r="M70" i="125"/>
  <c r="K70" i="125"/>
  <c r="H70" i="125"/>
  <c r="G70" i="125"/>
  <c r="F70" i="125"/>
  <c r="E70" i="125"/>
  <c r="C70" i="125"/>
  <c r="V69" i="125"/>
  <c r="U69" i="125"/>
  <c r="T69" i="125"/>
  <c r="S69" i="125"/>
  <c r="Q69" i="125"/>
  <c r="N69" i="125"/>
  <c r="M69" i="125"/>
  <c r="L69" i="125"/>
  <c r="K69" i="125"/>
  <c r="I69" i="125"/>
  <c r="F69" i="125"/>
  <c r="E69" i="125"/>
  <c r="D69" i="125"/>
  <c r="C69" i="125"/>
  <c r="W68" i="125"/>
  <c r="T68" i="125"/>
  <c r="S68" i="125"/>
  <c r="R68" i="125"/>
  <c r="Q68" i="125"/>
  <c r="O68" i="125"/>
  <c r="L68" i="125"/>
  <c r="K68" i="125"/>
  <c r="J68" i="125"/>
  <c r="I68" i="125"/>
  <c r="G68" i="125"/>
  <c r="D68" i="125"/>
  <c r="C68" i="125"/>
  <c r="X67" i="125"/>
  <c r="W67" i="125"/>
  <c r="U67" i="125"/>
  <c r="R67" i="125"/>
  <c r="Q67" i="125"/>
  <c r="P67" i="125"/>
  <c r="O67" i="125"/>
  <c r="M67" i="125"/>
  <c r="J67" i="125"/>
  <c r="I67" i="125"/>
  <c r="H67" i="125"/>
  <c r="G67" i="125"/>
  <c r="E67" i="125"/>
  <c r="X66" i="125"/>
  <c r="W66" i="125"/>
  <c r="V66" i="125"/>
  <c r="U66" i="125"/>
  <c r="S66" i="125"/>
  <c r="P66" i="125"/>
  <c r="O66" i="125"/>
  <c r="N66" i="125"/>
  <c r="M66" i="125"/>
  <c r="K66" i="125"/>
  <c r="H66" i="125"/>
  <c r="G66" i="125"/>
  <c r="F66" i="125"/>
  <c r="E66" i="125"/>
  <c r="C66" i="125"/>
  <c r="V65" i="125"/>
  <c r="U65" i="125"/>
  <c r="T65" i="125"/>
  <c r="S65" i="125"/>
  <c r="Q65" i="125"/>
  <c r="N65" i="125"/>
  <c r="M65" i="125"/>
  <c r="L65" i="125"/>
  <c r="K65" i="125"/>
  <c r="I65" i="125"/>
  <c r="F65" i="125"/>
  <c r="E65" i="125"/>
  <c r="D65" i="125"/>
  <c r="C65" i="125"/>
  <c r="W64" i="125"/>
  <c r="T64" i="125"/>
  <c r="S64" i="125"/>
  <c r="R64" i="125"/>
  <c r="Q64" i="125"/>
  <c r="O64" i="125"/>
  <c r="L64" i="125"/>
  <c r="K64" i="125"/>
  <c r="J64" i="125"/>
  <c r="I64" i="125"/>
  <c r="G64" i="125"/>
  <c r="D64" i="125"/>
  <c r="C64" i="125"/>
  <c r="X63" i="125"/>
  <c r="W63" i="125"/>
  <c r="U63" i="125"/>
  <c r="R63" i="125"/>
  <c r="Q63" i="125"/>
  <c r="P63" i="125"/>
  <c r="O63" i="125"/>
  <c r="M63" i="125"/>
  <c r="J63" i="125"/>
  <c r="I63" i="125"/>
  <c r="H63" i="125"/>
  <c r="G63" i="125"/>
  <c r="E63" i="125"/>
  <c r="X62" i="125"/>
  <c r="W62" i="125"/>
  <c r="V62" i="125"/>
  <c r="U62" i="125"/>
  <c r="S62" i="125"/>
  <c r="P62" i="125"/>
  <c r="O62" i="125"/>
  <c r="N62" i="125"/>
  <c r="M62" i="125"/>
  <c r="K62" i="125"/>
  <c r="H62" i="125"/>
  <c r="G62" i="125"/>
  <c r="F62" i="125"/>
  <c r="E62" i="125"/>
  <c r="C62" i="125"/>
  <c r="W51" i="125"/>
  <c r="T51" i="125"/>
  <c r="R51" i="125"/>
  <c r="Q51" i="125"/>
  <c r="O51" i="125"/>
  <c r="L51" i="125"/>
  <c r="J51" i="125"/>
  <c r="I51" i="125"/>
  <c r="G51" i="125"/>
  <c r="D51" i="125"/>
  <c r="X50" i="125"/>
  <c r="W50" i="125"/>
  <c r="U50" i="125"/>
  <c r="R50" i="125"/>
  <c r="Q50" i="125"/>
  <c r="P50" i="125"/>
  <c r="O50" i="125"/>
  <c r="M50" i="125"/>
  <c r="J50" i="125"/>
  <c r="I50" i="125"/>
  <c r="H50" i="125"/>
  <c r="G50" i="125"/>
  <c r="E50" i="125"/>
  <c r="X49" i="125"/>
  <c r="W49" i="125"/>
  <c r="V49" i="125"/>
  <c r="U49" i="125"/>
  <c r="S49" i="125"/>
  <c r="P49" i="125"/>
  <c r="O49" i="125"/>
  <c r="N49" i="125"/>
  <c r="M49" i="125"/>
  <c r="K49" i="125"/>
  <c r="H49" i="125"/>
  <c r="G49" i="125"/>
  <c r="F49" i="125"/>
  <c r="E49" i="125"/>
  <c r="C49" i="125"/>
  <c r="V48" i="125"/>
  <c r="U48" i="125"/>
  <c r="T48" i="125"/>
  <c r="S48" i="125"/>
  <c r="Q48" i="125"/>
  <c r="N48" i="125"/>
  <c r="M48" i="125"/>
  <c r="L48" i="125"/>
  <c r="K48" i="125"/>
  <c r="I48" i="125"/>
  <c r="F48" i="125"/>
  <c r="E48" i="125"/>
  <c r="D48" i="125"/>
  <c r="C48" i="125"/>
  <c r="W47" i="125"/>
  <c r="V47" i="125"/>
  <c r="T47" i="125"/>
  <c r="S47" i="125"/>
  <c r="R47" i="125"/>
  <c r="Q47" i="125"/>
  <c r="O47" i="125"/>
  <c r="N47" i="125"/>
  <c r="L47" i="125"/>
  <c r="K47" i="125"/>
  <c r="J47" i="125"/>
  <c r="I47" i="125"/>
  <c r="G47" i="125"/>
  <c r="F47" i="125"/>
  <c r="D47" i="125"/>
  <c r="C47" i="125"/>
  <c r="X46" i="125"/>
  <c r="W46" i="125"/>
  <c r="U46" i="125"/>
  <c r="T46" i="125"/>
  <c r="R46" i="125"/>
  <c r="Q46" i="125"/>
  <c r="P46" i="125"/>
  <c r="O46" i="125"/>
  <c r="M46" i="125"/>
  <c r="L46" i="125"/>
  <c r="J46" i="125"/>
  <c r="I46" i="125"/>
  <c r="H46" i="125"/>
  <c r="G46" i="125"/>
  <c r="E46" i="125"/>
  <c r="D46" i="125"/>
  <c r="X45" i="125"/>
  <c r="W45" i="125"/>
  <c r="V45" i="125"/>
  <c r="U45" i="125"/>
  <c r="S45" i="125"/>
  <c r="R45" i="125"/>
  <c r="P45" i="125"/>
  <c r="O45" i="125"/>
  <c r="N45" i="125"/>
  <c r="M45" i="125"/>
  <c r="K45" i="125"/>
  <c r="J45" i="125"/>
  <c r="H45" i="125"/>
  <c r="G45" i="125"/>
  <c r="F45" i="125"/>
  <c r="E45" i="125"/>
  <c r="C45" i="125"/>
  <c r="X44" i="125"/>
  <c r="V44" i="125"/>
  <c r="U44" i="125"/>
  <c r="T44" i="125"/>
  <c r="S44" i="125"/>
  <c r="Q44" i="125"/>
  <c r="P44" i="125"/>
  <c r="N44" i="125"/>
  <c r="M44" i="125"/>
  <c r="L44" i="125"/>
  <c r="K44" i="125"/>
  <c r="I44" i="125"/>
  <c r="H44" i="125"/>
  <c r="F44" i="125"/>
  <c r="E44" i="125"/>
  <c r="D44" i="125"/>
  <c r="C44" i="125"/>
  <c r="W43" i="125"/>
  <c r="V43" i="125"/>
  <c r="T43" i="125"/>
  <c r="S43" i="125"/>
  <c r="R43" i="125"/>
  <c r="Q43" i="125"/>
  <c r="O43" i="125"/>
  <c r="N43" i="125"/>
  <c r="L43" i="125"/>
  <c r="K43" i="125"/>
  <c r="J43" i="125"/>
  <c r="I43" i="125"/>
  <c r="G43" i="125"/>
  <c r="F43" i="125"/>
  <c r="D43" i="125"/>
  <c r="C43" i="125"/>
  <c r="X42" i="125"/>
  <c r="W42" i="125"/>
  <c r="U42" i="125"/>
  <c r="T42" i="125"/>
  <c r="R42" i="125"/>
  <c r="Q42" i="125"/>
  <c r="P42" i="125"/>
  <c r="O42" i="125"/>
  <c r="M42" i="125"/>
  <c r="L42" i="125"/>
  <c r="J42" i="125"/>
  <c r="I42" i="125"/>
  <c r="H42" i="125"/>
  <c r="G42" i="125"/>
  <c r="E42" i="125"/>
  <c r="D42" i="125"/>
  <c r="X41" i="125"/>
  <c r="W41" i="125"/>
  <c r="V41" i="125"/>
  <c r="U41" i="125"/>
  <c r="S41" i="125"/>
  <c r="R41" i="125"/>
  <c r="P41" i="125"/>
  <c r="O41" i="125"/>
  <c r="N41" i="125"/>
  <c r="M41" i="125"/>
  <c r="K41" i="125"/>
  <c r="J41" i="125"/>
  <c r="H41" i="125"/>
  <c r="G41" i="125"/>
  <c r="F41" i="125"/>
  <c r="E41" i="125"/>
  <c r="C41" i="125"/>
  <c r="X40" i="125"/>
  <c r="V40" i="125"/>
  <c r="U40" i="125"/>
  <c r="T40" i="125"/>
  <c r="S40" i="125"/>
  <c r="Q40" i="125"/>
  <c r="P40" i="125"/>
  <c r="N40" i="125"/>
  <c r="M40" i="125"/>
  <c r="L40" i="125"/>
  <c r="K40" i="125"/>
  <c r="I40" i="125"/>
  <c r="H40" i="125"/>
  <c r="F40" i="125"/>
  <c r="E40" i="125"/>
  <c r="D40" i="125"/>
  <c r="C40" i="125"/>
  <c r="W39" i="125"/>
  <c r="V39" i="125"/>
  <c r="T39" i="125"/>
  <c r="S39" i="125"/>
  <c r="R39" i="125"/>
  <c r="Q39" i="125"/>
  <c r="O39" i="125"/>
  <c r="N39" i="125"/>
  <c r="L39" i="125"/>
  <c r="K39" i="125"/>
  <c r="J39" i="125"/>
  <c r="I39" i="125"/>
  <c r="G39" i="125"/>
  <c r="F39" i="125"/>
  <c r="D39" i="125"/>
  <c r="C39" i="125"/>
  <c r="X38" i="125"/>
  <c r="W38" i="125"/>
  <c r="U38" i="125"/>
  <c r="T38" i="125"/>
  <c r="R38" i="125"/>
  <c r="Q38" i="125"/>
  <c r="P38" i="125"/>
  <c r="O38" i="125"/>
  <c r="M38" i="125"/>
  <c r="L38" i="125"/>
  <c r="J38" i="125"/>
  <c r="I38" i="125"/>
  <c r="H38" i="125"/>
  <c r="G38" i="125"/>
  <c r="E38" i="125"/>
  <c r="D38" i="125"/>
  <c r="X37" i="125"/>
  <c r="W37" i="125"/>
  <c r="V37" i="125"/>
  <c r="U37" i="125"/>
  <c r="S37" i="125"/>
  <c r="R37" i="125"/>
  <c r="P37" i="125"/>
  <c r="O37" i="125"/>
  <c r="N37" i="125"/>
  <c r="M37" i="125"/>
  <c r="K37" i="125"/>
  <c r="J37" i="125"/>
  <c r="H37" i="125"/>
  <c r="G37" i="125"/>
  <c r="F37" i="125"/>
  <c r="E37" i="125"/>
  <c r="C37" i="125"/>
  <c r="X36" i="125"/>
  <c r="V36" i="125"/>
  <c r="U36" i="125"/>
  <c r="S36" i="125"/>
  <c r="P36" i="125"/>
  <c r="N36" i="125"/>
  <c r="M36" i="125"/>
  <c r="K36" i="125"/>
  <c r="H36" i="125"/>
  <c r="F36" i="125"/>
  <c r="E36" i="125"/>
  <c r="C36" i="125"/>
  <c r="W35" i="125"/>
  <c r="V35" i="125"/>
  <c r="T35" i="125"/>
  <c r="S35" i="125"/>
  <c r="R35" i="125"/>
  <c r="Q35" i="125"/>
  <c r="O35" i="125"/>
  <c r="N35" i="125"/>
  <c r="L35" i="125"/>
  <c r="K35" i="125"/>
  <c r="J35" i="125"/>
  <c r="I35" i="125"/>
  <c r="G35" i="125"/>
  <c r="F35" i="125"/>
  <c r="D35" i="125"/>
  <c r="C35" i="125"/>
  <c r="X32" i="125"/>
  <c r="W32" i="125"/>
  <c r="V32" i="125"/>
  <c r="U32" i="125"/>
  <c r="S32" i="125"/>
  <c r="R32" i="125"/>
  <c r="P32" i="125"/>
  <c r="O32" i="125"/>
  <c r="N32" i="125"/>
  <c r="M32" i="125"/>
  <c r="K32" i="125"/>
  <c r="J32" i="125"/>
  <c r="H32" i="125"/>
  <c r="G32" i="125"/>
  <c r="F32" i="125"/>
  <c r="E32" i="125"/>
  <c r="C32" i="125"/>
  <c r="X31" i="125"/>
  <c r="V31" i="125"/>
  <c r="U31" i="125"/>
  <c r="T31" i="125"/>
  <c r="S31" i="125"/>
  <c r="Q31" i="125"/>
  <c r="P31" i="125"/>
  <c r="N31" i="125"/>
  <c r="M31" i="125"/>
  <c r="L31" i="125"/>
  <c r="K31" i="125"/>
  <c r="I31" i="125"/>
  <c r="H31" i="125"/>
  <c r="F31" i="125"/>
  <c r="E31" i="125"/>
  <c r="D31" i="125"/>
  <c r="C31" i="125"/>
  <c r="W30" i="125"/>
  <c r="V30" i="125"/>
  <c r="T30" i="125"/>
  <c r="S30" i="125"/>
  <c r="R30" i="125"/>
  <c r="Q30" i="125"/>
  <c r="O30" i="125"/>
  <c r="N30" i="125"/>
  <c r="L30" i="125"/>
  <c r="K30" i="125"/>
  <c r="J30" i="125"/>
  <c r="I30" i="125"/>
  <c r="G30" i="125"/>
  <c r="F30" i="125"/>
  <c r="D30" i="125"/>
  <c r="C30" i="125"/>
  <c r="X29" i="125"/>
  <c r="W29" i="125"/>
  <c r="U29" i="125"/>
  <c r="T29" i="125"/>
  <c r="R29" i="125"/>
  <c r="Q29" i="125"/>
  <c r="P29" i="125"/>
  <c r="O29" i="125"/>
  <c r="M29" i="125"/>
  <c r="L29" i="125"/>
  <c r="J29" i="125"/>
  <c r="I29" i="125"/>
  <c r="H29" i="125"/>
  <c r="G29" i="125"/>
  <c r="E29" i="125"/>
  <c r="D29" i="125"/>
  <c r="X25" i="125"/>
  <c r="V25" i="125"/>
  <c r="U25" i="125"/>
  <c r="T25" i="125"/>
  <c r="S25" i="125"/>
  <c r="Q25" i="125"/>
  <c r="P25" i="125"/>
  <c r="N25" i="125"/>
  <c r="M25" i="125"/>
  <c r="L25" i="125"/>
  <c r="K25" i="125"/>
  <c r="I25" i="125"/>
  <c r="H25" i="125"/>
  <c r="F25" i="125"/>
  <c r="E25" i="125"/>
  <c r="D25" i="125"/>
  <c r="C25" i="125"/>
  <c r="W24" i="125"/>
  <c r="V24" i="125"/>
  <c r="T24" i="125"/>
  <c r="S24" i="125"/>
  <c r="R24" i="125"/>
  <c r="Q24" i="125"/>
  <c r="O24" i="125"/>
  <c r="N24" i="125"/>
  <c r="L24" i="125"/>
  <c r="K24" i="125"/>
  <c r="J24" i="125"/>
  <c r="I24" i="125"/>
  <c r="G24" i="125"/>
  <c r="F24" i="125"/>
  <c r="D24" i="125"/>
  <c r="C24" i="125"/>
  <c r="X21" i="125"/>
  <c r="W21" i="125"/>
  <c r="V21" i="125"/>
  <c r="U21" i="125"/>
  <c r="S21" i="125"/>
  <c r="R21" i="125"/>
  <c r="P21" i="125"/>
  <c r="O21" i="125"/>
  <c r="N21" i="125"/>
  <c r="M21" i="125"/>
  <c r="K21" i="125"/>
  <c r="J21" i="125"/>
  <c r="H21" i="125"/>
  <c r="G21" i="125"/>
  <c r="F21" i="125"/>
  <c r="E21" i="125"/>
  <c r="C21" i="125"/>
  <c r="X20" i="125"/>
  <c r="V20" i="125"/>
  <c r="U20" i="125"/>
  <c r="T20" i="125"/>
  <c r="S20" i="125"/>
  <c r="Q20" i="125"/>
  <c r="P20" i="125"/>
  <c r="N20" i="125"/>
  <c r="M20" i="125"/>
  <c r="L20" i="125"/>
  <c r="K20" i="125"/>
  <c r="I20" i="125"/>
  <c r="H20" i="125"/>
  <c r="F20" i="125"/>
  <c r="E20" i="125"/>
  <c r="D20" i="125"/>
  <c r="C20" i="125"/>
  <c r="W19" i="125"/>
  <c r="V19" i="125"/>
  <c r="T19" i="125"/>
  <c r="S19" i="125"/>
  <c r="R19" i="125"/>
  <c r="Q19" i="125"/>
  <c r="O19" i="125"/>
  <c r="N19" i="125"/>
  <c r="L19" i="125"/>
  <c r="K19" i="125"/>
  <c r="J19" i="125"/>
  <c r="I19" i="125"/>
  <c r="G19" i="125"/>
  <c r="F19" i="125"/>
  <c r="D19" i="125"/>
  <c r="C19" i="125"/>
  <c r="X16" i="125"/>
  <c r="W16" i="125"/>
  <c r="V16" i="125"/>
  <c r="U16" i="125"/>
  <c r="S16" i="125"/>
  <c r="R16" i="125"/>
  <c r="P16" i="125"/>
  <c r="O16" i="125"/>
  <c r="N16" i="125"/>
  <c r="M16" i="125"/>
  <c r="K16" i="125"/>
  <c r="J16" i="125"/>
  <c r="H16" i="125"/>
  <c r="G16" i="125"/>
  <c r="F16" i="125"/>
  <c r="E16" i="125"/>
  <c r="C16" i="125"/>
  <c r="X15" i="125"/>
  <c r="V15" i="125"/>
  <c r="U15" i="125"/>
  <c r="T15" i="125"/>
  <c r="S15" i="125"/>
  <c r="Q15" i="125"/>
  <c r="P15" i="125"/>
  <c r="N15" i="125"/>
  <c r="M15" i="125"/>
  <c r="L15" i="125"/>
  <c r="K15" i="125"/>
  <c r="I15" i="125"/>
  <c r="H15" i="125"/>
  <c r="F15" i="125"/>
  <c r="E15" i="125"/>
  <c r="D15" i="125"/>
  <c r="C15" i="125"/>
  <c r="W14" i="125"/>
  <c r="V14" i="125"/>
  <c r="T14" i="125"/>
  <c r="S14" i="125"/>
  <c r="R14" i="125"/>
  <c r="Q14" i="125"/>
  <c r="O14" i="125"/>
  <c r="N14" i="125"/>
  <c r="L14" i="125"/>
  <c r="K14" i="125"/>
  <c r="J14" i="125"/>
  <c r="I14" i="125"/>
  <c r="G14" i="125"/>
  <c r="F14" i="125"/>
  <c r="D14" i="125"/>
  <c r="C14" i="125"/>
  <c r="X13" i="125"/>
  <c r="W13" i="125"/>
  <c r="U13" i="125"/>
  <c r="T13" i="125"/>
  <c r="R13" i="125"/>
  <c r="Q13" i="125"/>
  <c r="P13" i="125"/>
  <c r="O13" i="125"/>
  <c r="M13" i="125"/>
  <c r="L13" i="125"/>
  <c r="J13" i="125"/>
  <c r="I13" i="125"/>
  <c r="H13" i="125"/>
  <c r="G13" i="125"/>
  <c r="E13" i="125"/>
  <c r="D13" i="125"/>
  <c r="X10" i="125"/>
  <c r="V10" i="125"/>
  <c r="U10" i="125"/>
  <c r="T10" i="125"/>
  <c r="S10" i="125"/>
  <c r="Q10" i="125"/>
  <c r="P10" i="125"/>
  <c r="N10" i="125"/>
  <c r="M10" i="125"/>
  <c r="L10" i="125"/>
  <c r="K10" i="125"/>
  <c r="I10" i="125"/>
  <c r="H10" i="125"/>
  <c r="F10" i="125"/>
  <c r="E10" i="125"/>
  <c r="D10" i="125"/>
  <c r="C10" i="125"/>
  <c r="X7" i="125"/>
  <c r="W7" i="125"/>
  <c r="U7" i="125"/>
  <c r="T7" i="125"/>
  <c r="R7" i="125"/>
  <c r="Q7" i="125"/>
  <c r="P7" i="125"/>
  <c r="O7" i="125"/>
  <c r="M7" i="125"/>
  <c r="L7" i="125"/>
  <c r="J7" i="125"/>
  <c r="I7" i="125"/>
  <c r="H7" i="125"/>
  <c r="G7" i="125"/>
  <c r="E7" i="125"/>
  <c r="D7" i="125"/>
  <c r="X6" i="125"/>
  <c r="W6" i="125"/>
  <c r="V6" i="125"/>
  <c r="U6" i="125"/>
  <c r="S6" i="125"/>
  <c r="R6" i="125"/>
  <c r="P6" i="125"/>
  <c r="O6" i="125"/>
  <c r="N6" i="125"/>
  <c r="M6" i="125"/>
  <c r="K6" i="125"/>
  <c r="J6" i="125"/>
  <c r="H6" i="125"/>
  <c r="G6" i="125"/>
  <c r="F6" i="125"/>
  <c r="E6" i="125"/>
  <c r="C6" i="125"/>
  <c r="U52" i="183"/>
  <c r="T52" i="183"/>
  <c r="S52" i="183"/>
  <c r="M52" i="183"/>
  <c r="L52" i="183"/>
  <c r="K52" i="183"/>
  <c r="E52" i="183"/>
  <c r="D52" i="183"/>
  <c r="C52" i="183"/>
  <c r="U33" i="183"/>
  <c r="M33" i="183"/>
  <c r="E33" i="183"/>
  <c r="S27" i="183"/>
  <c r="K27" i="183"/>
  <c r="C27" i="183"/>
  <c r="U22" i="183"/>
  <c r="T22" i="183"/>
  <c r="S22" i="183"/>
  <c r="M22" i="183"/>
  <c r="L22" i="183"/>
  <c r="K22" i="183"/>
  <c r="E22" i="183"/>
  <c r="D22" i="183"/>
  <c r="C22" i="183"/>
  <c r="U17" i="183"/>
  <c r="M17" i="183"/>
  <c r="E17" i="183"/>
  <c r="S11" i="183"/>
  <c r="K11" i="183"/>
  <c r="C11" i="183"/>
  <c r="W8" i="183"/>
  <c r="V8" i="183"/>
  <c r="U8" i="183"/>
  <c r="O8" i="183"/>
  <c r="N8" i="183"/>
  <c r="M8" i="183"/>
  <c r="G8" i="183"/>
  <c r="F8" i="183"/>
  <c r="E8" i="183"/>
  <c r="Q4" i="183"/>
  <c r="I4" i="183"/>
  <c r="W52" i="121"/>
  <c r="V52" i="121"/>
  <c r="U52" i="121"/>
  <c r="R52" i="121"/>
  <c r="O52" i="121"/>
  <c r="N52" i="121"/>
  <c r="M52" i="121"/>
  <c r="J52" i="121"/>
  <c r="G52" i="121"/>
  <c r="F52" i="121"/>
  <c r="E52" i="121"/>
  <c r="S61" i="121"/>
  <c r="K61" i="121"/>
  <c r="C61" i="121"/>
  <c r="W33" i="121"/>
  <c r="O33" i="121"/>
  <c r="G33" i="121"/>
  <c r="U27" i="121"/>
  <c r="M27" i="121"/>
  <c r="E27" i="121"/>
  <c r="W22" i="121"/>
  <c r="V22" i="121"/>
  <c r="U22" i="121"/>
  <c r="R22" i="121"/>
  <c r="O22" i="121"/>
  <c r="N22" i="121"/>
  <c r="M22" i="121"/>
  <c r="J22" i="121"/>
  <c r="G22" i="121"/>
  <c r="F22" i="121"/>
  <c r="E22" i="121"/>
  <c r="W17" i="121"/>
  <c r="O17" i="121"/>
  <c r="G17" i="121"/>
  <c r="U11" i="121"/>
  <c r="M11" i="121"/>
  <c r="E11" i="121"/>
  <c r="X8" i="121"/>
  <c r="W8" i="121"/>
  <c r="T8" i="121"/>
  <c r="Q8" i="121"/>
  <c r="P8" i="121"/>
  <c r="O8" i="121"/>
  <c r="L8" i="121"/>
  <c r="I8" i="121"/>
  <c r="H8" i="121"/>
  <c r="G8" i="121"/>
  <c r="D8" i="121"/>
  <c r="S4" i="121"/>
  <c r="K4" i="121"/>
  <c r="C4" i="121"/>
  <c r="W51" i="119"/>
  <c r="V51" i="119"/>
  <c r="U51" i="119"/>
  <c r="R51" i="119"/>
  <c r="O51" i="119"/>
  <c r="N51" i="119"/>
  <c r="M51" i="119"/>
  <c r="J51" i="119"/>
  <c r="G51" i="119"/>
  <c r="F51" i="119"/>
  <c r="E51" i="119"/>
  <c r="X52" i="115"/>
  <c r="U52" i="115"/>
  <c r="T52" i="115"/>
  <c r="S52" i="115"/>
  <c r="P52" i="115"/>
  <c r="M52" i="115"/>
  <c r="L52" i="115"/>
  <c r="K52" i="115"/>
  <c r="H52" i="115"/>
  <c r="E52" i="115"/>
  <c r="D52" i="115"/>
  <c r="C52" i="115"/>
  <c r="Q61" i="115"/>
  <c r="I61" i="115"/>
  <c r="U33" i="115"/>
  <c r="M33" i="115"/>
  <c r="E33" i="115"/>
  <c r="K27" i="115"/>
  <c r="C27" i="115"/>
  <c r="X22" i="115"/>
  <c r="U22" i="115"/>
  <c r="T22" i="115"/>
  <c r="S22" i="115"/>
  <c r="P22" i="115"/>
  <c r="M22" i="115"/>
  <c r="L22" i="115"/>
  <c r="K22" i="115"/>
  <c r="H22" i="115"/>
  <c r="E22" i="115"/>
  <c r="D22" i="115"/>
  <c r="C22" i="115"/>
  <c r="U17" i="115"/>
  <c r="M17" i="115"/>
  <c r="E17" i="115"/>
  <c r="S11" i="115"/>
  <c r="K11" i="115"/>
  <c r="C11" i="115"/>
  <c r="W8" i="115"/>
  <c r="V8" i="115"/>
  <c r="U8" i="115"/>
  <c r="R8" i="115"/>
  <c r="O8" i="115"/>
  <c r="N8" i="115"/>
  <c r="M8" i="115"/>
  <c r="J8" i="115"/>
  <c r="G8" i="115"/>
  <c r="F8" i="115"/>
  <c r="E8" i="115"/>
  <c r="Q4" i="115"/>
  <c r="I4" i="115"/>
  <c r="W52" i="113"/>
  <c r="V52" i="113"/>
  <c r="U52" i="113"/>
  <c r="R52" i="113"/>
  <c r="O52" i="113"/>
  <c r="N52" i="113"/>
  <c r="M52" i="113"/>
  <c r="J52" i="113"/>
  <c r="G52" i="113"/>
  <c r="F52" i="113"/>
  <c r="E52" i="113"/>
  <c r="S61" i="113"/>
  <c r="K61" i="113"/>
  <c r="C61" i="113"/>
  <c r="W22" i="113"/>
  <c r="V22" i="113"/>
  <c r="U22" i="113"/>
  <c r="R22" i="113"/>
  <c r="O22" i="113"/>
  <c r="N22" i="113"/>
  <c r="M22" i="113"/>
  <c r="J22" i="113"/>
  <c r="G22" i="113"/>
  <c r="F22" i="113"/>
  <c r="E22" i="113"/>
  <c r="W17" i="113"/>
  <c r="O17" i="113"/>
  <c r="G17" i="113"/>
  <c r="X8" i="113"/>
  <c r="W8" i="113"/>
  <c r="T8" i="113"/>
  <c r="Q8" i="113"/>
  <c r="P8" i="113"/>
  <c r="O8" i="113"/>
  <c r="L8" i="113"/>
  <c r="I8" i="113"/>
  <c r="H8" i="113"/>
  <c r="G8" i="113"/>
  <c r="D8" i="113"/>
  <c r="S4" i="113"/>
  <c r="K4" i="113"/>
  <c r="C4" i="113"/>
  <c r="X52" i="109"/>
  <c r="W52" i="109"/>
  <c r="T52" i="109"/>
  <c r="Q52" i="109"/>
  <c r="P52" i="109"/>
  <c r="O52" i="109"/>
  <c r="L52" i="109"/>
  <c r="I52" i="109"/>
  <c r="H52" i="109"/>
  <c r="G52" i="109"/>
  <c r="D52" i="109"/>
  <c r="M61" i="109"/>
  <c r="E61" i="109"/>
  <c r="X22" i="109"/>
  <c r="W22" i="109"/>
  <c r="T22" i="109"/>
  <c r="Q22" i="109"/>
  <c r="P22" i="109"/>
  <c r="O22" i="109"/>
  <c r="L22" i="109"/>
  <c r="I22" i="109"/>
  <c r="H22" i="109"/>
  <c r="G22" i="109"/>
  <c r="D22" i="109"/>
  <c r="V8" i="109"/>
  <c r="S8" i="109"/>
  <c r="R8" i="109"/>
  <c r="Q8" i="109"/>
  <c r="N8" i="109"/>
  <c r="K8" i="109"/>
  <c r="J8" i="109"/>
  <c r="I8" i="109"/>
  <c r="F8" i="109"/>
  <c r="C8" i="109"/>
  <c r="U4" i="109"/>
  <c r="M4" i="109"/>
  <c r="E4" i="109"/>
  <c r="V52" i="112"/>
  <c r="S52" i="112"/>
  <c r="R52" i="112"/>
  <c r="Q52" i="112"/>
  <c r="N52" i="112"/>
  <c r="K52" i="112"/>
  <c r="J52" i="112"/>
  <c r="I52" i="112"/>
  <c r="F52" i="112"/>
  <c r="C52" i="112"/>
  <c r="W61" i="112"/>
  <c r="O61" i="112"/>
  <c r="G61" i="112"/>
  <c r="V22" i="112"/>
  <c r="S22" i="112"/>
  <c r="R22" i="112"/>
  <c r="N22" i="112"/>
  <c r="K22" i="112"/>
  <c r="J22" i="112"/>
  <c r="F22" i="112"/>
  <c r="C22" i="112"/>
  <c r="X8" i="112"/>
  <c r="S8" i="112"/>
  <c r="P8" i="112"/>
  <c r="K8" i="112"/>
  <c r="H8" i="112"/>
  <c r="C8" i="112"/>
  <c r="X52" i="114"/>
  <c r="T52" i="114"/>
  <c r="S52" i="114"/>
  <c r="P52" i="114"/>
  <c r="L52" i="114"/>
  <c r="K52" i="114"/>
  <c r="H52" i="114"/>
  <c r="D52" i="114"/>
  <c r="C52" i="114"/>
  <c r="X22" i="114"/>
  <c r="P22" i="114"/>
  <c r="H22" i="114"/>
  <c r="U52" i="108"/>
  <c r="M52" i="108"/>
  <c r="E52" i="108"/>
  <c r="U22" i="108"/>
  <c r="R22" i="108"/>
  <c r="M22" i="108"/>
  <c r="J22" i="108"/>
  <c r="E22" i="108"/>
  <c r="T8" i="108"/>
  <c r="L8" i="108"/>
  <c r="D8" i="108"/>
  <c r="W52" i="107"/>
  <c r="T52" i="107"/>
  <c r="O52" i="107"/>
  <c r="L52" i="107"/>
  <c r="G52" i="107"/>
  <c r="D52" i="107"/>
  <c r="X22" i="107"/>
  <c r="W22" i="107"/>
  <c r="T22" i="107"/>
  <c r="P22" i="107"/>
  <c r="O22" i="107"/>
  <c r="L22" i="107"/>
  <c r="H22" i="107"/>
  <c r="G22" i="107"/>
  <c r="D22" i="107"/>
  <c r="V8" i="107"/>
  <c r="R8" i="107"/>
  <c r="Q8" i="107"/>
  <c r="N8" i="107"/>
  <c r="J8" i="107"/>
  <c r="I8" i="107"/>
  <c r="F8" i="107"/>
  <c r="X4" i="107"/>
  <c r="P4" i="107"/>
  <c r="H4" i="107"/>
  <c r="R52" i="110"/>
  <c r="Q52" i="110"/>
  <c r="J52" i="110"/>
  <c r="I52" i="110"/>
  <c r="V33" i="110"/>
  <c r="N33" i="110"/>
  <c r="F33" i="110"/>
  <c r="T27" i="110"/>
  <c r="L27" i="110"/>
  <c r="D27" i="110"/>
  <c r="V22" i="110"/>
  <c r="R22" i="110"/>
  <c r="N22" i="110"/>
  <c r="J22" i="110"/>
  <c r="F22" i="110"/>
  <c r="V17" i="110"/>
  <c r="N17" i="110"/>
  <c r="F17" i="110"/>
  <c r="T11" i="110"/>
  <c r="L11" i="110"/>
  <c r="D11" i="110"/>
  <c r="X8" i="110"/>
  <c r="T8" i="110"/>
  <c r="P8" i="110"/>
  <c r="L8" i="110"/>
  <c r="H8" i="110"/>
  <c r="D8" i="110"/>
  <c r="R4" i="110"/>
  <c r="J4" i="110"/>
  <c r="T22" i="186"/>
  <c r="R22" i="186"/>
  <c r="Q22" i="186"/>
  <c r="L22" i="186"/>
  <c r="I22" i="186"/>
  <c r="H22" i="186"/>
  <c r="D22" i="186"/>
  <c r="T8" i="186"/>
  <c r="S8" i="186"/>
  <c r="L8" i="186"/>
  <c r="K8" i="186"/>
  <c r="J8" i="186"/>
  <c r="F8" i="186"/>
  <c r="C8" i="186"/>
  <c r="N4" i="186"/>
  <c r="T52" i="91"/>
  <c r="Q52" i="91"/>
  <c r="L52" i="91"/>
  <c r="I52" i="91"/>
  <c r="D52" i="91"/>
  <c r="V22" i="91"/>
  <c r="T22" i="91"/>
  <c r="Q22" i="91"/>
  <c r="N22" i="91"/>
  <c r="L22" i="91"/>
  <c r="I22" i="91"/>
  <c r="F22" i="91"/>
  <c r="D22" i="91"/>
  <c r="V17" i="91"/>
  <c r="N17" i="91"/>
  <c r="F17" i="91"/>
  <c r="T11" i="91"/>
  <c r="L11" i="91"/>
  <c r="D11" i="91"/>
  <c r="X8" i="91"/>
  <c r="V8" i="91"/>
  <c r="S8" i="91"/>
  <c r="P8" i="91"/>
  <c r="N8" i="91"/>
  <c r="K8" i="91"/>
  <c r="H8" i="91"/>
  <c r="F8" i="91"/>
  <c r="C8" i="91"/>
  <c r="X4" i="91"/>
  <c r="U4" i="91"/>
  <c r="R4" i="91"/>
  <c r="P4" i="91"/>
  <c r="M4" i="91"/>
  <c r="J4" i="91"/>
  <c r="H4" i="91"/>
  <c r="E4" i="91"/>
  <c r="X52" i="90"/>
  <c r="V52" i="90"/>
  <c r="S52" i="90"/>
  <c r="P52" i="90"/>
  <c r="N52" i="90"/>
  <c r="K52" i="90"/>
  <c r="H52" i="90"/>
  <c r="F52" i="90"/>
  <c r="C52" i="90"/>
  <c r="T61" i="90"/>
  <c r="L61" i="90"/>
  <c r="D61" i="90"/>
  <c r="X33" i="90"/>
  <c r="P33" i="90"/>
  <c r="H33" i="90"/>
  <c r="V27" i="90"/>
  <c r="N27" i="90"/>
  <c r="F27" i="90"/>
  <c r="X22" i="90"/>
  <c r="V22" i="90"/>
  <c r="S22" i="90"/>
  <c r="P22" i="90"/>
  <c r="N22" i="90"/>
  <c r="K22" i="90"/>
  <c r="H22" i="90"/>
  <c r="F22" i="90"/>
  <c r="C22" i="90"/>
  <c r="X17" i="90"/>
  <c r="P17" i="90"/>
  <c r="H17" i="90"/>
  <c r="V11" i="90"/>
  <c r="N11" i="90"/>
  <c r="F11" i="90"/>
  <c r="U8" i="90"/>
  <c r="M8" i="90"/>
  <c r="H8" i="90"/>
  <c r="E8" i="90"/>
  <c r="T4" i="90"/>
  <c r="R4" i="90"/>
  <c r="L4" i="90"/>
  <c r="J4" i="90"/>
  <c r="D4" i="90"/>
  <c r="X52" i="89"/>
  <c r="U52" i="89"/>
  <c r="R52" i="89"/>
  <c r="P52" i="89"/>
  <c r="M52" i="89"/>
  <c r="J52" i="89"/>
  <c r="H52" i="89"/>
  <c r="E52" i="89"/>
  <c r="V61" i="89"/>
  <c r="N61" i="89"/>
  <c r="F61" i="89"/>
  <c r="R33" i="89"/>
  <c r="J33" i="89"/>
  <c r="X27" i="89"/>
  <c r="P27" i="89"/>
  <c r="H27" i="89"/>
  <c r="X22" i="89"/>
  <c r="U22" i="89"/>
  <c r="R22" i="89"/>
  <c r="P22" i="89"/>
  <c r="M22" i="89"/>
  <c r="J22" i="89"/>
  <c r="H22" i="89"/>
  <c r="E22" i="89"/>
  <c r="R17" i="89"/>
  <c r="J17" i="89"/>
  <c r="X11" i="89"/>
  <c r="P11" i="89"/>
  <c r="H11" i="89"/>
  <c r="W8" i="89"/>
  <c r="T8" i="89"/>
  <c r="R8" i="89"/>
  <c r="O8" i="89"/>
  <c r="L8" i="89"/>
  <c r="J8" i="89"/>
  <c r="G8" i="89"/>
  <c r="D8" i="89"/>
  <c r="V4" i="89"/>
  <c r="T4" i="89"/>
  <c r="N4" i="89"/>
  <c r="L4" i="89"/>
  <c r="F4" i="89"/>
  <c r="D4" i="89"/>
  <c r="W52" i="88"/>
  <c r="T52" i="88"/>
  <c r="R52" i="88"/>
  <c r="O52" i="88"/>
  <c r="L52" i="88"/>
  <c r="J52" i="88"/>
  <c r="G52" i="88"/>
  <c r="D52" i="88"/>
  <c r="X61" i="88"/>
  <c r="P61" i="88"/>
  <c r="H61" i="88"/>
  <c r="T33" i="88"/>
  <c r="L33" i="88"/>
  <c r="D33" i="88"/>
  <c r="R27" i="88"/>
  <c r="J27" i="88"/>
  <c r="W22" i="88"/>
  <c r="T22" i="88"/>
  <c r="R22" i="88"/>
  <c r="O22" i="88"/>
  <c r="L22" i="88"/>
  <c r="J22" i="88"/>
  <c r="G22" i="88"/>
  <c r="D22" i="88"/>
  <c r="T17" i="88"/>
  <c r="L17" i="88"/>
  <c r="D17" i="88"/>
  <c r="R11" i="88"/>
  <c r="J11" i="88"/>
  <c r="V8" i="88"/>
  <c r="T8" i="88"/>
  <c r="Q8" i="88"/>
  <c r="N8" i="88"/>
  <c r="L8" i="88"/>
  <c r="I8" i="88"/>
  <c r="F8" i="88"/>
  <c r="D8" i="88"/>
  <c r="X4" i="88"/>
  <c r="P4" i="88"/>
  <c r="N4" i="88"/>
  <c r="H4" i="88"/>
  <c r="F4" i="88"/>
  <c r="T52" i="87"/>
  <c r="Q52" i="87"/>
  <c r="N52" i="87"/>
  <c r="L52" i="87"/>
  <c r="I52" i="87"/>
  <c r="F52" i="87"/>
  <c r="D52" i="87"/>
  <c r="R61" i="87"/>
  <c r="J61" i="87"/>
  <c r="V33" i="87"/>
  <c r="N33" i="87"/>
  <c r="F33" i="87"/>
  <c r="T27" i="87"/>
  <c r="L27" i="87"/>
  <c r="D27" i="87"/>
  <c r="V22" i="87"/>
  <c r="Q22" i="87"/>
  <c r="N22" i="87"/>
  <c r="I22" i="87"/>
  <c r="F22" i="87"/>
  <c r="V17" i="87"/>
  <c r="N17" i="87"/>
  <c r="F17" i="87"/>
  <c r="T11" i="87"/>
  <c r="L11" i="87"/>
  <c r="D11" i="87"/>
  <c r="X8" i="87"/>
  <c r="S8" i="87"/>
  <c r="P8" i="87"/>
  <c r="K8" i="87"/>
  <c r="H8" i="87"/>
  <c r="C8" i="87"/>
  <c r="R4" i="87"/>
  <c r="J4" i="87"/>
  <c r="X52" i="86"/>
  <c r="S52" i="86"/>
  <c r="P52" i="86"/>
  <c r="K52" i="86"/>
  <c r="H52" i="86"/>
  <c r="F52" i="86"/>
  <c r="C52" i="86"/>
  <c r="T61" i="86"/>
  <c r="L61" i="86"/>
  <c r="D61" i="86"/>
  <c r="X33" i="86"/>
  <c r="P33" i="86"/>
  <c r="H33" i="86"/>
  <c r="V27" i="86"/>
  <c r="N27" i="86"/>
  <c r="F27" i="86"/>
  <c r="X22" i="86"/>
  <c r="S22" i="86"/>
  <c r="P22" i="86"/>
  <c r="K22" i="86"/>
  <c r="H22" i="86"/>
  <c r="C22" i="86"/>
  <c r="X17" i="86"/>
  <c r="P17" i="86"/>
  <c r="H17" i="86"/>
  <c r="V11" i="86"/>
  <c r="N11" i="86"/>
  <c r="F11" i="86"/>
  <c r="U8" i="86"/>
  <c r="R8" i="86"/>
  <c r="M8" i="86"/>
  <c r="J8" i="86"/>
  <c r="E8" i="86"/>
  <c r="T4" i="86"/>
  <c r="L4" i="86"/>
  <c r="D4" i="86"/>
  <c r="U52" i="85"/>
  <c r="R52" i="85"/>
  <c r="M52" i="85"/>
  <c r="J52" i="85"/>
  <c r="E52" i="85"/>
  <c r="V61" i="85"/>
  <c r="N61" i="85"/>
  <c r="F61" i="85"/>
  <c r="R33" i="85"/>
  <c r="J33" i="85"/>
  <c r="X27" i="85"/>
  <c r="P27" i="85"/>
  <c r="H27" i="85"/>
  <c r="U22" i="85"/>
  <c r="R22" i="85"/>
  <c r="M22" i="85"/>
  <c r="J22" i="85"/>
  <c r="E22" i="85"/>
  <c r="R17" i="85"/>
  <c r="J17" i="85"/>
  <c r="X11" i="85"/>
  <c r="P11" i="85"/>
  <c r="H11" i="85"/>
  <c r="W8" i="85"/>
  <c r="T8" i="85"/>
  <c r="O8" i="85"/>
  <c r="L8" i="85"/>
  <c r="G8" i="85"/>
  <c r="D8" i="85"/>
  <c r="V4" i="85"/>
  <c r="Q4" i="85"/>
  <c r="N4" i="85"/>
  <c r="I4" i="85"/>
  <c r="F4" i="85"/>
  <c r="W52" i="84"/>
  <c r="T52" i="84"/>
  <c r="O52" i="84"/>
  <c r="L52" i="84"/>
  <c r="G52" i="84"/>
  <c r="D52" i="84"/>
  <c r="X61" i="84"/>
  <c r="P61" i="84"/>
  <c r="H61" i="84"/>
  <c r="T33" i="84"/>
  <c r="L33" i="84"/>
  <c r="D33" i="84"/>
  <c r="R27" i="84"/>
  <c r="J27" i="84"/>
  <c r="W22" i="84"/>
  <c r="T22" i="84"/>
  <c r="O22" i="84"/>
  <c r="L22" i="84"/>
  <c r="G22" i="84"/>
  <c r="D22" i="84"/>
  <c r="T17" i="84"/>
  <c r="L17" i="84"/>
  <c r="D17" i="84"/>
  <c r="R11" i="84"/>
  <c r="J11" i="84"/>
  <c r="V8" i="84"/>
  <c r="Q8" i="84"/>
  <c r="N8" i="84"/>
  <c r="I8" i="84"/>
  <c r="F8" i="84"/>
  <c r="X4" i="84"/>
  <c r="S4" i="84"/>
  <c r="P4" i="84"/>
  <c r="K4" i="84"/>
  <c r="H4" i="84"/>
  <c r="C4" i="84"/>
  <c r="V52" i="83"/>
  <c r="Q52" i="83"/>
  <c r="N52" i="83"/>
  <c r="I52" i="83"/>
  <c r="F52" i="83"/>
  <c r="R61" i="83"/>
  <c r="J61" i="83"/>
  <c r="V33" i="83"/>
  <c r="N33" i="83"/>
  <c r="F33" i="83"/>
  <c r="T27" i="83"/>
  <c r="L27" i="83"/>
  <c r="D27" i="83"/>
  <c r="V22" i="83"/>
  <c r="Q22" i="83"/>
  <c r="N22" i="83"/>
  <c r="I22" i="83"/>
  <c r="F22" i="83"/>
  <c r="V17" i="83"/>
  <c r="N17" i="83"/>
  <c r="F17" i="83"/>
  <c r="T11" i="83"/>
  <c r="L11" i="83"/>
  <c r="D11" i="83"/>
  <c r="X8" i="83"/>
  <c r="S8" i="83"/>
  <c r="P8" i="83"/>
  <c r="K8" i="83"/>
  <c r="H8" i="83"/>
  <c r="C8" i="83"/>
  <c r="U4" i="83"/>
  <c r="R4" i="83"/>
  <c r="M4" i="83"/>
  <c r="J4" i="83"/>
  <c r="E4" i="83"/>
  <c r="X52" i="82"/>
  <c r="S52" i="82"/>
  <c r="P52" i="82"/>
  <c r="K52" i="82"/>
  <c r="H52" i="82"/>
  <c r="C52" i="82"/>
  <c r="T61" i="82"/>
  <c r="L61" i="82"/>
  <c r="D61" i="82"/>
  <c r="X33" i="82"/>
  <c r="P33" i="82"/>
  <c r="H33" i="82"/>
  <c r="V27" i="82"/>
  <c r="N27" i="82"/>
  <c r="F27" i="82"/>
  <c r="X22" i="82"/>
  <c r="S22" i="82"/>
  <c r="P22" i="82"/>
  <c r="K22" i="82"/>
  <c r="H22" i="82"/>
  <c r="C22" i="82"/>
  <c r="X17" i="82"/>
  <c r="P17" i="82"/>
  <c r="H17" i="82"/>
  <c r="V11" i="82"/>
  <c r="N11" i="82"/>
  <c r="F11" i="82"/>
  <c r="U8" i="82"/>
  <c r="R8" i="82"/>
  <c r="M8" i="82"/>
  <c r="J8" i="82"/>
  <c r="E8" i="82"/>
  <c r="T4" i="82"/>
  <c r="L4" i="82"/>
  <c r="D4" i="82"/>
  <c r="U52" i="81"/>
  <c r="R52" i="81"/>
  <c r="M52" i="81"/>
  <c r="J52" i="81"/>
  <c r="E52" i="81"/>
  <c r="V61" i="81"/>
  <c r="N61" i="81"/>
  <c r="F61" i="81"/>
  <c r="R33" i="81"/>
  <c r="J33" i="81"/>
  <c r="X27" i="81"/>
  <c r="P27" i="81"/>
  <c r="H27" i="81"/>
  <c r="U22" i="81"/>
  <c r="R22" i="81"/>
  <c r="M22" i="81"/>
  <c r="J22" i="81"/>
  <c r="E22" i="81"/>
  <c r="R17" i="81"/>
  <c r="J17" i="81"/>
  <c r="X11" i="81"/>
  <c r="P11" i="81"/>
  <c r="H11" i="81"/>
  <c r="W8" i="81"/>
  <c r="T8" i="81"/>
  <c r="O8" i="81"/>
  <c r="L8" i="81"/>
  <c r="G8" i="81"/>
  <c r="D8" i="81"/>
  <c r="V4" i="81"/>
  <c r="N4" i="81"/>
  <c r="F4" i="81"/>
  <c r="W52" i="80"/>
  <c r="T52" i="80"/>
  <c r="O52" i="80"/>
  <c r="L52" i="80"/>
  <c r="G52" i="80"/>
  <c r="D52" i="80"/>
  <c r="X61" i="80"/>
  <c r="P61" i="80"/>
  <c r="H61" i="80"/>
  <c r="T33" i="80"/>
  <c r="L33" i="80"/>
  <c r="D33" i="80"/>
  <c r="R27" i="80"/>
  <c r="J27" i="80"/>
  <c r="W22" i="80"/>
  <c r="T22" i="80"/>
  <c r="O22" i="80"/>
  <c r="L22" i="80"/>
  <c r="G22" i="80"/>
  <c r="D22" i="80"/>
  <c r="T17" i="80"/>
  <c r="L17" i="80"/>
  <c r="D17" i="80"/>
  <c r="R11" i="80"/>
  <c r="J11" i="80"/>
  <c r="V8" i="80"/>
  <c r="Q8" i="80"/>
  <c r="N8" i="80"/>
  <c r="I8" i="80"/>
  <c r="F8" i="80"/>
  <c r="X4" i="80"/>
  <c r="P4" i="80"/>
  <c r="H4" i="80"/>
  <c r="V52" i="79"/>
  <c r="Q52" i="79"/>
  <c r="N52" i="79"/>
  <c r="I52" i="79"/>
  <c r="F52" i="79"/>
  <c r="R61" i="79"/>
  <c r="J61" i="79"/>
  <c r="V33" i="79"/>
  <c r="N33" i="79"/>
  <c r="F33" i="79"/>
  <c r="T27" i="79"/>
  <c r="L27" i="79"/>
  <c r="D27" i="79"/>
  <c r="V22" i="79"/>
  <c r="N22" i="79"/>
  <c r="F22" i="79"/>
  <c r="V17" i="79"/>
  <c r="N17" i="79"/>
  <c r="F17" i="79"/>
  <c r="T11" i="79"/>
  <c r="L11" i="79"/>
  <c r="D11" i="79"/>
  <c r="X8" i="79"/>
  <c r="P8" i="79"/>
  <c r="K8" i="79"/>
  <c r="H8" i="79"/>
  <c r="C8" i="79"/>
  <c r="R4" i="79"/>
  <c r="J4" i="79"/>
  <c r="S52" i="78"/>
  <c r="K52" i="78"/>
  <c r="H52" i="78"/>
  <c r="C52" i="78"/>
  <c r="T61" i="78"/>
  <c r="L61" i="78"/>
  <c r="D61" i="78"/>
  <c r="X33" i="78"/>
  <c r="P33" i="78"/>
  <c r="H33" i="78"/>
  <c r="V27" i="78"/>
  <c r="N27" i="78"/>
  <c r="F27" i="78"/>
  <c r="X22" i="78"/>
  <c r="P22" i="78"/>
  <c r="H22" i="78"/>
  <c r="X17" i="78"/>
  <c r="P17" i="78"/>
  <c r="H17" i="78"/>
  <c r="V11" i="78"/>
  <c r="N11" i="78"/>
  <c r="F11" i="78"/>
  <c r="R8" i="78"/>
  <c r="J8" i="78"/>
  <c r="T4" i="78"/>
  <c r="L4" i="78"/>
  <c r="D4" i="78"/>
  <c r="T54" i="75"/>
  <c r="L54" i="75"/>
  <c r="D54" i="75"/>
  <c r="V72" i="75"/>
  <c r="N72" i="75"/>
  <c r="F72" i="75"/>
  <c r="T71" i="75"/>
  <c r="L71" i="75"/>
  <c r="D71" i="75"/>
  <c r="R70" i="75"/>
  <c r="J70" i="75"/>
  <c r="X69" i="75"/>
  <c r="P69" i="75"/>
  <c r="H69" i="75"/>
  <c r="V68" i="75"/>
  <c r="N68" i="75"/>
  <c r="F68" i="75"/>
  <c r="T67" i="75"/>
  <c r="L67" i="75"/>
  <c r="D67" i="75"/>
  <c r="R66" i="75"/>
  <c r="J66" i="75"/>
  <c r="X65" i="75"/>
  <c r="P65" i="75"/>
  <c r="H65" i="75"/>
  <c r="V64" i="75"/>
  <c r="N64" i="75"/>
  <c r="F64" i="75"/>
  <c r="T63" i="75"/>
  <c r="L63" i="75"/>
  <c r="D63" i="75"/>
  <c r="R62" i="75"/>
  <c r="J62" i="75"/>
  <c r="T51" i="75"/>
  <c r="L51" i="75"/>
  <c r="D51" i="75"/>
  <c r="R50" i="75"/>
  <c r="J50" i="75"/>
  <c r="X49" i="75"/>
  <c r="P49" i="75"/>
  <c r="H49" i="75"/>
  <c r="V48" i="75"/>
  <c r="N48" i="75"/>
  <c r="F48" i="75"/>
  <c r="T47" i="75"/>
  <c r="L47" i="75"/>
  <c r="D47" i="75"/>
  <c r="R46" i="75"/>
  <c r="J46" i="75"/>
  <c r="X45" i="75"/>
  <c r="P45" i="75"/>
  <c r="H45" i="75"/>
  <c r="V44" i="75"/>
  <c r="N44" i="75"/>
  <c r="F44" i="75"/>
  <c r="T43" i="75"/>
  <c r="L43" i="75"/>
  <c r="D43" i="75"/>
  <c r="R42" i="75"/>
  <c r="J42" i="75"/>
  <c r="X41" i="75"/>
  <c r="P41" i="75"/>
  <c r="H41" i="75"/>
  <c r="V40" i="75"/>
  <c r="N40" i="75"/>
  <c r="F40" i="75"/>
  <c r="T39" i="75"/>
  <c r="L39" i="75"/>
  <c r="D39" i="75"/>
  <c r="R38" i="75"/>
  <c r="J38" i="75"/>
  <c r="X37" i="75"/>
  <c r="P37" i="75"/>
  <c r="H37" i="75"/>
  <c r="V36" i="75"/>
  <c r="N36" i="75"/>
  <c r="F36" i="75"/>
  <c r="T35" i="75"/>
  <c r="L35" i="75"/>
  <c r="D35" i="75"/>
  <c r="X32" i="75"/>
  <c r="P32" i="75"/>
  <c r="H32" i="75"/>
  <c r="V31" i="75"/>
  <c r="N31" i="75"/>
  <c r="F31" i="75"/>
  <c r="T30" i="75"/>
  <c r="L30" i="75"/>
  <c r="D30" i="75"/>
  <c r="R29" i="75"/>
  <c r="J29" i="75"/>
  <c r="V25" i="75"/>
  <c r="N25" i="75"/>
  <c r="F25" i="75"/>
  <c r="T24" i="75"/>
  <c r="L24" i="75"/>
  <c r="D24" i="75"/>
  <c r="X21" i="75"/>
  <c r="P21" i="75"/>
  <c r="H21" i="75"/>
  <c r="V20" i="75"/>
  <c r="N20" i="75"/>
  <c r="F20" i="75"/>
  <c r="T19" i="75"/>
  <c r="L19" i="75"/>
  <c r="D19" i="75"/>
  <c r="X16" i="75"/>
  <c r="P16" i="75"/>
  <c r="H16" i="75"/>
  <c r="V15" i="75"/>
  <c r="N15" i="75"/>
  <c r="F15" i="75"/>
  <c r="T14" i="75"/>
  <c r="L14" i="75"/>
  <c r="D14" i="75"/>
  <c r="R13" i="75"/>
  <c r="J13" i="75"/>
  <c r="V10" i="75"/>
  <c r="N10" i="75"/>
  <c r="F10" i="75"/>
  <c r="R7" i="75"/>
  <c r="J7" i="75"/>
  <c r="X6" i="75"/>
  <c r="P6" i="75"/>
  <c r="H6" i="75"/>
  <c r="J61" i="161"/>
  <c r="V65" i="8"/>
  <c r="S65" i="8"/>
  <c r="Q65" i="8"/>
  <c r="N65" i="8"/>
  <c r="K65" i="8"/>
  <c r="I65" i="8"/>
  <c r="F65" i="8"/>
  <c r="C65" i="8"/>
  <c r="U63" i="8"/>
  <c r="R63" i="8"/>
  <c r="O63" i="8"/>
  <c r="M63" i="8"/>
  <c r="J63" i="8"/>
  <c r="G63" i="8"/>
  <c r="E63" i="8"/>
  <c r="V62" i="8"/>
  <c r="S62" i="8"/>
  <c r="Q62" i="8"/>
  <c r="N62" i="8"/>
  <c r="K62" i="8"/>
  <c r="I62" i="8"/>
  <c r="F62" i="8"/>
  <c r="C62" i="8"/>
  <c r="H26" i="199" l="1"/>
  <c r="J26" i="199"/>
  <c r="L26" i="199"/>
  <c r="T26" i="199"/>
  <c r="P26" i="199"/>
  <c r="R26" i="199"/>
  <c r="D26" i="199"/>
  <c r="J61" i="112"/>
  <c r="R61" i="112"/>
  <c r="H4" i="109"/>
  <c r="P4" i="109"/>
  <c r="X4" i="109"/>
  <c r="J11" i="109"/>
  <c r="R11" i="109"/>
  <c r="D17" i="109"/>
  <c r="L17" i="109"/>
  <c r="T17" i="109"/>
  <c r="F11" i="115"/>
  <c r="F27" i="115"/>
  <c r="N27" i="115"/>
  <c r="D4" i="183"/>
  <c r="L4" i="183"/>
  <c r="T4" i="183"/>
  <c r="J8" i="183"/>
  <c r="R8" i="183"/>
  <c r="F11" i="183"/>
  <c r="N11" i="183"/>
  <c r="V11" i="183"/>
  <c r="H17" i="183"/>
  <c r="P17" i="183"/>
  <c r="X17" i="183"/>
  <c r="H22" i="183"/>
  <c r="P22" i="183"/>
  <c r="X22" i="183"/>
  <c r="F27" i="183"/>
  <c r="N27" i="183"/>
  <c r="V27" i="183"/>
  <c r="H33" i="183"/>
  <c r="P33" i="183"/>
  <c r="X33" i="183"/>
  <c r="P8" i="90"/>
  <c r="X8" i="90"/>
  <c r="C8" i="203"/>
  <c r="K8" i="203"/>
  <c r="S8" i="203"/>
  <c r="I22" i="203"/>
  <c r="Q22" i="203"/>
  <c r="C52" i="203"/>
  <c r="K52" i="203"/>
  <c r="S52" i="203"/>
  <c r="X33" i="186"/>
  <c r="D4" i="188"/>
  <c r="J8" i="188"/>
  <c r="R8" i="188"/>
  <c r="F11" i="188"/>
  <c r="N11" i="188"/>
  <c r="V11" i="188"/>
  <c r="H17" i="188"/>
  <c r="P17" i="188"/>
  <c r="X17" i="188"/>
  <c r="H22" i="188"/>
  <c r="P22" i="188"/>
  <c r="X22" i="188"/>
  <c r="F27" i="188"/>
  <c r="N27" i="188"/>
  <c r="V27" i="188"/>
  <c r="H33" i="188"/>
  <c r="P33" i="188"/>
  <c r="X33" i="188"/>
  <c r="D61" i="188"/>
  <c r="L61" i="188"/>
  <c r="T61" i="188"/>
  <c r="H52" i="188"/>
  <c r="P52" i="188"/>
  <c r="X52" i="188"/>
  <c r="H4" i="189"/>
  <c r="P4" i="189"/>
  <c r="X4" i="189"/>
  <c r="F8" i="189"/>
  <c r="N8" i="189"/>
  <c r="V8" i="189"/>
  <c r="J11" i="189"/>
  <c r="R11" i="189"/>
  <c r="D17" i="189"/>
  <c r="L17" i="189"/>
  <c r="T17" i="189"/>
  <c r="D22" i="189"/>
  <c r="L22" i="189"/>
  <c r="D8" i="173"/>
  <c r="L8" i="173"/>
  <c r="T8" i="173"/>
  <c r="J22" i="173"/>
  <c r="R22" i="173"/>
  <c r="F52" i="173"/>
  <c r="N52" i="173"/>
  <c r="V52" i="173"/>
  <c r="D8" i="174"/>
  <c r="L8" i="174"/>
  <c r="T8" i="174"/>
  <c r="J22" i="174"/>
  <c r="R22" i="174"/>
  <c r="D52" i="174"/>
  <c r="L52" i="174"/>
  <c r="T52" i="174"/>
  <c r="D8" i="203"/>
  <c r="L8" i="203"/>
  <c r="T8" i="203"/>
  <c r="J22" i="203"/>
  <c r="R22" i="203"/>
  <c r="D52" i="203"/>
  <c r="L52" i="203"/>
  <c r="T52" i="203"/>
  <c r="H52" i="204"/>
  <c r="P52" i="204"/>
  <c r="X52" i="204"/>
  <c r="J33" i="152"/>
  <c r="J26" i="152" s="1"/>
  <c r="J2" i="152" s="1"/>
  <c r="R33" i="152"/>
  <c r="R26" i="152" s="1"/>
  <c r="R2" i="152" s="1"/>
  <c r="D61" i="152"/>
  <c r="L61" i="152"/>
  <c r="H4" i="186"/>
  <c r="G64" i="124"/>
  <c r="G64" i="123" s="1"/>
  <c r="O64" i="124"/>
  <c r="W64" i="124"/>
  <c r="W64" i="123" s="1"/>
  <c r="I17" i="202"/>
  <c r="Q17" i="202"/>
  <c r="G4" i="203"/>
  <c r="O4" i="203"/>
  <c r="W4" i="203"/>
  <c r="I11" i="203"/>
  <c r="Q11" i="203"/>
  <c r="C17" i="203"/>
  <c r="K17" i="203"/>
  <c r="S17" i="203"/>
  <c r="I27" i="203"/>
  <c r="Q27" i="203"/>
  <c r="C33" i="203"/>
  <c r="K33" i="203"/>
  <c r="S33" i="203"/>
  <c r="E17" i="204"/>
  <c r="M17" i="204"/>
  <c r="U17" i="204"/>
  <c r="N33" i="199"/>
  <c r="N26" i="199" s="1"/>
  <c r="V33" i="199"/>
  <c r="V26" i="199" s="1"/>
  <c r="I6" i="117"/>
  <c r="I6" i="116" s="1"/>
  <c r="Q6" i="117"/>
  <c r="Q6" i="116" s="1"/>
  <c r="C7" i="117"/>
  <c r="K7" i="117"/>
  <c r="K7" i="116" s="1"/>
  <c r="S7" i="117"/>
  <c r="G10" i="117"/>
  <c r="G10" i="116" s="1"/>
  <c r="O10" i="117"/>
  <c r="O10" i="116" s="1"/>
  <c r="W10" i="117"/>
  <c r="W10" i="116" s="1"/>
  <c r="C13" i="117"/>
  <c r="C13" i="116" s="1"/>
  <c r="K13" i="117"/>
  <c r="K13" i="116" s="1"/>
  <c r="S13" i="117"/>
  <c r="E14" i="117"/>
  <c r="E14" i="116" s="1"/>
  <c r="M14" i="117"/>
  <c r="U14" i="117"/>
  <c r="U14" i="116" s="1"/>
  <c r="G15" i="117"/>
  <c r="G15" i="116" s="1"/>
  <c r="O15" i="117"/>
  <c r="O15" i="116" s="1"/>
  <c r="W15" i="117"/>
  <c r="W15" i="116" s="1"/>
  <c r="I16" i="117"/>
  <c r="I16" i="116" s="1"/>
  <c r="Q16" i="117"/>
  <c r="E19" i="117"/>
  <c r="E19" i="116" s="1"/>
  <c r="M19" i="117"/>
  <c r="U19" i="117"/>
  <c r="U19" i="116" s="1"/>
  <c r="G20" i="117"/>
  <c r="G20" i="116" s="1"/>
  <c r="O20" i="117"/>
  <c r="O20" i="116" s="1"/>
  <c r="W20" i="117"/>
  <c r="W20" i="116" s="1"/>
  <c r="I21" i="117"/>
  <c r="I21" i="116" s="1"/>
  <c r="Q21" i="117"/>
  <c r="E24" i="117"/>
  <c r="E24" i="116" s="1"/>
  <c r="M24" i="117"/>
  <c r="U24" i="117"/>
  <c r="U24" i="116" s="1"/>
  <c r="G25" i="117"/>
  <c r="G25" i="116" s="1"/>
  <c r="O25" i="117"/>
  <c r="O25" i="116" s="1"/>
  <c r="W25" i="117"/>
  <c r="W25" i="116" s="1"/>
  <c r="C29" i="117"/>
  <c r="C29" i="116" s="1"/>
  <c r="K29" i="117"/>
  <c r="S29" i="117"/>
  <c r="S29" i="116" s="1"/>
  <c r="E30" i="117"/>
  <c r="M30" i="117"/>
  <c r="M30" i="116" s="1"/>
  <c r="U30" i="117"/>
  <c r="U30" i="116" s="1"/>
  <c r="G31" i="117"/>
  <c r="G31" i="116" s="1"/>
  <c r="O31" i="117"/>
  <c r="O31" i="116" s="1"/>
  <c r="W31" i="117"/>
  <c r="W31" i="116" s="1"/>
  <c r="I32" i="117"/>
  <c r="Q32" i="117"/>
  <c r="Q32" i="116" s="1"/>
  <c r="E35" i="117"/>
  <c r="M35" i="117"/>
  <c r="M35" i="116" s="1"/>
  <c r="U35" i="117"/>
  <c r="U35" i="116" s="1"/>
  <c r="G36" i="117"/>
  <c r="G36" i="116" s="1"/>
  <c r="O36" i="117"/>
  <c r="O36" i="116" s="1"/>
  <c r="W36" i="117"/>
  <c r="W36" i="116" s="1"/>
  <c r="I37" i="117"/>
  <c r="Q37" i="117"/>
  <c r="C38" i="117"/>
  <c r="C38" i="116" s="1"/>
  <c r="K38" i="117"/>
  <c r="K38" i="116" s="1"/>
  <c r="S38" i="117"/>
  <c r="S38" i="116" s="1"/>
  <c r="E39" i="117"/>
  <c r="E39" i="116" s="1"/>
  <c r="M39" i="117"/>
  <c r="M39" i="116" s="1"/>
  <c r="U39" i="117"/>
  <c r="U39" i="116" s="1"/>
  <c r="G40" i="117"/>
  <c r="O40" i="117"/>
  <c r="O40" i="116" s="1"/>
  <c r="W40" i="117"/>
  <c r="I41" i="117"/>
  <c r="I41" i="116" s="1"/>
  <c r="Q41" i="117"/>
  <c r="Q41" i="116" s="1"/>
  <c r="C42" i="117"/>
  <c r="C42" i="116" s="1"/>
  <c r="K42" i="117"/>
  <c r="K42" i="116" s="1"/>
  <c r="S42" i="117"/>
  <c r="S42" i="116" s="1"/>
  <c r="E43" i="117"/>
  <c r="M43" i="117"/>
  <c r="M43" i="116" s="1"/>
  <c r="U43" i="117"/>
  <c r="G44" i="117"/>
  <c r="O44" i="117"/>
  <c r="O44" i="116" s="1"/>
  <c r="W44" i="117"/>
  <c r="W44" i="116" s="1"/>
  <c r="I45" i="117"/>
  <c r="I45" i="116" s="1"/>
  <c r="Q45" i="117"/>
  <c r="Q45" i="116" s="1"/>
  <c r="C46" i="117"/>
  <c r="K46" i="117"/>
  <c r="S46" i="117"/>
  <c r="E47" i="117"/>
  <c r="M47" i="117"/>
  <c r="U47" i="117"/>
  <c r="G48" i="117"/>
  <c r="O48" i="117"/>
  <c r="W48" i="117"/>
  <c r="I49" i="117"/>
  <c r="Q49" i="117"/>
  <c r="C50" i="117"/>
  <c r="K50" i="117"/>
  <c r="S50" i="117"/>
  <c r="E51" i="117"/>
  <c r="M51" i="117"/>
  <c r="U51" i="117"/>
  <c r="C62" i="117"/>
  <c r="K62" i="117"/>
  <c r="S62" i="117"/>
  <c r="E63" i="117"/>
  <c r="E63" i="116" s="1"/>
  <c r="M63" i="117"/>
  <c r="M63" i="116" s="1"/>
  <c r="G61" i="19"/>
  <c r="O61" i="19"/>
  <c r="W61" i="19"/>
  <c r="C35" i="8"/>
  <c r="K35" i="8"/>
  <c r="S35" i="8"/>
  <c r="E36" i="8"/>
  <c r="M36" i="8"/>
  <c r="U36" i="8"/>
  <c r="G37" i="8"/>
  <c r="O37" i="8"/>
  <c r="W37" i="8"/>
  <c r="I38" i="8"/>
  <c r="Q38" i="8"/>
  <c r="C39" i="8"/>
  <c r="K39" i="8"/>
  <c r="S39" i="8"/>
  <c r="E40" i="8"/>
  <c r="M40" i="8"/>
  <c r="U40" i="8"/>
  <c r="G41" i="8"/>
  <c r="O41" i="8"/>
  <c r="W41" i="8"/>
  <c r="I42" i="8"/>
  <c r="Q42" i="8"/>
  <c r="C44" i="8"/>
  <c r="K44" i="8"/>
  <c r="S44" i="8"/>
  <c r="E45" i="8"/>
  <c r="M45" i="8"/>
  <c r="U45" i="8"/>
  <c r="G46" i="8"/>
  <c r="O46" i="8"/>
  <c r="W46" i="8"/>
  <c r="I47" i="8"/>
  <c r="Q47" i="8"/>
  <c r="C48" i="8"/>
  <c r="K48" i="8"/>
  <c r="S48" i="8"/>
  <c r="X33" i="199"/>
  <c r="X26" i="199" s="1"/>
  <c r="E4" i="79"/>
  <c r="M4" i="79"/>
  <c r="U4" i="79"/>
  <c r="D52" i="112"/>
  <c r="L52" i="112"/>
  <c r="T52" i="112"/>
  <c r="F4" i="109"/>
  <c r="J4" i="183"/>
  <c r="R4" i="183"/>
  <c r="H8" i="183"/>
  <c r="P8" i="183"/>
  <c r="F52" i="183"/>
  <c r="N52" i="183"/>
  <c r="V52" i="183"/>
  <c r="H61" i="19"/>
  <c r="P61" i="19"/>
  <c r="X61" i="19"/>
  <c r="H52" i="203"/>
  <c r="P52" i="203"/>
  <c r="X52" i="203"/>
  <c r="D52" i="204"/>
  <c r="L52" i="204"/>
  <c r="T52" i="204"/>
  <c r="D35" i="8"/>
  <c r="L35" i="8"/>
  <c r="T35" i="8"/>
  <c r="F36" i="8"/>
  <c r="N36" i="8"/>
  <c r="V36" i="8"/>
  <c r="H37" i="8"/>
  <c r="P37" i="8"/>
  <c r="X37" i="8"/>
  <c r="J38" i="8"/>
  <c r="R38" i="8"/>
  <c r="D39" i="8"/>
  <c r="L39" i="8"/>
  <c r="T39" i="8"/>
  <c r="F40" i="8"/>
  <c r="N40" i="8"/>
  <c r="V40" i="8"/>
  <c r="H41" i="8"/>
  <c r="P41" i="8"/>
  <c r="X41" i="8"/>
  <c r="J42" i="8"/>
  <c r="R42" i="8"/>
  <c r="D44" i="8"/>
  <c r="L44" i="8"/>
  <c r="T44" i="8"/>
  <c r="F45" i="8"/>
  <c r="N45" i="8"/>
  <c r="V45" i="8"/>
  <c r="H46" i="8"/>
  <c r="P46" i="8"/>
  <c r="X46" i="8"/>
  <c r="J47" i="8"/>
  <c r="R47" i="8"/>
  <c r="D48" i="8"/>
  <c r="L48" i="8"/>
  <c r="T48" i="8"/>
  <c r="F49" i="8"/>
  <c r="N49" i="8"/>
  <c r="V49" i="8"/>
  <c r="U52" i="190"/>
  <c r="M22" i="192"/>
  <c r="U22" i="192"/>
  <c r="G8" i="165"/>
  <c r="O8" i="165"/>
  <c r="W8" i="165"/>
  <c r="E22" i="165"/>
  <c r="M22" i="165"/>
  <c r="I61" i="159"/>
  <c r="Q61" i="159"/>
  <c r="F22" i="165"/>
  <c r="N22" i="165"/>
  <c r="V22" i="165"/>
  <c r="F52" i="165"/>
  <c r="N52" i="165"/>
  <c r="V52" i="165"/>
  <c r="U63" i="117"/>
  <c r="U63" i="116" s="1"/>
  <c r="G64" i="117"/>
  <c r="O64" i="117"/>
  <c r="W64" i="117"/>
  <c r="I65" i="117"/>
  <c r="I65" i="116" s="1"/>
  <c r="Q65" i="117"/>
  <c r="C66" i="117"/>
  <c r="K66" i="117"/>
  <c r="S66" i="117"/>
  <c r="E67" i="117"/>
  <c r="M67" i="117"/>
  <c r="U67" i="117"/>
  <c r="G68" i="117"/>
  <c r="O68" i="117"/>
  <c r="W68" i="117"/>
  <c r="I69" i="117"/>
  <c r="Q69" i="117"/>
  <c r="C70" i="117"/>
  <c r="K70" i="117"/>
  <c r="S70" i="117"/>
  <c r="E71" i="117"/>
  <c r="M71" i="117"/>
  <c r="U71" i="117"/>
  <c r="G72" i="117"/>
  <c r="G72" i="116" s="1"/>
  <c r="O72" i="117"/>
  <c r="O72" i="116" s="1"/>
  <c r="W72" i="117"/>
  <c r="W72" i="116" s="1"/>
  <c r="E54" i="117"/>
  <c r="E54" i="116" s="1"/>
  <c r="M54" i="117"/>
  <c r="M54" i="116" s="1"/>
  <c r="U54" i="117"/>
  <c r="U54" i="116" s="1"/>
  <c r="C4" i="165"/>
  <c r="K4" i="165"/>
  <c r="S4" i="165"/>
  <c r="I35" i="120"/>
  <c r="I35" i="116" s="1"/>
  <c r="Q35" i="120"/>
  <c r="C36" i="120"/>
  <c r="K36" i="120"/>
  <c r="S36" i="120"/>
  <c r="E37" i="120"/>
  <c r="M37" i="120"/>
  <c r="U37" i="120"/>
  <c r="G38" i="120"/>
  <c r="O38" i="120"/>
  <c r="W38" i="120"/>
  <c r="I39" i="120"/>
  <c r="Q39" i="120"/>
  <c r="C40" i="120"/>
  <c r="K40" i="120"/>
  <c r="S40" i="120"/>
  <c r="E41" i="120"/>
  <c r="M41" i="120"/>
  <c r="U41" i="120"/>
  <c r="G42" i="120"/>
  <c r="O42" i="120"/>
  <c r="W42" i="120"/>
  <c r="I63" i="120"/>
  <c r="I63" i="116" s="1"/>
  <c r="Q63" i="120"/>
  <c r="Q63" i="116" s="1"/>
  <c r="C65" i="120"/>
  <c r="C65" i="116" s="1"/>
  <c r="K65" i="120"/>
  <c r="S65" i="120"/>
  <c r="S65" i="116" s="1"/>
  <c r="E66" i="120"/>
  <c r="M66" i="120"/>
  <c r="U66" i="120"/>
  <c r="G67" i="120"/>
  <c r="O67" i="120"/>
  <c r="W67" i="120"/>
  <c r="I68" i="120"/>
  <c r="Q68" i="120"/>
  <c r="C69" i="120"/>
  <c r="K69" i="120"/>
  <c r="S69" i="120"/>
  <c r="E70" i="120"/>
  <c r="E70" i="116" s="1"/>
  <c r="M70" i="120"/>
  <c r="M70" i="116" s="1"/>
  <c r="U70" i="120"/>
  <c r="U70" i="116" s="1"/>
  <c r="G71" i="120"/>
  <c r="O71" i="120"/>
  <c r="O71" i="116" s="1"/>
  <c r="W71" i="120"/>
  <c r="W71" i="116" s="1"/>
  <c r="I72" i="120"/>
  <c r="Q72" i="120"/>
  <c r="G11" i="165"/>
  <c r="O11" i="165"/>
  <c r="W11" i="165"/>
  <c r="I17" i="165"/>
  <c r="G27" i="165"/>
  <c r="O27" i="165"/>
  <c r="W27" i="165"/>
  <c r="J22" i="165"/>
  <c r="R22" i="165"/>
  <c r="F45" i="118"/>
  <c r="F45" i="116" s="1"/>
  <c r="N45" i="118"/>
  <c r="N45" i="116" s="1"/>
  <c r="V45" i="118"/>
  <c r="J27" i="109"/>
  <c r="R27" i="109"/>
  <c r="D33" i="109"/>
  <c r="L33" i="109"/>
  <c r="T33" i="109"/>
  <c r="H61" i="109"/>
  <c r="P61" i="109"/>
  <c r="X61" i="109"/>
  <c r="F4" i="113"/>
  <c r="N4" i="113"/>
  <c r="V4" i="113"/>
  <c r="H11" i="113"/>
  <c r="P11" i="113"/>
  <c r="X11" i="113"/>
  <c r="J17" i="113"/>
  <c r="R17" i="113"/>
  <c r="H27" i="113"/>
  <c r="P27" i="113"/>
  <c r="X27" i="113"/>
  <c r="J33" i="113"/>
  <c r="R33" i="113"/>
  <c r="F61" i="113"/>
  <c r="N61" i="113"/>
  <c r="V61" i="113"/>
  <c r="D4" i="115"/>
  <c r="L4" i="115"/>
  <c r="T4" i="115"/>
  <c r="N11" i="115"/>
  <c r="V11" i="115"/>
  <c r="H17" i="115"/>
  <c r="P17" i="115"/>
  <c r="X17" i="115"/>
  <c r="V27" i="115"/>
  <c r="H33" i="115"/>
  <c r="P33" i="115"/>
  <c r="X33" i="115"/>
  <c r="D61" i="115"/>
  <c r="L61" i="115"/>
  <c r="T61" i="115"/>
  <c r="F4" i="121"/>
  <c r="N4" i="121"/>
  <c r="V4" i="121"/>
  <c r="H11" i="121"/>
  <c r="P11" i="121"/>
  <c r="X11" i="121"/>
  <c r="J17" i="121"/>
  <c r="R17" i="121"/>
  <c r="H27" i="121"/>
  <c r="P27" i="121"/>
  <c r="X27" i="121"/>
  <c r="J33" i="121"/>
  <c r="R33" i="121"/>
  <c r="F61" i="121"/>
  <c r="N61" i="121"/>
  <c r="V61" i="121"/>
  <c r="H52" i="183"/>
  <c r="P52" i="183"/>
  <c r="G52" i="204"/>
  <c r="O52" i="204"/>
  <c r="W52" i="204"/>
  <c r="C33" i="161"/>
  <c r="C26" i="161" s="1"/>
  <c r="C2" i="161" s="1"/>
  <c r="K33" i="161"/>
  <c r="K26" i="161" s="1"/>
  <c r="K2" i="161" s="1"/>
  <c r="S33" i="161"/>
  <c r="S26" i="161" s="1"/>
  <c r="S2" i="161" s="1"/>
  <c r="T22" i="189"/>
  <c r="J27" i="189"/>
  <c r="R27" i="189"/>
  <c r="D33" i="189"/>
  <c r="L33" i="189"/>
  <c r="T33" i="189"/>
  <c r="H61" i="189"/>
  <c r="P61" i="189"/>
  <c r="X61" i="189"/>
  <c r="L22" i="199"/>
  <c r="T22" i="199"/>
  <c r="H4" i="165"/>
  <c r="P4" i="165"/>
  <c r="X4" i="165"/>
  <c r="F8" i="165"/>
  <c r="N8" i="165"/>
  <c r="V8" i="165"/>
  <c r="D22" i="165"/>
  <c r="L22" i="165"/>
  <c r="T22" i="165"/>
  <c r="D52" i="165"/>
  <c r="L52" i="165"/>
  <c r="T52" i="165"/>
  <c r="F38" i="118"/>
  <c r="F38" i="116" s="1"/>
  <c r="N38" i="118"/>
  <c r="N38" i="116" s="1"/>
  <c r="V38" i="118"/>
  <c r="V38" i="116" s="1"/>
  <c r="H39" i="118"/>
  <c r="H39" i="116" s="1"/>
  <c r="D67" i="118"/>
  <c r="D67" i="116" s="1"/>
  <c r="L67" i="118"/>
  <c r="L67" i="116" s="1"/>
  <c r="T67" i="118"/>
  <c r="T67" i="116" s="1"/>
  <c r="I61" i="204"/>
  <c r="Q61" i="204"/>
  <c r="J4" i="165"/>
  <c r="R4" i="165"/>
  <c r="D11" i="165"/>
  <c r="L11" i="165"/>
  <c r="T11" i="165"/>
  <c r="F17" i="165"/>
  <c r="N17" i="165"/>
  <c r="V17" i="165"/>
  <c r="D27" i="165"/>
  <c r="L27" i="165"/>
  <c r="T27" i="165"/>
  <c r="F33" i="165"/>
  <c r="N33" i="165"/>
  <c r="V33" i="165"/>
  <c r="J45" i="118"/>
  <c r="J45" i="116" s="1"/>
  <c r="R45" i="118"/>
  <c r="R45" i="116" s="1"/>
  <c r="E49" i="8"/>
  <c r="M49" i="8"/>
  <c r="U49" i="8"/>
  <c r="G50" i="8"/>
  <c r="O50" i="8"/>
  <c r="W50" i="8"/>
  <c r="D22" i="188"/>
  <c r="L22" i="188"/>
  <c r="T22" i="188"/>
  <c r="D52" i="188"/>
  <c r="L52" i="188"/>
  <c r="T52" i="188"/>
  <c r="J70" i="118"/>
  <c r="J70" i="116" s="1"/>
  <c r="R70" i="118"/>
  <c r="R70" i="116" s="1"/>
  <c r="D71" i="118"/>
  <c r="D71" i="116" s="1"/>
  <c r="L71" i="118"/>
  <c r="L71" i="116" s="1"/>
  <c r="T71" i="118"/>
  <c r="T71" i="116" s="1"/>
  <c r="H33" i="167"/>
  <c r="H26" i="167" s="1"/>
  <c r="H2" i="167" s="1"/>
  <c r="P33" i="167"/>
  <c r="P26" i="167" s="1"/>
  <c r="P2" i="167" s="1"/>
  <c r="X33" i="167"/>
  <c r="X26" i="167" s="1"/>
  <c r="X2" i="167" s="1"/>
  <c r="S8" i="79"/>
  <c r="I22" i="79"/>
  <c r="Q22" i="79"/>
  <c r="N4" i="109"/>
  <c r="V4" i="109"/>
  <c r="D8" i="109"/>
  <c r="L8" i="109"/>
  <c r="T8" i="109"/>
  <c r="J22" i="109"/>
  <c r="R22" i="109"/>
  <c r="J52" i="109"/>
  <c r="R52" i="109"/>
  <c r="D4" i="113"/>
  <c r="L4" i="113"/>
  <c r="T4" i="113"/>
  <c r="J8" i="113"/>
  <c r="R8" i="113"/>
  <c r="H22" i="113"/>
  <c r="P22" i="113"/>
  <c r="X22" i="113"/>
  <c r="H52" i="113"/>
  <c r="P52" i="113"/>
  <c r="X52" i="113"/>
  <c r="J4" i="115"/>
  <c r="R4" i="115"/>
  <c r="H8" i="115"/>
  <c r="P8" i="115"/>
  <c r="X8" i="115"/>
  <c r="F52" i="115"/>
  <c r="N52" i="115"/>
  <c r="V52" i="115"/>
  <c r="H51" i="119"/>
  <c r="P51" i="119"/>
  <c r="X51" i="119"/>
  <c r="D4" i="121"/>
  <c r="L4" i="121"/>
  <c r="T4" i="121"/>
  <c r="J8" i="121"/>
  <c r="R8" i="121"/>
  <c r="H22" i="121"/>
  <c r="P22" i="121"/>
  <c r="X22" i="121"/>
  <c r="X8" i="183"/>
  <c r="F22" i="183"/>
  <c r="N22" i="183"/>
  <c r="V22" i="183"/>
  <c r="H8" i="173"/>
  <c r="P8" i="173"/>
  <c r="X8" i="173"/>
  <c r="F22" i="173"/>
  <c r="N22" i="173"/>
  <c r="V22" i="173"/>
  <c r="J52" i="173"/>
  <c r="F22" i="174"/>
  <c r="N22" i="174"/>
  <c r="V22" i="174"/>
  <c r="H52" i="174"/>
  <c r="P52" i="174"/>
  <c r="X52" i="174"/>
  <c r="H50" i="8"/>
  <c r="P50" i="8"/>
  <c r="X50" i="8"/>
  <c r="E52" i="186"/>
  <c r="M52" i="186"/>
  <c r="U52" i="186"/>
  <c r="I33" i="165"/>
  <c r="Q33" i="165"/>
  <c r="F22" i="196"/>
  <c r="N22" i="196"/>
  <c r="V22" i="196"/>
  <c r="F52" i="196"/>
  <c r="N52" i="196"/>
  <c r="V52" i="196"/>
  <c r="X52" i="183"/>
  <c r="F44" i="8"/>
  <c r="N44" i="8"/>
  <c r="V44" i="8"/>
  <c r="H45" i="8"/>
  <c r="P45" i="8"/>
  <c r="X45" i="8"/>
  <c r="J46" i="8"/>
  <c r="R46" i="8"/>
  <c r="D47" i="8"/>
  <c r="L47" i="8"/>
  <c r="T47" i="8"/>
  <c r="F48" i="8"/>
  <c r="N48" i="8"/>
  <c r="V48" i="8"/>
  <c r="H49" i="8"/>
  <c r="P49" i="8"/>
  <c r="X49" i="8"/>
  <c r="J50" i="8"/>
  <c r="R50" i="8"/>
  <c r="H4" i="173"/>
  <c r="P4" i="173"/>
  <c r="X4" i="173"/>
  <c r="F8" i="173"/>
  <c r="N8" i="173"/>
  <c r="V8" i="173"/>
  <c r="D22" i="173"/>
  <c r="L22" i="173"/>
  <c r="T22" i="173"/>
  <c r="H52" i="173"/>
  <c r="P52" i="173"/>
  <c r="X52" i="173"/>
  <c r="H4" i="174"/>
  <c r="P4" i="174"/>
  <c r="X4" i="174"/>
  <c r="F8" i="174"/>
  <c r="N8" i="174"/>
  <c r="V8" i="174"/>
  <c r="D22" i="174"/>
  <c r="L22" i="174"/>
  <c r="T22" i="174"/>
  <c r="F52" i="174"/>
  <c r="N52" i="174"/>
  <c r="V52" i="174"/>
  <c r="D36" i="124"/>
  <c r="L36" i="124"/>
  <c r="T36" i="124"/>
  <c r="H4" i="203"/>
  <c r="P4" i="203"/>
  <c r="X4" i="203"/>
  <c r="F8" i="203"/>
  <c r="N8" i="203"/>
  <c r="V8" i="203"/>
  <c r="D22" i="203"/>
  <c r="L22" i="203"/>
  <c r="T22" i="203"/>
  <c r="F52" i="203"/>
  <c r="N52" i="203"/>
  <c r="V52" i="203"/>
  <c r="J52" i="204"/>
  <c r="R52" i="204"/>
  <c r="F33" i="161"/>
  <c r="F26" i="161" s="1"/>
  <c r="F2" i="161" s="1"/>
  <c r="N33" i="161"/>
  <c r="N26" i="161" s="1"/>
  <c r="N2" i="161" s="1"/>
  <c r="V33" i="161"/>
  <c r="V26" i="161" s="1"/>
  <c r="V2" i="161" s="1"/>
  <c r="F6" i="16"/>
  <c r="R8" i="186"/>
  <c r="J11" i="186"/>
  <c r="J22" i="186"/>
  <c r="M20" i="16"/>
  <c r="U20" i="16"/>
  <c r="G21" i="16"/>
  <c r="O21" i="16"/>
  <c r="W21" i="16"/>
  <c r="C24" i="16"/>
  <c r="K24" i="16"/>
  <c r="S24" i="16"/>
  <c r="E25" i="16"/>
  <c r="M25" i="16"/>
  <c r="U25" i="16"/>
  <c r="I29" i="16"/>
  <c r="Q29" i="16"/>
  <c r="J4" i="173"/>
  <c r="R4" i="173"/>
  <c r="D11" i="173"/>
  <c r="L11" i="173"/>
  <c r="T11" i="173"/>
  <c r="F17" i="173"/>
  <c r="N17" i="173"/>
  <c r="V17" i="173"/>
  <c r="D27" i="173"/>
  <c r="L27" i="173"/>
  <c r="T27" i="173"/>
  <c r="F33" i="173"/>
  <c r="N33" i="173"/>
  <c r="V33" i="173"/>
  <c r="R52" i="173"/>
  <c r="J4" i="174"/>
  <c r="R4" i="174"/>
  <c r="H8" i="174"/>
  <c r="P8" i="174"/>
  <c r="X8" i="174"/>
  <c r="D11" i="174"/>
  <c r="L11" i="174"/>
  <c r="T11" i="174"/>
  <c r="F17" i="174"/>
  <c r="N17" i="174"/>
  <c r="V17" i="174"/>
  <c r="H61" i="174"/>
  <c r="P61" i="174"/>
  <c r="X61" i="174"/>
  <c r="H6" i="124"/>
  <c r="P6" i="124"/>
  <c r="P6" i="123" s="1"/>
  <c r="X6" i="124"/>
  <c r="X6" i="123" s="1"/>
  <c r="J7" i="124"/>
  <c r="J7" i="123" s="1"/>
  <c r="R7" i="124"/>
  <c r="R7" i="123" s="1"/>
  <c r="F10" i="124"/>
  <c r="N10" i="124"/>
  <c r="N10" i="123" s="1"/>
  <c r="V10" i="124"/>
  <c r="V10" i="123" s="1"/>
  <c r="J13" i="124"/>
  <c r="J13" i="123" s="1"/>
  <c r="R13" i="124"/>
  <c r="R13" i="123" s="1"/>
  <c r="D14" i="124"/>
  <c r="D14" i="123" s="1"/>
  <c r="L14" i="124"/>
  <c r="L14" i="123" s="1"/>
  <c r="T14" i="124"/>
  <c r="T14" i="123" s="1"/>
  <c r="F15" i="124"/>
  <c r="N15" i="124"/>
  <c r="N15" i="123" s="1"/>
  <c r="V15" i="124"/>
  <c r="H16" i="124"/>
  <c r="H16" i="123" s="1"/>
  <c r="P16" i="124"/>
  <c r="X16" i="124"/>
  <c r="X16" i="123" s="1"/>
  <c r="D19" i="124"/>
  <c r="D19" i="123" s="1"/>
  <c r="L19" i="124"/>
  <c r="L19" i="123" s="1"/>
  <c r="T19" i="124"/>
  <c r="F20" i="124"/>
  <c r="F20" i="123" s="1"/>
  <c r="N20" i="124"/>
  <c r="N20" i="123" s="1"/>
  <c r="V20" i="124"/>
  <c r="H21" i="124"/>
  <c r="H21" i="123" s="1"/>
  <c r="P21" i="124"/>
  <c r="P21" i="123" s="1"/>
  <c r="X21" i="124"/>
  <c r="X21" i="123" s="1"/>
  <c r="D24" i="124"/>
  <c r="D24" i="123" s="1"/>
  <c r="L24" i="124"/>
  <c r="T24" i="124"/>
  <c r="T24" i="123" s="1"/>
  <c r="F25" i="124"/>
  <c r="F25" i="123" s="1"/>
  <c r="N25" i="124"/>
  <c r="N25" i="123" s="1"/>
  <c r="V25" i="124"/>
  <c r="V25" i="123" s="1"/>
  <c r="J29" i="124"/>
  <c r="J29" i="123" s="1"/>
  <c r="R29" i="124"/>
  <c r="R29" i="123" s="1"/>
  <c r="D30" i="124"/>
  <c r="D30" i="123" s="1"/>
  <c r="L30" i="124"/>
  <c r="T30" i="124"/>
  <c r="T30" i="123" s="1"/>
  <c r="F31" i="124"/>
  <c r="F31" i="123" s="1"/>
  <c r="N31" i="124"/>
  <c r="N31" i="123" s="1"/>
  <c r="V31" i="124"/>
  <c r="H32" i="124"/>
  <c r="H32" i="123" s="1"/>
  <c r="P32" i="124"/>
  <c r="P32" i="123" s="1"/>
  <c r="X32" i="124"/>
  <c r="X32" i="123" s="1"/>
  <c r="D35" i="124"/>
  <c r="L35" i="124"/>
  <c r="L35" i="123" s="1"/>
  <c r="T35" i="124"/>
  <c r="T35" i="123" s="1"/>
  <c r="F36" i="124"/>
  <c r="F36" i="123" s="1"/>
  <c r="N36" i="124"/>
  <c r="N36" i="123" s="1"/>
  <c r="V36" i="124"/>
  <c r="V36" i="123" s="1"/>
  <c r="H37" i="124"/>
  <c r="H37" i="123" s="1"/>
  <c r="P37" i="124"/>
  <c r="P37" i="123" s="1"/>
  <c r="X37" i="124"/>
  <c r="J38" i="124"/>
  <c r="J38" i="123" s="1"/>
  <c r="R38" i="124"/>
  <c r="R38" i="123" s="1"/>
  <c r="D39" i="124"/>
  <c r="D39" i="123" s="1"/>
  <c r="L39" i="124"/>
  <c r="L39" i="123" s="1"/>
  <c r="T39" i="124"/>
  <c r="T39" i="123" s="1"/>
  <c r="F40" i="124"/>
  <c r="F40" i="123" s="1"/>
  <c r="N40" i="124"/>
  <c r="N40" i="123" s="1"/>
  <c r="V40" i="124"/>
  <c r="H41" i="124"/>
  <c r="H41" i="123" s="1"/>
  <c r="P41" i="124"/>
  <c r="P41" i="123" s="1"/>
  <c r="X41" i="124"/>
  <c r="J42" i="124"/>
  <c r="J42" i="123" s="1"/>
  <c r="R42" i="124"/>
  <c r="R42" i="123" s="1"/>
  <c r="D43" i="124"/>
  <c r="D43" i="123" s="1"/>
  <c r="L43" i="124"/>
  <c r="L43" i="123" s="1"/>
  <c r="T43" i="124"/>
  <c r="F44" i="124"/>
  <c r="N44" i="124"/>
  <c r="N44" i="123" s="1"/>
  <c r="V44" i="124"/>
  <c r="H45" i="124"/>
  <c r="P45" i="124"/>
  <c r="P45" i="123" s="1"/>
  <c r="X45" i="124"/>
  <c r="X45" i="123" s="1"/>
  <c r="J46" i="124"/>
  <c r="J46" i="123" s="1"/>
  <c r="R46" i="124"/>
  <c r="D47" i="124"/>
  <c r="D47" i="123" s="1"/>
  <c r="L47" i="124"/>
  <c r="L47" i="123" s="1"/>
  <c r="T47" i="124"/>
  <c r="F48" i="124"/>
  <c r="N48" i="124"/>
  <c r="N48" i="123" s="1"/>
  <c r="V48" i="124"/>
  <c r="V48" i="123" s="1"/>
  <c r="H49" i="124"/>
  <c r="H49" i="123" s="1"/>
  <c r="P49" i="124"/>
  <c r="X49" i="124"/>
  <c r="J50" i="124"/>
  <c r="J50" i="123" s="1"/>
  <c r="R50" i="124"/>
  <c r="D51" i="124"/>
  <c r="D51" i="123" s="1"/>
  <c r="L51" i="124"/>
  <c r="L51" i="123" s="1"/>
  <c r="T51" i="124"/>
  <c r="T51" i="123" s="1"/>
  <c r="F62" i="124"/>
  <c r="F62" i="123" s="1"/>
  <c r="N62" i="124"/>
  <c r="V62" i="124"/>
  <c r="V62" i="123" s="1"/>
  <c r="H63" i="124"/>
  <c r="H63" i="123" s="1"/>
  <c r="P63" i="124"/>
  <c r="X63" i="124"/>
  <c r="X63" i="123" s="1"/>
  <c r="J64" i="124"/>
  <c r="J64" i="123" s="1"/>
  <c r="R64" i="124"/>
  <c r="R64" i="123" s="1"/>
  <c r="D65" i="124"/>
  <c r="D65" i="123" s="1"/>
  <c r="L65" i="124"/>
  <c r="T65" i="124"/>
  <c r="T65" i="123" s="1"/>
  <c r="F66" i="124"/>
  <c r="F66" i="123" s="1"/>
  <c r="N66" i="124"/>
  <c r="N66" i="123" s="1"/>
  <c r="V66" i="124"/>
  <c r="V66" i="123" s="1"/>
  <c r="H67" i="124"/>
  <c r="H67" i="123" s="1"/>
  <c r="P67" i="124"/>
  <c r="P67" i="123" s="1"/>
  <c r="X67" i="124"/>
  <c r="X67" i="123" s="1"/>
  <c r="J68" i="124"/>
  <c r="R68" i="124"/>
  <c r="D69" i="124"/>
  <c r="D69" i="123" s="1"/>
  <c r="L69" i="124"/>
  <c r="L69" i="123" s="1"/>
  <c r="T69" i="124"/>
  <c r="T69" i="123" s="1"/>
  <c r="F70" i="124"/>
  <c r="F70" i="123" s="1"/>
  <c r="N70" i="124"/>
  <c r="N70" i="123" s="1"/>
  <c r="V70" i="124"/>
  <c r="V70" i="123" s="1"/>
  <c r="H71" i="124"/>
  <c r="P71" i="124"/>
  <c r="P71" i="123" s="1"/>
  <c r="X71" i="124"/>
  <c r="J72" i="124"/>
  <c r="R72" i="124"/>
  <c r="R72" i="123" s="1"/>
  <c r="F54" i="124"/>
  <c r="F54" i="123" s="1"/>
  <c r="N54" i="124"/>
  <c r="N54" i="123" s="1"/>
  <c r="V54" i="124"/>
  <c r="V54" i="123" s="1"/>
  <c r="D17" i="202"/>
  <c r="L17" i="202"/>
  <c r="T17" i="202"/>
  <c r="J4" i="203"/>
  <c r="R4" i="203"/>
  <c r="D11" i="203"/>
  <c r="L11" i="203"/>
  <c r="T11" i="203"/>
  <c r="F17" i="203"/>
  <c r="N17" i="203"/>
  <c r="V17" i="203"/>
  <c r="D27" i="203"/>
  <c r="L27" i="203"/>
  <c r="T27" i="203"/>
  <c r="F33" i="203"/>
  <c r="N33" i="203"/>
  <c r="V33" i="203"/>
  <c r="H17" i="204"/>
  <c r="P17" i="204"/>
  <c r="X17" i="204"/>
  <c r="D61" i="204"/>
  <c r="L61" i="204"/>
  <c r="T61" i="204"/>
  <c r="H6" i="16"/>
  <c r="P6" i="16"/>
  <c r="X6" i="16"/>
  <c r="J7" i="16"/>
  <c r="R7" i="16"/>
  <c r="F10" i="16"/>
  <c r="N10" i="16"/>
  <c r="V10" i="16"/>
  <c r="J13" i="16"/>
  <c r="R13" i="16"/>
  <c r="D14" i="16"/>
  <c r="L14" i="16"/>
  <c r="T14" i="16"/>
  <c r="F15" i="16"/>
  <c r="N15" i="16"/>
  <c r="V15" i="16"/>
  <c r="H16" i="16"/>
  <c r="P16" i="16"/>
  <c r="X16" i="16"/>
  <c r="D19" i="16"/>
  <c r="L19" i="16"/>
  <c r="T19" i="16"/>
  <c r="F20" i="16"/>
  <c r="N20" i="16"/>
  <c r="V20" i="16"/>
  <c r="H21" i="16"/>
  <c r="P21" i="16"/>
  <c r="X21" i="16"/>
  <c r="D24" i="16"/>
  <c r="L24" i="16"/>
  <c r="T24" i="16"/>
  <c r="F25" i="16"/>
  <c r="N25" i="16"/>
  <c r="V25" i="16"/>
  <c r="J29" i="16"/>
  <c r="R29" i="16"/>
  <c r="D30" i="16"/>
  <c r="G33" i="152"/>
  <c r="G26" i="152" s="1"/>
  <c r="G2" i="152" s="1"/>
  <c r="O33" i="152"/>
  <c r="O26" i="152" s="1"/>
  <c r="O2" i="152" s="1"/>
  <c r="W33" i="152"/>
  <c r="W26" i="152" s="1"/>
  <c r="W2" i="152" s="1"/>
  <c r="I61" i="152"/>
  <c r="Q61" i="152"/>
  <c r="G33" i="153"/>
  <c r="G26" i="153" s="1"/>
  <c r="G2" i="153" s="1"/>
  <c r="O33" i="153"/>
  <c r="O26" i="153" s="1"/>
  <c r="O2" i="153" s="1"/>
  <c r="W33" i="153"/>
  <c r="W26" i="153" s="1"/>
  <c r="W2" i="153" s="1"/>
  <c r="I61" i="153"/>
  <c r="Q61" i="153"/>
  <c r="G33" i="154"/>
  <c r="G26" i="154" s="1"/>
  <c r="G2" i="154" s="1"/>
  <c r="O33" i="154"/>
  <c r="O26" i="154" s="1"/>
  <c r="O2" i="154" s="1"/>
  <c r="W33" i="154"/>
  <c r="W26" i="154" s="1"/>
  <c r="W2" i="154" s="1"/>
  <c r="I61" i="154"/>
  <c r="Q61" i="154"/>
  <c r="D11" i="18"/>
  <c r="L11" i="18"/>
  <c r="T11" i="18"/>
  <c r="F17" i="18"/>
  <c r="N17" i="18"/>
  <c r="V17" i="18"/>
  <c r="D27" i="18"/>
  <c r="L27" i="18"/>
  <c r="T27" i="18"/>
  <c r="F33" i="18"/>
  <c r="N33" i="18"/>
  <c r="V33" i="18"/>
  <c r="F11" i="19"/>
  <c r="N11" i="19"/>
  <c r="V11" i="19"/>
  <c r="H17" i="19"/>
  <c r="P17" i="19"/>
  <c r="X17" i="19"/>
  <c r="F27" i="19"/>
  <c r="N27" i="19"/>
  <c r="V27" i="19"/>
  <c r="H33" i="19"/>
  <c r="P33" i="19"/>
  <c r="X33" i="19"/>
  <c r="E17" i="186"/>
  <c r="M17" i="186"/>
  <c r="U17" i="186"/>
  <c r="E27" i="186"/>
  <c r="M27" i="186"/>
  <c r="U27" i="186"/>
  <c r="G33" i="186"/>
  <c r="O33" i="186"/>
  <c r="W33" i="186"/>
  <c r="C61" i="186"/>
  <c r="K61" i="186"/>
  <c r="S61" i="186"/>
  <c r="G33" i="188"/>
  <c r="O33" i="188"/>
  <c r="W33" i="188"/>
  <c r="C61" i="188"/>
  <c r="K61" i="188"/>
  <c r="S61" i="188"/>
  <c r="I11" i="189"/>
  <c r="Q11" i="189"/>
  <c r="C17" i="189"/>
  <c r="K17" i="189"/>
  <c r="S17" i="189"/>
  <c r="I27" i="189"/>
  <c r="Q27" i="189"/>
  <c r="C33" i="189"/>
  <c r="K33" i="189"/>
  <c r="S33" i="189"/>
  <c r="G61" i="189"/>
  <c r="O61" i="189"/>
  <c r="W61" i="189"/>
  <c r="E11" i="190"/>
  <c r="M11" i="190"/>
  <c r="U11" i="190"/>
  <c r="G17" i="190"/>
  <c r="O17" i="190"/>
  <c r="W17" i="190"/>
  <c r="E27" i="190"/>
  <c r="M27" i="190"/>
  <c r="U27" i="190"/>
  <c r="C61" i="190"/>
  <c r="K61" i="190"/>
  <c r="S61" i="190"/>
  <c r="D52" i="189"/>
  <c r="L52" i="189"/>
  <c r="T52" i="189"/>
  <c r="D4" i="190"/>
  <c r="L4" i="190"/>
  <c r="T4" i="190"/>
  <c r="J8" i="190"/>
  <c r="R8" i="190"/>
  <c r="F11" i="190"/>
  <c r="N11" i="190"/>
  <c r="V11" i="190"/>
  <c r="H17" i="190"/>
  <c r="P17" i="190"/>
  <c r="X17" i="190"/>
  <c r="H22" i="190"/>
  <c r="P22" i="190"/>
  <c r="X22" i="190"/>
  <c r="F27" i="190"/>
  <c r="N27" i="190"/>
  <c r="V27" i="190"/>
  <c r="H33" i="190"/>
  <c r="P33" i="190"/>
  <c r="X33" i="190"/>
  <c r="D6" i="105"/>
  <c r="L6" i="105"/>
  <c r="T6" i="105"/>
  <c r="F7" i="105"/>
  <c r="N7" i="105"/>
  <c r="V7" i="105"/>
  <c r="J10" i="105"/>
  <c r="R10" i="105"/>
  <c r="F13" i="105"/>
  <c r="N13" i="105"/>
  <c r="V13" i="105"/>
  <c r="H14" i="105"/>
  <c r="P14" i="105"/>
  <c r="X14" i="105"/>
  <c r="J15" i="105"/>
  <c r="R15" i="105"/>
  <c r="D16" i="105"/>
  <c r="L16" i="105"/>
  <c r="T16" i="105"/>
  <c r="H19" i="105"/>
  <c r="P19" i="105"/>
  <c r="P19" i="102" s="1"/>
  <c r="X19" i="105"/>
  <c r="X19" i="102" s="1"/>
  <c r="J20" i="105"/>
  <c r="J20" i="102" s="1"/>
  <c r="R20" i="105"/>
  <c r="R20" i="102" s="1"/>
  <c r="D21" i="105"/>
  <c r="D21" i="102" s="1"/>
  <c r="L21" i="105"/>
  <c r="L21" i="102" s="1"/>
  <c r="T21" i="105"/>
  <c r="T21" i="102" s="1"/>
  <c r="H24" i="105"/>
  <c r="P24" i="105"/>
  <c r="X24" i="105"/>
  <c r="J25" i="105"/>
  <c r="R25" i="105"/>
  <c r="F29" i="105"/>
  <c r="F29" i="102" s="1"/>
  <c r="N29" i="105"/>
  <c r="N29" i="102" s="1"/>
  <c r="V29" i="105"/>
  <c r="V29" i="102" s="1"/>
  <c r="H30" i="105"/>
  <c r="P30" i="105"/>
  <c r="P30" i="102" s="1"/>
  <c r="X30" i="105"/>
  <c r="X30" i="102" s="1"/>
  <c r="J31" i="105"/>
  <c r="J31" i="102" s="1"/>
  <c r="R31" i="105"/>
  <c r="R31" i="102" s="1"/>
  <c r="D32" i="105"/>
  <c r="D32" i="102" s="1"/>
  <c r="L32" i="105"/>
  <c r="L32" i="102" s="1"/>
  <c r="T32" i="105"/>
  <c r="T32" i="102" s="1"/>
  <c r="H35" i="105"/>
  <c r="P35" i="105"/>
  <c r="P35" i="102" s="1"/>
  <c r="X35" i="105"/>
  <c r="X35" i="102" s="1"/>
  <c r="J36" i="105"/>
  <c r="J36" i="102" s="1"/>
  <c r="R36" i="105"/>
  <c r="R36" i="102" s="1"/>
  <c r="D37" i="105"/>
  <c r="D37" i="102" s="1"/>
  <c r="L37" i="105"/>
  <c r="L37" i="102" s="1"/>
  <c r="T37" i="105"/>
  <c r="T37" i="102" s="1"/>
  <c r="F38" i="105"/>
  <c r="N38" i="105"/>
  <c r="N38" i="102" s="1"/>
  <c r="V38" i="105"/>
  <c r="V38" i="102" s="1"/>
  <c r="H39" i="105"/>
  <c r="H39" i="102" s="1"/>
  <c r="P39" i="105"/>
  <c r="P39" i="102" s="1"/>
  <c r="X39" i="105"/>
  <c r="X39" i="102" s="1"/>
  <c r="J40" i="105"/>
  <c r="J40" i="102" s="1"/>
  <c r="R40" i="105"/>
  <c r="R40" i="102" s="1"/>
  <c r="D41" i="105"/>
  <c r="L41" i="105"/>
  <c r="L41" i="102" s="1"/>
  <c r="T41" i="105"/>
  <c r="T41" i="102" s="1"/>
  <c r="F42" i="105"/>
  <c r="F42" i="102" s="1"/>
  <c r="N42" i="105"/>
  <c r="N42" i="102" s="1"/>
  <c r="V42" i="105"/>
  <c r="V42" i="102" s="1"/>
  <c r="H43" i="105"/>
  <c r="H43" i="102" s="1"/>
  <c r="P43" i="105"/>
  <c r="P43" i="102" s="1"/>
  <c r="X43" i="105"/>
  <c r="J44" i="105"/>
  <c r="J44" i="102" s="1"/>
  <c r="R44" i="105"/>
  <c r="R44" i="102" s="1"/>
  <c r="D45" i="105"/>
  <c r="D45" i="102" s="1"/>
  <c r="L45" i="105"/>
  <c r="L45" i="102" s="1"/>
  <c r="T45" i="105"/>
  <c r="T45" i="102" s="1"/>
  <c r="F46" i="105"/>
  <c r="F46" i="102" s="1"/>
  <c r="N46" i="105"/>
  <c r="N46" i="102" s="1"/>
  <c r="V46" i="105"/>
  <c r="H47" i="105"/>
  <c r="H47" i="102" s="1"/>
  <c r="P47" i="105"/>
  <c r="P47" i="102" s="1"/>
  <c r="X47" i="105"/>
  <c r="J48" i="105"/>
  <c r="J48" i="102" s="1"/>
  <c r="R48" i="105"/>
  <c r="R48" i="102" s="1"/>
  <c r="D49" i="105"/>
  <c r="D49" i="102" s="1"/>
  <c r="L49" i="105"/>
  <c r="L49" i="102" s="1"/>
  <c r="T49" i="105"/>
  <c r="F50" i="105"/>
  <c r="F50" i="102" s="1"/>
  <c r="N50" i="105"/>
  <c r="N50" i="102" s="1"/>
  <c r="V50" i="105"/>
  <c r="V50" i="102" s="1"/>
  <c r="H51" i="105"/>
  <c r="H51" i="102" s="1"/>
  <c r="P51" i="105"/>
  <c r="P51" i="102" s="1"/>
  <c r="X51" i="105"/>
  <c r="X51" i="102" s="1"/>
  <c r="F62" i="105"/>
  <c r="F62" i="102" s="1"/>
  <c r="N62" i="105"/>
  <c r="N62" i="102" s="1"/>
  <c r="V62" i="105"/>
  <c r="V62" i="102" s="1"/>
  <c r="H63" i="105"/>
  <c r="H63" i="102" s="1"/>
  <c r="P63" i="105"/>
  <c r="P63" i="102" s="1"/>
  <c r="X63" i="105"/>
  <c r="J64" i="105"/>
  <c r="J64" i="102" s="1"/>
  <c r="R64" i="105"/>
  <c r="R64" i="102" s="1"/>
  <c r="D65" i="105"/>
  <c r="D65" i="102" s="1"/>
  <c r="L65" i="105"/>
  <c r="L65" i="102" s="1"/>
  <c r="T65" i="105"/>
  <c r="T65" i="102" s="1"/>
  <c r="F66" i="105"/>
  <c r="F66" i="102" s="1"/>
  <c r="N66" i="105"/>
  <c r="N66" i="102" s="1"/>
  <c r="V66" i="105"/>
  <c r="H67" i="105"/>
  <c r="H67" i="102" s="1"/>
  <c r="P67" i="105"/>
  <c r="P67" i="102" s="1"/>
  <c r="X67" i="105"/>
  <c r="X67" i="102" s="1"/>
  <c r="J68" i="105"/>
  <c r="J68" i="102" s="1"/>
  <c r="R68" i="105"/>
  <c r="R68" i="102" s="1"/>
  <c r="D69" i="105"/>
  <c r="D69" i="102" s="1"/>
  <c r="L69" i="105"/>
  <c r="L69" i="102" s="1"/>
  <c r="T69" i="105"/>
  <c r="F70" i="105"/>
  <c r="N70" i="105"/>
  <c r="V70" i="105"/>
  <c r="V70" i="102" s="1"/>
  <c r="H71" i="105"/>
  <c r="H71" i="102" s="1"/>
  <c r="P71" i="105"/>
  <c r="P71" i="102" s="1"/>
  <c r="X71" i="105"/>
  <c r="X71" i="102" s="1"/>
  <c r="J72" i="105"/>
  <c r="J72" i="102" s="1"/>
  <c r="R72" i="105"/>
  <c r="H54" i="105"/>
  <c r="H54" i="102" s="1"/>
  <c r="P54" i="105"/>
  <c r="P54" i="102" s="1"/>
  <c r="X54" i="105"/>
  <c r="X54" i="102" s="1"/>
  <c r="N6" i="16"/>
  <c r="V6" i="16"/>
  <c r="H7" i="16"/>
  <c r="P7" i="16"/>
  <c r="X7" i="16"/>
  <c r="D10" i="16"/>
  <c r="L10" i="16"/>
  <c r="T10" i="16"/>
  <c r="H13" i="16"/>
  <c r="P13" i="16"/>
  <c r="X13" i="16"/>
  <c r="J14" i="16"/>
  <c r="R14" i="16"/>
  <c r="D15" i="16"/>
  <c r="L15" i="16"/>
  <c r="T15" i="16"/>
  <c r="F16" i="16"/>
  <c r="N16" i="16"/>
  <c r="V16" i="16"/>
  <c r="J19" i="16"/>
  <c r="R19" i="16"/>
  <c r="D20" i="16"/>
  <c r="L20" i="16"/>
  <c r="T20" i="16"/>
  <c r="F21" i="16"/>
  <c r="N21" i="16"/>
  <c r="V21" i="16"/>
  <c r="J24" i="16"/>
  <c r="R24" i="16"/>
  <c r="D25" i="16"/>
  <c r="L25" i="16"/>
  <c r="T25" i="16"/>
  <c r="H29" i="16"/>
  <c r="P29" i="16"/>
  <c r="X29" i="16"/>
  <c r="J30" i="16"/>
  <c r="R30" i="16"/>
  <c r="D31" i="16"/>
  <c r="L31" i="16"/>
  <c r="T31" i="16"/>
  <c r="F32" i="16"/>
  <c r="N32" i="16"/>
  <c r="V32" i="16"/>
  <c r="J35" i="16"/>
  <c r="R35" i="16"/>
  <c r="D36" i="16"/>
  <c r="L36" i="16"/>
  <c r="T36" i="16"/>
  <c r="F37" i="16"/>
  <c r="N37" i="16"/>
  <c r="V37" i="16"/>
  <c r="H38" i="16"/>
  <c r="P38" i="16"/>
  <c r="X38" i="16"/>
  <c r="J39" i="16"/>
  <c r="R39" i="16"/>
  <c r="D40" i="16"/>
  <c r="L40" i="16"/>
  <c r="T40" i="16"/>
  <c r="F41" i="16"/>
  <c r="N41" i="16"/>
  <c r="V41" i="16"/>
  <c r="H42" i="16"/>
  <c r="P42" i="16"/>
  <c r="X42" i="16"/>
  <c r="J43" i="16"/>
  <c r="R43" i="16"/>
  <c r="D44" i="16"/>
  <c r="F63" i="16"/>
  <c r="N63" i="16"/>
  <c r="V63" i="16"/>
  <c r="H64" i="16"/>
  <c r="P64" i="16"/>
  <c r="X64" i="16"/>
  <c r="J65" i="16"/>
  <c r="D8" i="18"/>
  <c r="L8" i="18"/>
  <c r="T8" i="18"/>
  <c r="J22" i="18"/>
  <c r="R22" i="18"/>
  <c r="D52" i="18"/>
  <c r="L52" i="18"/>
  <c r="T52" i="18"/>
  <c r="F8" i="19"/>
  <c r="N8" i="19"/>
  <c r="V8" i="19"/>
  <c r="D22" i="19"/>
  <c r="L22" i="19"/>
  <c r="T22" i="19"/>
  <c r="F52" i="19"/>
  <c r="N52" i="19"/>
  <c r="V52" i="19"/>
  <c r="U68" i="103"/>
  <c r="G69" i="103"/>
  <c r="O69" i="103"/>
  <c r="W69" i="103"/>
  <c r="I70" i="103"/>
  <c r="Q70" i="103"/>
  <c r="C71" i="103"/>
  <c r="K71" i="103"/>
  <c r="S71" i="103"/>
  <c r="E72" i="103"/>
  <c r="M72" i="103"/>
  <c r="U72" i="103"/>
  <c r="C54" i="103"/>
  <c r="K54" i="103"/>
  <c r="S54" i="103"/>
  <c r="S30" i="16"/>
  <c r="E31" i="16"/>
  <c r="M31" i="16"/>
  <c r="U31" i="16"/>
  <c r="G32" i="16"/>
  <c r="O32" i="16"/>
  <c r="W32" i="16"/>
  <c r="C35" i="16"/>
  <c r="K35" i="16"/>
  <c r="S35" i="16"/>
  <c r="E36" i="16"/>
  <c r="M36" i="16"/>
  <c r="U36" i="16"/>
  <c r="G37" i="16"/>
  <c r="O37" i="16"/>
  <c r="W37" i="16"/>
  <c r="I38" i="16"/>
  <c r="Q38" i="16"/>
  <c r="C39" i="16"/>
  <c r="K39" i="16"/>
  <c r="S39" i="16"/>
  <c r="E40" i="16"/>
  <c r="M40" i="16"/>
  <c r="U40" i="16"/>
  <c r="G41" i="16"/>
  <c r="O41" i="16"/>
  <c r="W41" i="16"/>
  <c r="I42" i="16"/>
  <c r="Q42" i="16"/>
  <c r="C43" i="16"/>
  <c r="K43" i="16"/>
  <c r="S43" i="16"/>
  <c r="E44" i="16"/>
  <c r="M44" i="16"/>
  <c r="U44" i="16"/>
  <c r="G45" i="16"/>
  <c r="O45" i="16"/>
  <c r="W45" i="16"/>
  <c r="I46" i="16"/>
  <c r="Q46" i="16"/>
  <c r="C47" i="16"/>
  <c r="K47" i="16"/>
  <c r="S47" i="16"/>
  <c r="E48" i="16"/>
  <c r="M48" i="16"/>
  <c r="U48" i="16"/>
  <c r="G49" i="16"/>
  <c r="O49" i="16"/>
  <c r="W49" i="16"/>
  <c r="I50" i="16"/>
  <c r="Q50" i="16"/>
  <c r="C51" i="16"/>
  <c r="K51" i="16"/>
  <c r="S51" i="16"/>
  <c r="E62" i="16"/>
  <c r="M62" i="16"/>
  <c r="U62" i="16"/>
  <c r="G63" i="16"/>
  <c r="O63" i="16"/>
  <c r="W63" i="16"/>
  <c r="I64" i="16"/>
  <c r="Q64" i="16"/>
  <c r="C65" i="16"/>
  <c r="K65" i="16"/>
  <c r="S65" i="16"/>
  <c r="E66" i="16"/>
  <c r="M66" i="16"/>
  <c r="U66" i="16"/>
  <c r="G67" i="16"/>
  <c r="O67" i="16"/>
  <c r="W67" i="16"/>
  <c r="I68" i="16"/>
  <c r="Q68" i="16"/>
  <c r="C69" i="16"/>
  <c r="K69" i="16"/>
  <c r="S69" i="16"/>
  <c r="E70" i="16"/>
  <c r="M70" i="16"/>
  <c r="U70" i="16"/>
  <c r="G71" i="16"/>
  <c r="O71" i="16"/>
  <c r="W71" i="16"/>
  <c r="I72" i="16"/>
  <c r="Q72" i="16"/>
  <c r="E54" i="16"/>
  <c r="M54" i="16"/>
  <c r="U54" i="16"/>
  <c r="D52" i="186"/>
  <c r="L52" i="186"/>
  <c r="T52" i="186"/>
  <c r="J8" i="189"/>
  <c r="R8" i="189"/>
  <c r="H22" i="189"/>
  <c r="P22" i="189"/>
  <c r="X22" i="189"/>
  <c r="H52" i="189"/>
  <c r="P52" i="189"/>
  <c r="X52" i="189"/>
  <c r="F8" i="190"/>
  <c r="N8" i="190"/>
  <c r="V8" i="190"/>
  <c r="D22" i="190"/>
  <c r="L22" i="190"/>
  <c r="T22" i="190"/>
  <c r="L30" i="16"/>
  <c r="T30" i="16"/>
  <c r="F31" i="16"/>
  <c r="N31" i="16"/>
  <c r="V31" i="16"/>
  <c r="H32" i="16"/>
  <c r="P32" i="16"/>
  <c r="X32" i="16"/>
  <c r="D35" i="16"/>
  <c r="L35" i="16"/>
  <c r="T35" i="16"/>
  <c r="F36" i="16"/>
  <c r="N36" i="16"/>
  <c r="V36" i="16"/>
  <c r="H37" i="16"/>
  <c r="P37" i="16"/>
  <c r="X37" i="16"/>
  <c r="J38" i="16"/>
  <c r="R38" i="16"/>
  <c r="D39" i="16"/>
  <c r="L39" i="16"/>
  <c r="T39" i="16"/>
  <c r="F40" i="16"/>
  <c r="N40" i="16"/>
  <c r="V40" i="16"/>
  <c r="H41" i="16"/>
  <c r="P41" i="16"/>
  <c r="X41" i="16"/>
  <c r="J42" i="16"/>
  <c r="R42" i="16"/>
  <c r="D43" i="16"/>
  <c r="L43" i="16"/>
  <c r="T43" i="16"/>
  <c r="F44" i="16"/>
  <c r="N44" i="16"/>
  <c r="V44" i="16"/>
  <c r="H45" i="16"/>
  <c r="P45" i="16"/>
  <c r="X45" i="16"/>
  <c r="J46" i="16"/>
  <c r="R46" i="16"/>
  <c r="D47" i="16"/>
  <c r="L47" i="16"/>
  <c r="T47" i="16"/>
  <c r="F48" i="16"/>
  <c r="N48" i="16"/>
  <c r="V48" i="16"/>
  <c r="H49" i="16"/>
  <c r="P49" i="16"/>
  <c r="X49" i="16"/>
  <c r="J50" i="16"/>
  <c r="R50" i="16"/>
  <c r="D51" i="16"/>
  <c r="L51" i="16"/>
  <c r="T51" i="16"/>
  <c r="F62" i="16"/>
  <c r="N62" i="16"/>
  <c r="V62" i="16"/>
  <c r="H63" i="16"/>
  <c r="P63" i="16"/>
  <c r="X63" i="16"/>
  <c r="J64" i="16"/>
  <c r="R64" i="16"/>
  <c r="D65" i="16"/>
  <c r="L65" i="16"/>
  <c r="T65" i="16"/>
  <c r="F66" i="16"/>
  <c r="N66" i="16"/>
  <c r="V66" i="16"/>
  <c r="H67" i="16"/>
  <c r="P67" i="16"/>
  <c r="X67" i="16"/>
  <c r="J68" i="16"/>
  <c r="R68" i="16"/>
  <c r="D69" i="16"/>
  <c r="L69" i="16"/>
  <c r="T69" i="16"/>
  <c r="F70" i="16"/>
  <c r="N70" i="16"/>
  <c r="V70" i="16"/>
  <c r="H71" i="16"/>
  <c r="P71" i="16"/>
  <c r="X71" i="16"/>
  <c r="J72" i="16"/>
  <c r="R72" i="16"/>
  <c r="F54" i="16"/>
  <c r="N54" i="16"/>
  <c r="V54" i="16"/>
  <c r="H4" i="18"/>
  <c r="P4" i="18"/>
  <c r="X4" i="18"/>
  <c r="J4" i="19"/>
  <c r="R4" i="19"/>
  <c r="G6" i="105"/>
  <c r="O6" i="105"/>
  <c r="W6" i="105"/>
  <c r="I7" i="105"/>
  <c r="Q7" i="105"/>
  <c r="E10" i="105"/>
  <c r="M10" i="105"/>
  <c r="U10" i="105"/>
  <c r="I13" i="105"/>
  <c r="Q13" i="105"/>
  <c r="C14" i="105"/>
  <c r="K14" i="105"/>
  <c r="S14" i="105"/>
  <c r="E15" i="105"/>
  <c r="M15" i="105"/>
  <c r="U15" i="105"/>
  <c r="G16" i="105"/>
  <c r="O16" i="105"/>
  <c r="W16" i="105"/>
  <c r="C19" i="105"/>
  <c r="K19" i="105"/>
  <c r="S19" i="105"/>
  <c r="E20" i="105"/>
  <c r="M20" i="105"/>
  <c r="U20" i="105"/>
  <c r="G21" i="105"/>
  <c r="O21" i="105"/>
  <c r="W21" i="105"/>
  <c r="C24" i="105"/>
  <c r="K24" i="105"/>
  <c r="S24" i="105"/>
  <c r="E25" i="105"/>
  <c r="M25" i="105"/>
  <c r="U25" i="105"/>
  <c r="I29" i="105"/>
  <c r="Q29" i="105"/>
  <c r="C30" i="105"/>
  <c r="K30" i="105"/>
  <c r="S30" i="105"/>
  <c r="E31" i="105"/>
  <c r="M31" i="105"/>
  <c r="U31" i="105"/>
  <c r="G32" i="105"/>
  <c r="O32" i="105"/>
  <c r="W32" i="105"/>
  <c r="C35" i="105"/>
  <c r="K35" i="105"/>
  <c r="S35" i="105"/>
  <c r="E36" i="105"/>
  <c r="M36" i="105"/>
  <c r="U36" i="105"/>
  <c r="G37" i="105"/>
  <c r="O37" i="105"/>
  <c r="W37" i="105"/>
  <c r="I38" i="105"/>
  <c r="Q38" i="105"/>
  <c r="C39" i="105"/>
  <c r="K39" i="105"/>
  <c r="S39" i="105"/>
  <c r="E40" i="105"/>
  <c r="M40" i="105"/>
  <c r="U40" i="105"/>
  <c r="G41" i="105"/>
  <c r="O41" i="105"/>
  <c r="W41" i="105"/>
  <c r="I42" i="105"/>
  <c r="Q42" i="105"/>
  <c r="C43" i="105"/>
  <c r="K43" i="105"/>
  <c r="S43" i="105"/>
  <c r="E44" i="105"/>
  <c r="M44" i="105"/>
  <c r="U44" i="105"/>
  <c r="G45" i="105"/>
  <c r="O45" i="105"/>
  <c r="W45" i="105"/>
  <c r="I46" i="105"/>
  <c r="Q46" i="105"/>
  <c r="C47" i="105"/>
  <c r="K47" i="105"/>
  <c r="S47" i="105"/>
  <c r="E48" i="105"/>
  <c r="M48" i="105"/>
  <c r="U48" i="105"/>
  <c r="G49" i="105"/>
  <c r="O49" i="105"/>
  <c r="W49" i="105"/>
  <c r="I50" i="105"/>
  <c r="Q50" i="105"/>
  <c r="C51" i="105"/>
  <c r="K51" i="105"/>
  <c r="S51" i="105"/>
  <c r="I62" i="105"/>
  <c r="Q62" i="105"/>
  <c r="C63" i="105"/>
  <c r="K63" i="105"/>
  <c r="S63" i="105"/>
  <c r="E64" i="105"/>
  <c r="M64" i="105"/>
  <c r="U64" i="105"/>
  <c r="G65" i="105"/>
  <c r="O65" i="105"/>
  <c r="W65" i="105"/>
  <c r="I66" i="105"/>
  <c r="Q66" i="105"/>
  <c r="C67" i="105"/>
  <c r="K67" i="105"/>
  <c r="S67" i="105"/>
  <c r="E68" i="105"/>
  <c r="M68" i="105"/>
  <c r="U68" i="105"/>
  <c r="G69" i="105"/>
  <c r="O69" i="105"/>
  <c r="W69" i="105"/>
  <c r="I70" i="105"/>
  <c r="Q70" i="105"/>
  <c r="C71" i="105"/>
  <c r="K71" i="105"/>
  <c r="S71" i="105"/>
  <c r="E72" i="105"/>
  <c r="M72" i="105"/>
  <c r="U72" i="105"/>
  <c r="C54" i="105"/>
  <c r="K54" i="105"/>
  <c r="S54" i="105"/>
  <c r="G6" i="104"/>
  <c r="O6" i="104"/>
  <c r="W6" i="104"/>
  <c r="I7" i="104"/>
  <c r="Q7" i="104"/>
  <c r="E10" i="104"/>
  <c r="M10" i="104"/>
  <c r="U10" i="104"/>
  <c r="I13" i="104"/>
  <c r="Q13" i="104"/>
  <c r="C14" i="104"/>
  <c r="K14" i="104"/>
  <c r="S14" i="104"/>
  <c r="E15" i="104"/>
  <c r="M15" i="104"/>
  <c r="U15" i="104"/>
  <c r="G16" i="104"/>
  <c r="O16" i="104"/>
  <c r="W16" i="104"/>
  <c r="C19" i="104"/>
  <c r="K19" i="104"/>
  <c r="S19" i="104"/>
  <c r="E20" i="104"/>
  <c r="M20" i="104"/>
  <c r="U20" i="104"/>
  <c r="G21" i="104"/>
  <c r="O21" i="104"/>
  <c r="W21" i="104"/>
  <c r="C24" i="104"/>
  <c r="K24" i="104"/>
  <c r="S24" i="104"/>
  <c r="E25" i="104"/>
  <c r="M25" i="104"/>
  <c r="U25" i="104"/>
  <c r="I29" i="104"/>
  <c r="Q29" i="104"/>
  <c r="C30" i="104"/>
  <c r="K30" i="104"/>
  <c r="S30" i="104"/>
  <c r="E31" i="104"/>
  <c r="M31" i="104"/>
  <c r="U31" i="104"/>
  <c r="G32" i="104"/>
  <c r="O32" i="104"/>
  <c r="W32" i="104"/>
  <c r="C35" i="104"/>
  <c r="K35" i="104"/>
  <c r="S35" i="104"/>
  <c r="E36" i="104"/>
  <c r="M36" i="104"/>
  <c r="U36" i="104"/>
  <c r="G37" i="104"/>
  <c r="O37" i="104"/>
  <c r="W37" i="104"/>
  <c r="I38" i="104"/>
  <c r="Q38" i="104"/>
  <c r="C39" i="104"/>
  <c r="K39" i="104"/>
  <c r="S39" i="104"/>
  <c r="E40" i="104"/>
  <c r="M40" i="104"/>
  <c r="U40" i="104"/>
  <c r="G41" i="104"/>
  <c r="O41" i="104"/>
  <c r="W41" i="104"/>
  <c r="I42" i="104"/>
  <c r="Q42" i="104"/>
  <c r="C43" i="104"/>
  <c r="K43" i="104"/>
  <c r="S43" i="104"/>
  <c r="E44" i="104"/>
  <c r="M44" i="104"/>
  <c r="U44" i="104"/>
  <c r="G45" i="104"/>
  <c r="O45" i="104"/>
  <c r="W45" i="104"/>
  <c r="I46" i="104"/>
  <c r="Q46" i="104"/>
  <c r="C47" i="104"/>
  <c r="K47" i="104"/>
  <c r="S47" i="104"/>
  <c r="E48" i="104"/>
  <c r="M48" i="104"/>
  <c r="U48" i="104"/>
  <c r="G49" i="104"/>
  <c r="O49" i="104"/>
  <c r="W49" i="104"/>
  <c r="I50" i="104"/>
  <c r="Q50" i="104"/>
  <c r="C51" i="104"/>
  <c r="K51" i="104"/>
  <c r="S51" i="104"/>
  <c r="I62" i="104"/>
  <c r="Q62" i="104"/>
  <c r="C63" i="104"/>
  <c r="K63" i="104"/>
  <c r="S63" i="104"/>
  <c r="E64" i="104"/>
  <c r="M64" i="104"/>
  <c r="U64" i="104"/>
  <c r="G65" i="104"/>
  <c r="O65" i="104"/>
  <c r="W65" i="104"/>
  <c r="I66" i="104"/>
  <c r="Q66" i="104"/>
  <c r="C67" i="104"/>
  <c r="K67" i="104"/>
  <c r="S67" i="104"/>
  <c r="C11" i="18"/>
  <c r="K11" i="18"/>
  <c r="S11" i="18"/>
  <c r="E17" i="18"/>
  <c r="M17" i="18"/>
  <c r="U17" i="18"/>
  <c r="C27" i="18"/>
  <c r="K27" i="18"/>
  <c r="S27" i="18"/>
  <c r="E33" i="18"/>
  <c r="M33" i="18"/>
  <c r="U33" i="18"/>
  <c r="E11" i="19"/>
  <c r="M11" i="19"/>
  <c r="U11" i="19"/>
  <c r="G17" i="19"/>
  <c r="O17" i="19"/>
  <c r="W17" i="19"/>
  <c r="E27" i="19"/>
  <c r="M27" i="19"/>
  <c r="U27" i="19"/>
  <c r="G33" i="19"/>
  <c r="O33" i="19"/>
  <c r="W33" i="19"/>
  <c r="C4" i="192"/>
  <c r="K4" i="192"/>
  <c r="S4" i="192"/>
  <c r="I8" i="192"/>
  <c r="Q8" i="192"/>
  <c r="E11" i="192"/>
  <c r="M11" i="192"/>
  <c r="U11" i="192"/>
  <c r="G17" i="192"/>
  <c r="O17" i="192"/>
  <c r="W17" i="192"/>
  <c r="G22" i="192"/>
  <c r="O22" i="192"/>
  <c r="W22" i="192"/>
  <c r="E27" i="192"/>
  <c r="M27" i="192"/>
  <c r="U27" i="192"/>
  <c r="G33" i="192"/>
  <c r="O33" i="192"/>
  <c r="W33" i="192"/>
  <c r="C61" i="192"/>
  <c r="K61" i="192"/>
  <c r="S61" i="192"/>
  <c r="G52" i="192"/>
  <c r="O52" i="192"/>
  <c r="W52" i="192"/>
  <c r="G4" i="193"/>
  <c r="O4" i="193"/>
  <c r="W4" i="193"/>
  <c r="E8" i="193"/>
  <c r="M8" i="193"/>
  <c r="U8" i="193"/>
  <c r="I11" i="193"/>
  <c r="Q11" i="193"/>
  <c r="C17" i="193"/>
  <c r="K17" i="193"/>
  <c r="S17" i="193"/>
  <c r="C22" i="193"/>
  <c r="K22" i="193"/>
  <c r="S22" i="193"/>
  <c r="I27" i="193"/>
  <c r="Q27" i="193"/>
  <c r="C33" i="193"/>
  <c r="K33" i="193"/>
  <c r="S33" i="193"/>
  <c r="G61" i="193"/>
  <c r="O61" i="193"/>
  <c r="W61" i="193"/>
  <c r="G4" i="195"/>
  <c r="O4" i="195"/>
  <c r="W4" i="195"/>
  <c r="E8" i="195"/>
  <c r="M8" i="195"/>
  <c r="U8" i="195"/>
  <c r="I11" i="195"/>
  <c r="Q11" i="195"/>
  <c r="C17" i="195"/>
  <c r="K17" i="195"/>
  <c r="S17" i="195"/>
  <c r="C22" i="195"/>
  <c r="K22" i="195"/>
  <c r="S22" i="195"/>
  <c r="I27" i="195"/>
  <c r="Q27" i="195"/>
  <c r="C33" i="195"/>
  <c r="K33" i="195"/>
  <c r="S33" i="195"/>
  <c r="G61" i="195"/>
  <c r="O61" i="195"/>
  <c r="W61" i="195"/>
  <c r="E11" i="196"/>
  <c r="M11" i="196"/>
  <c r="U11" i="196"/>
  <c r="G17" i="196"/>
  <c r="O17" i="196"/>
  <c r="W17" i="196"/>
  <c r="J61" i="165"/>
  <c r="R61" i="165"/>
  <c r="G22" i="195"/>
  <c r="O22" i="195"/>
  <c r="W22" i="195"/>
  <c r="G52" i="195"/>
  <c r="O52" i="195"/>
  <c r="W52" i="195"/>
  <c r="E8" i="196"/>
  <c r="M8" i="196"/>
  <c r="U8" i="196"/>
  <c r="C22" i="196"/>
  <c r="K22" i="196"/>
  <c r="S22" i="196"/>
  <c r="J8" i="195"/>
  <c r="R8" i="195"/>
  <c r="H22" i="195"/>
  <c r="P22" i="195"/>
  <c r="X22" i="195"/>
  <c r="J33" i="168"/>
  <c r="J26" i="168" s="1"/>
  <c r="J2" i="168" s="1"/>
  <c r="R33" i="168"/>
  <c r="R26" i="168" s="1"/>
  <c r="R2" i="168" s="1"/>
  <c r="L33" i="169"/>
  <c r="L26" i="169" s="1"/>
  <c r="L2" i="169" s="1"/>
  <c r="T33" i="169"/>
  <c r="T26" i="169" s="1"/>
  <c r="T2" i="169" s="1"/>
  <c r="D61" i="159"/>
  <c r="L61" i="159"/>
  <c r="T61" i="159"/>
  <c r="E68" i="104"/>
  <c r="M68" i="104"/>
  <c r="U68" i="104"/>
  <c r="G69" i="104"/>
  <c r="O69" i="104"/>
  <c r="W69" i="104"/>
  <c r="I70" i="104"/>
  <c r="Q70" i="104"/>
  <c r="C71" i="104"/>
  <c r="K71" i="104"/>
  <c r="S71" i="104"/>
  <c r="E72" i="104"/>
  <c r="M72" i="104"/>
  <c r="U72" i="104"/>
  <c r="C54" i="104"/>
  <c r="K54" i="104"/>
  <c r="S54" i="104"/>
  <c r="C6" i="106"/>
  <c r="K6" i="106"/>
  <c r="S6" i="106"/>
  <c r="E7" i="106"/>
  <c r="M7" i="106"/>
  <c r="U7" i="106"/>
  <c r="I10" i="106"/>
  <c r="Q10" i="106"/>
  <c r="E13" i="106"/>
  <c r="M13" i="106"/>
  <c r="U13" i="106"/>
  <c r="G14" i="106"/>
  <c r="O14" i="106"/>
  <c r="W14" i="106"/>
  <c r="I15" i="106"/>
  <c r="Q15" i="106"/>
  <c r="C16" i="106"/>
  <c r="K16" i="106"/>
  <c r="S16" i="106"/>
  <c r="G19" i="106"/>
  <c r="G19" i="102" s="1"/>
  <c r="O19" i="106"/>
  <c r="O19" i="102" s="1"/>
  <c r="W19" i="106"/>
  <c r="W19" i="102" s="1"/>
  <c r="I20" i="106"/>
  <c r="Q20" i="106"/>
  <c r="Q20" i="102" s="1"/>
  <c r="C21" i="106"/>
  <c r="K21" i="106"/>
  <c r="K21" i="102" s="1"/>
  <c r="S21" i="106"/>
  <c r="S21" i="102" s="1"/>
  <c r="G24" i="106"/>
  <c r="O24" i="106"/>
  <c r="W24" i="106"/>
  <c r="I25" i="106"/>
  <c r="Q25" i="106"/>
  <c r="E29" i="106"/>
  <c r="M29" i="106"/>
  <c r="M29" i="102" s="1"/>
  <c r="U29" i="106"/>
  <c r="U29" i="102" s="1"/>
  <c r="G30" i="106"/>
  <c r="G30" i="102" s="1"/>
  <c r="O30" i="106"/>
  <c r="O30" i="102" s="1"/>
  <c r="W30" i="106"/>
  <c r="I31" i="106"/>
  <c r="I31" i="102" s="1"/>
  <c r="Q31" i="106"/>
  <c r="Q31" i="102" s="1"/>
  <c r="C32" i="106"/>
  <c r="K32" i="106"/>
  <c r="K32" i="102" s="1"/>
  <c r="S32" i="106"/>
  <c r="S32" i="102" s="1"/>
  <c r="G35" i="106"/>
  <c r="G35" i="102" s="1"/>
  <c r="O35" i="106"/>
  <c r="O35" i="102" s="1"/>
  <c r="W35" i="106"/>
  <c r="I36" i="106"/>
  <c r="I36" i="102" s="1"/>
  <c r="Q36" i="106"/>
  <c r="Q36" i="102" s="1"/>
  <c r="C37" i="106"/>
  <c r="K37" i="106"/>
  <c r="K37" i="102" s="1"/>
  <c r="S37" i="106"/>
  <c r="S37" i="102" s="1"/>
  <c r="E38" i="106"/>
  <c r="E38" i="102" s="1"/>
  <c r="M38" i="106"/>
  <c r="M38" i="102" s="1"/>
  <c r="U38" i="106"/>
  <c r="G39" i="106"/>
  <c r="G39" i="102" s="1"/>
  <c r="O39" i="106"/>
  <c r="O39" i="102" s="1"/>
  <c r="W39" i="106"/>
  <c r="I40" i="106"/>
  <c r="I40" i="102" s="1"/>
  <c r="Q40" i="106"/>
  <c r="Q40" i="102" s="1"/>
  <c r="C41" i="106"/>
  <c r="C41" i="102" s="1"/>
  <c r="K41" i="106"/>
  <c r="K41" i="102" s="1"/>
  <c r="S41" i="106"/>
  <c r="E42" i="106"/>
  <c r="M42" i="106"/>
  <c r="M42" i="102" s="1"/>
  <c r="U42" i="106"/>
  <c r="U42" i="102" s="1"/>
  <c r="G43" i="106"/>
  <c r="G43" i="102" s="1"/>
  <c r="O43" i="106"/>
  <c r="O43" i="102" s="1"/>
  <c r="W43" i="106"/>
  <c r="W43" i="102" s="1"/>
  <c r="I44" i="106"/>
  <c r="I44" i="102" s="1"/>
  <c r="Q44" i="106"/>
  <c r="C45" i="106"/>
  <c r="K45" i="106"/>
  <c r="K45" i="102" s="1"/>
  <c r="S45" i="106"/>
  <c r="E46" i="106"/>
  <c r="E46" i="102" s="1"/>
  <c r="M46" i="106"/>
  <c r="M46" i="102" s="1"/>
  <c r="U46" i="106"/>
  <c r="U46" i="102" s="1"/>
  <c r="G47" i="106"/>
  <c r="G47" i="102" s="1"/>
  <c r="O47" i="106"/>
  <c r="O47" i="102" s="1"/>
  <c r="W47" i="106"/>
  <c r="W47" i="102" s="1"/>
  <c r="I48" i="106"/>
  <c r="I48" i="102" s="1"/>
  <c r="Q48" i="106"/>
  <c r="Q48" i="102" s="1"/>
  <c r="C49" i="106"/>
  <c r="C49" i="102" s="1"/>
  <c r="K49" i="106"/>
  <c r="K49" i="102" s="1"/>
  <c r="S49" i="106"/>
  <c r="S49" i="102" s="1"/>
  <c r="E50" i="106"/>
  <c r="E50" i="102" s="1"/>
  <c r="M50" i="106"/>
  <c r="U50" i="106"/>
  <c r="G51" i="106"/>
  <c r="G51" i="102" s="1"/>
  <c r="O51" i="106"/>
  <c r="O51" i="102" s="1"/>
  <c r="W51" i="106"/>
  <c r="W51" i="102" s="1"/>
  <c r="E62" i="106"/>
  <c r="E62" i="102" s="1"/>
  <c r="M62" i="106"/>
  <c r="M62" i="102" s="1"/>
  <c r="U62" i="106"/>
  <c r="G63" i="106"/>
  <c r="G63" i="102" s="1"/>
  <c r="O63" i="106"/>
  <c r="O63" i="102" s="1"/>
  <c r="W63" i="106"/>
  <c r="W63" i="102" s="1"/>
  <c r="I64" i="106"/>
  <c r="I64" i="102" s="1"/>
  <c r="Q64" i="106"/>
  <c r="Q64" i="102" s="1"/>
  <c r="C65" i="106"/>
  <c r="C65" i="102" s="1"/>
  <c r="K65" i="106"/>
  <c r="S65" i="106"/>
  <c r="E66" i="106"/>
  <c r="E66" i="102" s="1"/>
  <c r="M66" i="106"/>
  <c r="M66" i="102" s="1"/>
  <c r="U66" i="106"/>
  <c r="U66" i="102" s="1"/>
  <c r="G67" i="106"/>
  <c r="G67" i="102" s="1"/>
  <c r="O67" i="106"/>
  <c r="O67" i="102" s="1"/>
  <c r="W67" i="106"/>
  <c r="W67" i="102" s="1"/>
  <c r="I68" i="106"/>
  <c r="I68" i="102" s="1"/>
  <c r="Q68" i="106"/>
  <c r="C69" i="106"/>
  <c r="C69" i="102" s="1"/>
  <c r="K69" i="106"/>
  <c r="K69" i="102" s="1"/>
  <c r="S69" i="106"/>
  <c r="S69" i="102" s="1"/>
  <c r="E70" i="106"/>
  <c r="E70" i="102" s="1"/>
  <c r="M70" i="106"/>
  <c r="M70" i="102" s="1"/>
  <c r="U70" i="106"/>
  <c r="G71" i="106"/>
  <c r="G71" i="102" s="1"/>
  <c r="O71" i="106"/>
  <c r="W71" i="106"/>
  <c r="W71" i="102" s="1"/>
  <c r="I72" i="106"/>
  <c r="I72" i="102" s="1"/>
  <c r="Q72" i="106"/>
  <c r="Q72" i="102" s="1"/>
  <c r="G54" i="106"/>
  <c r="G54" i="102" s="1"/>
  <c r="O54" i="106"/>
  <c r="O54" i="102" s="1"/>
  <c r="W54" i="106"/>
  <c r="W54" i="102" s="1"/>
  <c r="I4" i="196"/>
  <c r="I22" i="199"/>
  <c r="Q22" i="199"/>
  <c r="Q17" i="165"/>
  <c r="E61" i="165"/>
  <c r="M61" i="165"/>
  <c r="U61" i="165"/>
  <c r="E33" i="159"/>
  <c r="E26" i="159" s="1"/>
  <c r="E2" i="159" s="1"/>
  <c r="M33" i="159"/>
  <c r="M26" i="159" s="1"/>
  <c r="M2" i="159" s="1"/>
  <c r="U33" i="159"/>
  <c r="U26" i="159" s="1"/>
  <c r="U2" i="159" s="1"/>
  <c r="H8" i="192"/>
  <c r="P8" i="192"/>
  <c r="X8" i="192"/>
  <c r="F22" i="192"/>
  <c r="N22" i="192"/>
  <c r="V22" i="192"/>
  <c r="J52" i="165"/>
  <c r="R52" i="165"/>
  <c r="E6" i="75"/>
  <c r="M6" i="75"/>
  <c r="U6" i="75"/>
  <c r="G7" i="75"/>
  <c r="O7" i="75"/>
  <c r="W7" i="75"/>
  <c r="C10" i="75"/>
  <c r="K10" i="75"/>
  <c r="S10" i="75"/>
  <c r="G13" i="75"/>
  <c r="O13" i="75"/>
  <c r="W13" i="75"/>
  <c r="I14" i="75"/>
  <c r="Q14" i="75"/>
  <c r="C15" i="75"/>
  <c r="K15" i="75"/>
  <c r="S15" i="75"/>
  <c r="E16" i="75"/>
  <c r="M16" i="75"/>
  <c r="U16" i="75"/>
  <c r="I19" i="75"/>
  <c r="Q19" i="75"/>
  <c r="C20" i="75"/>
  <c r="K20" i="75"/>
  <c r="S20" i="75"/>
  <c r="E21" i="75"/>
  <c r="M21" i="75"/>
  <c r="U21" i="75"/>
  <c r="I24" i="75"/>
  <c r="Q24" i="75"/>
  <c r="C25" i="75"/>
  <c r="K25" i="75"/>
  <c r="S25" i="75"/>
  <c r="G29" i="75"/>
  <c r="O29" i="75"/>
  <c r="W29" i="75"/>
  <c r="I30" i="75"/>
  <c r="Q30" i="75"/>
  <c r="C31" i="75"/>
  <c r="K31" i="75"/>
  <c r="S31" i="75"/>
  <c r="E32" i="75"/>
  <c r="M32" i="75"/>
  <c r="U32" i="75"/>
  <c r="I35" i="75"/>
  <c r="Q35" i="75"/>
  <c r="C36" i="75"/>
  <c r="K36" i="75"/>
  <c r="S36" i="75"/>
  <c r="E37" i="75"/>
  <c r="M37" i="75"/>
  <c r="U37" i="75"/>
  <c r="G38" i="75"/>
  <c r="O38" i="75"/>
  <c r="W38" i="75"/>
  <c r="I39" i="75"/>
  <c r="Q39" i="75"/>
  <c r="C40" i="75"/>
  <c r="K40" i="75"/>
  <c r="S40" i="75"/>
  <c r="E41" i="75"/>
  <c r="M41" i="75"/>
  <c r="U41" i="75"/>
  <c r="G42" i="75"/>
  <c r="O42" i="75"/>
  <c r="W42" i="75"/>
  <c r="I43" i="75"/>
  <c r="Q43" i="75"/>
  <c r="C44" i="75"/>
  <c r="C8" i="78"/>
  <c r="K8" i="78"/>
  <c r="S8" i="78"/>
  <c r="I22" i="78"/>
  <c r="Q22" i="78"/>
  <c r="I52" i="78"/>
  <c r="Q52" i="78"/>
  <c r="I8" i="79"/>
  <c r="Q8" i="79"/>
  <c r="G22" i="79"/>
  <c r="O22" i="79"/>
  <c r="W22" i="79"/>
  <c r="G52" i="79"/>
  <c r="O52" i="79"/>
  <c r="W52" i="79"/>
  <c r="D22" i="78"/>
  <c r="D52" i="78"/>
  <c r="L52" i="78"/>
  <c r="T52" i="78"/>
  <c r="D8" i="79"/>
  <c r="L8" i="79"/>
  <c r="T8" i="79"/>
  <c r="J22" i="79"/>
  <c r="R22" i="79"/>
  <c r="J52" i="79"/>
  <c r="R52" i="79"/>
  <c r="J8" i="80"/>
  <c r="R8" i="80"/>
  <c r="H22" i="80"/>
  <c r="P22" i="80"/>
  <c r="X22" i="80"/>
  <c r="H52" i="80"/>
  <c r="P52" i="80"/>
  <c r="X52" i="80"/>
  <c r="H8" i="81"/>
  <c r="P8" i="81"/>
  <c r="X8" i="81"/>
  <c r="F22" i="81"/>
  <c r="N22" i="81"/>
  <c r="V22" i="81"/>
  <c r="K44" i="75"/>
  <c r="S44" i="75"/>
  <c r="E45" i="75"/>
  <c r="M45" i="75"/>
  <c r="U45" i="75"/>
  <c r="G46" i="75"/>
  <c r="O46" i="75"/>
  <c r="W46" i="75"/>
  <c r="I47" i="75"/>
  <c r="Q47" i="75"/>
  <c r="C48" i="75"/>
  <c r="K48" i="75"/>
  <c r="S48" i="75"/>
  <c r="E49" i="75"/>
  <c r="M49" i="75"/>
  <c r="U49" i="75"/>
  <c r="G50" i="75"/>
  <c r="O50" i="75"/>
  <c r="W50" i="75"/>
  <c r="I51" i="75"/>
  <c r="Q51" i="75"/>
  <c r="G62" i="75"/>
  <c r="O62" i="75"/>
  <c r="W62" i="75"/>
  <c r="I63" i="75"/>
  <c r="Q63" i="75"/>
  <c r="C64" i="75"/>
  <c r="K64" i="75"/>
  <c r="S64" i="75"/>
  <c r="E65" i="75"/>
  <c r="M65" i="75"/>
  <c r="U65" i="75"/>
  <c r="G66" i="75"/>
  <c r="O66" i="75"/>
  <c r="W66" i="75"/>
  <c r="I67" i="75"/>
  <c r="Q67" i="75"/>
  <c r="C68" i="75"/>
  <c r="K68" i="75"/>
  <c r="S68" i="75"/>
  <c r="E69" i="75"/>
  <c r="M69" i="75"/>
  <c r="U69" i="75"/>
  <c r="G70" i="75"/>
  <c r="O70" i="75"/>
  <c r="W70" i="75"/>
  <c r="I71" i="75"/>
  <c r="Q71" i="75"/>
  <c r="C72" i="75"/>
  <c r="K72" i="75"/>
  <c r="S72" i="75"/>
  <c r="I54" i="75"/>
  <c r="Q54" i="75"/>
  <c r="G8" i="78"/>
  <c r="O8" i="78"/>
  <c r="W8" i="78"/>
  <c r="E22" i="78"/>
  <c r="M22" i="78"/>
  <c r="U22" i="78"/>
  <c r="K22" i="81"/>
  <c r="S22" i="81"/>
  <c r="I52" i="82"/>
  <c r="Q52" i="82"/>
  <c r="I8" i="83"/>
  <c r="Q8" i="83"/>
  <c r="G22" i="83"/>
  <c r="O22" i="83"/>
  <c r="W22" i="83"/>
  <c r="G52" i="83"/>
  <c r="O52" i="83"/>
  <c r="W52" i="83"/>
  <c r="G8" i="84"/>
  <c r="O8" i="84"/>
  <c r="W8" i="84"/>
  <c r="E22" i="84"/>
  <c r="E52" i="84"/>
  <c r="M52" i="84"/>
  <c r="U52" i="84"/>
  <c r="E8" i="85"/>
  <c r="M8" i="85"/>
  <c r="U8" i="85"/>
  <c r="C22" i="85"/>
  <c r="K22" i="85"/>
  <c r="S22" i="85"/>
  <c r="I52" i="90"/>
  <c r="Q52" i="90"/>
  <c r="I8" i="91"/>
  <c r="Q8" i="91"/>
  <c r="G22" i="91"/>
  <c r="O22" i="91"/>
  <c r="W22" i="91"/>
  <c r="G52" i="91"/>
  <c r="O52" i="91"/>
  <c r="W52" i="91"/>
  <c r="H4" i="110"/>
  <c r="P4" i="110"/>
  <c r="X4" i="110"/>
  <c r="F8" i="110"/>
  <c r="N8" i="110"/>
  <c r="V8" i="110"/>
  <c r="D22" i="110"/>
  <c r="L22" i="110"/>
  <c r="T22" i="110"/>
  <c r="D52" i="110"/>
  <c r="F4" i="107"/>
  <c r="N4" i="107"/>
  <c r="V4" i="107"/>
  <c r="D8" i="107"/>
  <c r="H52" i="91"/>
  <c r="P52" i="91"/>
  <c r="X52" i="91"/>
  <c r="V4" i="186"/>
  <c r="F52" i="81"/>
  <c r="N52" i="81"/>
  <c r="V52" i="81"/>
  <c r="F8" i="82"/>
  <c r="N8" i="82"/>
  <c r="V8" i="82"/>
  <c r="D22" i="82"/>
  <c r="L22" i="82"/>
  <c r="T22" i="82"/>
  <c r="D52" i="82"/>
  <c r="L52" i="82"/>
  <c r="T52" i="82"/>
  <c r="D8" i="83"/>
  <c r="L8" i="83"/>
  <c r="T8" i="83"/>
  <c r="J22" i="83"/>
  <c r="R22" i="83"/>
  <c r="J52" i="83"/>
  <c r="R52" i="83"/>
  <c r="J8" i="84"/>
  <c r="R8" i="84"/>
  <c r="H22" i="84"/>
  <c r="P22" i="84"/>
  <c r="X22" i="84"/>
  <c r="H52" i="84"/>
  <c r="P52" i="84"/>
  <c r="H8" i="85"/>
  <c r="P8" i="85"/>
  <c r="X8" i="85"/>
  <c r="F22" i="85"/>
  <c r="N22" i="85"/>
  <c r="V22" i="85"/>
  <c r="F52" i="85"/>
  <c r="N52" i="85"/>
  <c r="V52" i="85"/>
  <c r="F8" i="86"/>
  <c r="N8" i="86"/>
  <c r="V8" i="86"/>
  <c r="D22" i="86"/>
  <c r="L22" i="86"/>
  <c r="T22" i="86"/>
  <c r="D52" i="86"/>
  <c r="L52" i="86"/>
  <c r="T52" i="86"/>
  <c r="D8" i="87"/>
  <c r="J22" i="87"/>
  <c r="R22" i="87"/>
  <c r="J52" i="87"/>
  <c r="R52" i="87"/>
  <c r="H22" i="88"/>
  <c r="P22" i="88"/>
  <c r="X22" i="88"/>
  <c r="H52" i="88"/>
  <c r="P52" i="88"/>
  <c r="X52" i="88"/>
  <c r="H8" i="89"/>
  <c r="P8" i="89"/>
  <c r="X8" i="89"/>
  <c r="F22" i="89"/>
  <c r="N22" i="89"/>
  <c r="V22" i="89"/>
  <c r="F52" i="89"/>
  <c r="N52" i="89"/>
  <c r="V52" i="89"/>
  <c r="F8" i="90"/>
  <c r="N8" i="90"/>
  <c r="V8" i="90"/>
  <c r="D22" i="90"/>
  <c r="L22" i="90"/>
  <c r="T22" i="90"/>
  <c r="D52" i="90"/>
  <c r="L52" i="90"/>
  <c r="T52" i="90"/>
  <c r="D8" i="91"/>
  <c r="L8" i="91"/>
  <c r="T8" i="91"/>
  <c r="J22" i="91"/>
  <c r="R22" i="91"/>
  <c r="J52" i="91"/>
  <c r="R52" i="91"/>
  <c r="F4" i="186"/>
  <c r="X4" i="186"/>
  <c r="D8" i="186"/>
  <c r="V8" i="186"/>
  <c r="X22" i="186"/>
  <c r="P4" i="186"/>
  <c r="N8" i="186"/>
  <c r="P22" i="186"/>
  <c r="J22" i="84"/>
  <c r="R22" i="84"/>
  <c r="J52" i="84"/>
  <c r="R52" i="84"/>
  <c r="D4" i="85"/>
  <c r="L4" i="85"/>
  <c r="T4" i="85"/>
  <c r="J8" i="85"/>
  <c r="R8" i="85"/>
  <c r="H22" i="85"/>
  <c r="P22" i="85"/>
  <c r="X22" i="85"/>
  <c r="H52" i="85"/>
  <c r="P52" i="85"/>
  <c r="X52" i="85"/>
  <c r="J4" i="86"/>
  <c r="R4" i="86"/>
  <c r="H8" i="86"/>
  <c r="P8" i="86"/>
  <c r="X8" i="86"/>
  <c r="F22" i="86"/>
  <c r="N22" i="86"/>
  <c r="V22" i="86"/>
  <c r="N52" i="86"/>
  <c r="V52" i="86"/>
  <c r="H4" i="87"/>
  <c r="P4" i="87"/>
  <c r="X4" i="87"/>
  <c r="F8" i="87"/>
  <c r="N8" i="87"/>
  <c r="V8" i="87"/>
  <c r="V4" i="88"/>
  <c r="J27" i="91"/>
  <c r="R27" i="91"/>
  <c r="D33" i="91"/>
  <c r="L33" i="91"/>
  <c r="T33" i="91"/>
  <c r="H61" i="91"/>
  <c r="P61" i="91"/>
  <c r="X61" i="91"/>
  <c r="R11" i="186"/>
  <c r="L8" i="107"/>
  <c r="T8" i="107"/>
  <c r="J22" i="107"/>
  <c r="R22" i="107"/>
  <c r="J8" i="108"/>
  <c r="R8" i="108"/>
  <c r="H22" i="108"/>
  <c r="P22" i="108"/>
  <c r="X22" i="108"/>
  <c r="H52" i="108"/>
  <c r="P52" i="108"/>
  <c r="X52" i="108"/>
  <c r="H8" i="114"/>
  <c r="P8" i="114"/>
  <c r="X8" i="114"/>
  <c r="F22" i="114"/>
  <c r="N22" i="114"/>
  <c r="V22" i="114"/>
  <c r="F52" i="114"/>
  <c r="N52" i="114"/>
  <c r="V52" i="114"/>
  <c r="F8" i="112"/>
  <c r="N8" i="112"/>
  <c r="V8" i="112"/>
  <c r="D22" i="112"/>
  <c r="L22" i="112"/>
  <c r="T22" i="112"/>
  <c r="H52" i="121"/>
  <c r="D61" i="190"/>
  <c r="L61" i="190"/>
  <c r="T61" i="190"/>
  <c r="H52" i="190"/>
  <c r="P52" i="190"/>
  <c r="X52" i="190"/>
  <c r="D4" i="192"/>
  <c r="L4" i="192"/>
  <c r="T4" i="192"/>
  <c r="J8" i="192"/>
  <c r="R8" i="192"/>
  <c r="F11" i="192"/>
  <c r="N11" i="192"/>
  <c r="V11" i="192"/>
  <c r="H17" i="192"/>
  <c r="P17" i="192"/>
  <c r="X17" i="192"/>
  <c r="H22" i="192"/>
  <c r="P22" i="192"/>
  <c r="X22" i="192"/>
  <c r="F27" i="192"/>
  <c r="N27" i="192"/>
  <c r="V27" i="192"/>
  <c r="H33" i="192"/>
  <c r="P33" i="192"/>
  <c r="X33" i="192"/>
  <c r="D61" i="192"/>
  <c r="L61" i="192"/>
  <c r="T61" i="192"/>
  <c r="H52" i="192"/>
  <c r="P52" i="192"/>
  <c r="X52" i="192"/>
  <c r="H4" i="193"/>
  <c r="P4" i="193"/>
  <c r="X4" i="193"/>
  <c r="F8" i="193"/>
  <c r="N8" i="193"/>
  <c r="V8" i="193"/>
  <c r="J11" i="193"/>
  <c r="R11" i="193"/>
  <c r="D17" i="193"/>
  <c r="L17" i="193"/>
  <c r="T17" i="193"/>
  <c r="D22" i="193"/>
  <c r="L22" i="193"/>
  <c r="T22" i="193"/>
  <c r="J27" i="193"/>
  <c r="R27" i="193"/>
  <c r="D33" i="193"/>
  <c r="L33" i="193"/>
  <c r="T33" i="193"/>
  <c r="H61" i="193"/>
  <c r="P61" i="193"/>
  <c r="X61" i="193"/>
  <c r="D52" i="193"/>
  <c r="L52" i="193"/>
  <c r="T52" i="193"/>
  <c r="J11" i="107"/>
  <c r="R11" i="107"/>
  <c r="D17" i="107"/>
  <c r="L17" i="107"/>
  <c r="T17" i="107"/>
  <c r="J27" i="107"/>
  <c r="R27" i="107"/>
  <c r="D33" i="107"/>
  <c r="L33" i="107"/>
  <c r="T33" i="107"/>
  <c r="H61" i="107"/>
  <c r="P61" i="107"/>
  <c r="X61" i="107"/>
  <c r="X33" i="114"/>
  <c r="D61" i="114"/>
  <c r="L61" i="114"/>
  <c r="T61" i="114"/>
  <c r="J4" i="112"/>
  <c r="R4" i="112"/>
  <c r="F17" i="112"/>
  <c r="N17" i="112"/>
  <c r="V17" i="112"/>
  <c r="D27" i="112"/>
  <c r="L27" i="112"/>
  <c r="T27" i="112"/>
  <c r="F33" i="112"/>
  <c r="N33" i="112"/>
  <c r="V33" i="112"/>
  <c r="J61" i="19"/>
  <c r="R61" i="19"/>
  <c r="T61" i="152"/>
  <c r="J33" i="153"/>
  <c r="J26" i="153" s="1"/>
  <c r="J2" i="153" s="1"/>
  <c r="R33" i="153"/>
  <c r="R26" i="153" s="1"/>
  <c r="R2" i="153" s="1"/>
  <c r="D61" i="153"/>
  <c r="L61" i="153"/>
  <c r="T61" i="153"/>
  <c r="J33" i="154"/>
  <c r="J26" i="154" s="1"/>
  <c r="J2" i="154" s="1"/>
  <c r="R33" i="154"/>
  <c r="R26" i="154" s="1"/>
  <c r="R2" i="154" s="1"/>
  <c r="D61" i="154"/>
  <c r="L61" i="154"/>
  <c r="T61" i="154"/>
  <c r="H6" i="106"/>
  <c r="P6" i="106"/>
  <c r="X6" i="106"/>
  <c r="J7" i="106"/>
  <c r="R7" i="106"/>
  <c r="F10" i="106"/>
  <c r="N10" i="106"/>
  <c r="V10" i="106"/>
  <c r="J13" i="106"/>
  <c r="R13" i="106"/>
  <c r="D14" i="106"/>
  <c r="L14" i="106"/>
  <c r="T14" i="106"/>
  <c r="F15" i="106"/>
  <c r="N15" i="106"/>
  <c r="V15" i="106"/>
  <c r="H16" i="106"/>
  <c r="P16" i="106"/>
  <c r="X16" i="106"/>
  <c r="D19" i="106"/>
  <c r="L19" i="106"/>
  <c r="L19" i="102" s="1"/>
  <c r="T19" i="106"/>
  <c r="F20" i="106"/>
  <c r="F20" i="102" s="1"/>
  <c r="N20" i="106"/>
  <c r="N20" i="102" s="1"/>
  <c r="V20" i="106"/>
  <c r="V20" i="102" s="1"/>
  <c r="H21" i="106"/>
  <c r="H21" i="102" s="1"/>
  <c r="P21" i="106"/>
  <c r="X21" i="106"/>
  <c r="D24" i="106"/>
  <c r="L24" i="106"/>
  <c r="T24" i="106"/>
  <c r="F25" i="106"/>
  <c r="N25" i="106"/>
  <c r="V25" i="106"/>
  <c r="J29" i="106"/>
  <c r="R29" i="106"/>
  <c r="D30" i="106"/>
  <c r="L30" i="106"/>
  <c r="T30" i="106"/>
  <c r="T30" i="102" s="1"/>
  <c r="F31" i="106"/>
  <c r="F31" i="102" s="1"/>
  <c r="N31" i="106"/>
  <c r="N31" i="102" s="1"/>
  <c r="V31" i="106"/>
  <c r="V31" i="102" s="1"/>
  <c r="H32" i="106"/>
  <c r="P32" i="106"/>
  <c r="X32" i="106"/>
  <c r="D35" i="106"/>
  <c r="L35" i="106"/>
  <c r="L35" i="102" s="1"/>
  <c r="T35" i="106"/>
  <c r="T35" i="102" s="1"/>
  <c r="F36" i="106"/>
  <c r="F36" i="102" s="1"/>
  <c r="N36" i="106"/>
  <c r="N36" i="102" s="1"/>
  <c r="V36" i="106"/>
  <c r="H37" i="106"/>
  <c r="H37" i="102" s="1"/>
  <c r="P37" i="106"/>
  <c r="X37" i="106"/>
  <c r="C52" i="113"/>
  <c r="K52" i="113"/>
  <c r="S52" i="113"/>
  <c r="I52" i="115"/>
  <c r="Q52" i="115"/>
  <c r="C51" i="119"/>
  <c r="K51" i="119"/>
  <c r="S51" i="119"/>
  <c r="E8" i="121"/>
  <c r="M8" i="121"/>
  <c r="U8" i="121"/>
  <c r="C22" i="121"/>
  <c r="K22" i="121"/>
  <c r="S22" i="121"/>
  <c r="C52" i="121"/>
  <c r="K52" i="121"/>
  <c r="S52" i="121"/>
  <c r="C8" i="183"/>
  <c r="K8" i="183"/>
  <c r="S8" i="183"/>
  <c r="I22" i="183"/>
  <c r="Q22" i="183"/>
  <c r="I52" i="183"/>
  <c r="Q52" i="183"/>
  <c r="C52" i="173"/>
  <c r="K52" i="173"/>
  <c r="S52" i="173"/>
  <c r="I8" i="174"/>
  <c r="Q8" i="174"/>
  <c r="G22" i="174"/>
  <c r="O22" i="174"/>
  <c r="W22" i="174"/>
  <c r="I52" i="174"/>
  <c r="Q52" i="174"/>
  <c r="D52" i="190"/>
  <c r="L52" i="190"/>
  <c r="T52" i="190"/>
  <c r="E8" i="114"/>
  <c r="M8" i="114"/>
  <c r="U8" i="114"/>
  <c r="C22" i="114"/>
  <c r="K22" i="114"/>
  <c r="S22" i="114"/>
  <c r="G4" i="115"/>
  <c r="O4" i="115"/>
  <c r="W4" i="115"/>
  <c r="I4" i="121"/>
  <c r="Q4" i="121"/>
  <c r="G4" i="183"/>
  <c r="O4" i="183"/>
  <c r="W4" i="183"/>
  <c r="H4" i="195"/>
  <c r="P4" i="195"/>
  <c r="X4" i="195"/>
  <c r="F8" i="195"/>
  <c r="N8" i="195"/>
  <c r="V8" i="195"/>
  <c r="J11" i="195"/>
  <c r="R11" i="195"/>
  <c r="D17" i="195"/>
  <c r="L17" i="195"/>
  <c r="T17" i="195"/>
  <c r="D22" i="195"/>
  <c r="L22" i="195"/>
  <c r="T22" i="195"/>
  <c r="J27" i="195"/>
  <c r="R27" i="195"/>
  <c r="D33" i="195"/>
  <c r="L33" i="195"/>
  <c r="T33" i="195"/>
  <c r="H61" i="195"/>
  <c r="P61" i="195"/>
  <c r="X61" i="195"/>
  <c r="D52" i="195"/>
  <c r="L52" i="195"/>
  <c r="T52" i="195"/>
  <c r="D4" i="196"/>
  <c r="L4" i="196"/>
  <c r="T4" i="196"/>
  <c r="J8" i="196"/>
  <c r="R8" i="196"/>
  <c r="F11" i="196"/>
  <c r="N11" i="196"/>
  <c r="V11" i="196"/>
  <c r="H17" i="196"/>
  <c r="P17" i="196"/>
  <c r="X17" i="196"/>
  <c r="H22" i="196"/>
  <c r="P22" i="196"/>
  <c r="X22" i="196"/>
  <c r="F27" i="196"/>
  <c r="N27" i="196"/>
  <c r="V27" i="196"/>
  <c r="H33" i="196"/>
  <c r="P33" i="196"/>
  <c r="X33" i="196"/>
  <c r="D61" i="196"/>
  <c r="L61" i="196"/>
  <c r="T61" i="196"/>
  <c r="H52" i="196"/>
  <c r="P52" i="196"/>
  <c r="X52" i="196"/>
  <c r="D4" i="198"/>
  <c r="L4" i="198"/>
  <c r="T4" i="198"/>
  <c r="J8" i="198"/>
  <c r="R8" i="198"/>
  <c r="F11" i="198"/>
  <c r="N11" i="198"/>
  <c r="V11" i="198"/>
  <c r="H17" i="198"/>
  <c r="P17" i="198"/>
  <c r="X17" i="198"/>
  <c r="H22" i="198"/>
  <c r="P22" i="198"/>
  <c r="X22" i="198"/>
  <c r="F27" i="198"/>
  <c r="N27" i="198"/>
  <c r="V27" i="198"/>
  <c r="H33" i="198"/>
  <c r="P33" i="198"/>
  <c r="X33" i="198"/>
  <c r="D61" i="198"/>
  <c r="L61" i="198"/>
  <c r="T61" i="198"/>
  <c r="J11" i="199"/>
  <c r="R11" i="199"/>
  <c r="J38" i="106"/>
  <c r="J38" i="102" s="1"/>
  <c r="R38" i="106"/>
  <c r="R38" i="102" s="1"/>
  <c r="D39" i="106"/>
  <c r="D39" i="102" s="1"/>
  <c r="L39" i="106"/>
  <c r="L39" i="102" s="1"/>
  <c r="T39" i="106"/>
  <c r="T39" i="102" s="1"/>
  <c r="F40" i="106"/>
  <c r="N40" i="106"/>
  <c r="V40" i="106"/>
  <c r="V40" i="102" s="1"/>
  <c r="H41" i="106"/>
  <c r="H41" i="102" s="1"/>
  <c r="P41" i="106"/>
  <c r="P41" i="102" s="1"/>
  <c r="X41" i="106"/>
  <c r="J42" i="106"/>
  <c r="J42" i="102" s="1"/>
  <c r="R42" i="106"/>
  <c r="R42" i="102" s="1"/>
  <c r="D43" i="106"/>
  <c r="L43" i="106"/>
  <c r="T43" i="106"/>
  <c r="F44" i="106"/>
  <c r="F44" i="102" s="1"/>
  <c r="N44" i="106"/>
  <c r="N44" i="102" s="1"/>
  <c r="V44" i="106"/>
  <c r="V44" i="102" s="1"/>
  <c r="H45" i="106"/>
  <c r="H45" i="102" s="1"/>
  <c r="P45" i="106"/>
  <c r="P45" i="102" s="1"/>
  <c r="X45" i="106"/>
  <c r="J46" i="106"/>
  <c r="R46" i="106"/>
  <c r="R46" i="102" s="1"/>
  <c r="D47" i="106"/>
  <c r="D47" i="102" s="1"/>
  <c r="L47" i="106"/>
  <c r="L47" i="102" s="1"/>
  <c r="T47" i="106"/>
  <c r="T47" i="102" s="1"/>
  <c r="F48" i="106"/>
  <c r="F48" i="102" s="1"/>
  <c r="N48" i="106"/>
  <c r="N48" i="102" s="1"/>
  <c r="V48" i="106"/>
  <c r="H49" i="106"/>
  <c r="P49" i="106"/>
  <c r="P49" i="102" s="1"/>
  <c r="X49" i="106"/>
  <c r="X49" i="102" s="1"/>
  <c r="J50" i="106"/>
  <c r="J50" i="102" s="1"/>
  <c r="R50" i="106"/>
  <c r="D51" i="106"/>
  <c r="D51" i="102" s="1"/>
  <c r="L51" i="106"/>
  <c r="L51" i="102" s="1"/>
  <c r="T51" i="106"/>
  <c r="J62" i="106"/>
  <c r="J62" i="102" s="1"/>
  <c r="R62" i="106"/>
  <c r="D63" i="106"/>
  <c r="L63" i="106"/>
  <c r="L63" i="102" s="1"/>
  <c r="T63" i="106"/>
  <c r="T63" i="102" s="1"/>
  <c r="F64" i="106"/>
  <c r="F64" i="102" s="1"/>
  <c r="N64" i="106"/>
  <c r="N64" i="102" s="1"/>
  <c r="V64" i="106"/>
  <c r="V64" i="102" s="1"/>
  <c r="H65" i="106"/>
  <c r="H65" i="102" s="1"/>
  <c r="P65" i="106"/>
  <c r="X65" i="106"/>
  <c r="J66" i="106"/>
  <c r="J66" i="102" s="1"/>
  <c r="R66" i="106"/>
  <c r="R66" i="102" s="1"/>
  <c r="D67" i="106"/>
  <c r="D67" i="102" s="1"/>
  <c r="L67" i="106"/>
  <c r="L67" i="102" s="1"/>
  <c r="T67" i="106"/>
  <c r="T67" i="102" s="1"/>
  <c r="F68" i="106"/>
  <c r="F68" i="102" s="1"/>
  <c r="N68" i="106"/>
  <c r="V68" i="106"/>
  <c r="H69" i="106"/>
  <c r="P69" i="106"/>
  <c r="P69" i="102" s="1"/>
  <c r="X69" i="106"/>
  <c r="X69" i="102" s="1"/>
  <c r="J70" i="106"/>
  <c r="J70" i="102" s="1"/>
  <c r="R70" i="106"/>
  <c r="D71" i="106"/>
  <c r="D71" i="102" s="1"/>
  <c r="L71" i="106"/>
  <c r="L71" i="102" s="1"/>
  <c r="T71" i="106"/>
  <c r="F72" i="106"/>
  <c r="F72" i="102" s="1"/>
  <c r="N72" i="106"/>
  <c r="N72" i="102" s="1"/>
  <c r="V72" i="106"/>
  <c r="V72" i="102" s="1"/>
  <c r="D54" i="106"/>
  <c r="D54" i="102" s="1"/>
  <c r="L54" i="106"/>
  <c r="T54" i="106"/>
  <c r="T54" i="102" s="1"/>
  <c r="C52" i="196"/>
  <c r="K52" i="196"/>
  <c r="S52" i="196"/>
  <c r="U22" i="165"/>
  <c r="H52" i="195"/>
  <c r="P52" i="195"/>
  <c r="X52" i="195"/>
  <c r="F8" i="196"/>
  <c r="N8" i="196"/>
  <c r="V8" i="196"/>
  <c r="D22" i="196"/>
  <c r="L22" i="196"/>
  <c r="T22" i="196"/>
  <c r="D52" i="196"/>
  <c r="L52" i="196"/>
  <c r="T52" i="196"/>
  <c r="F8" i="198"/>
  <c r="N8" i="198"/>
  <c r="V8" i="198"/>
  <c r="D22" i="198"/>
  <c r="L22" i="198"/>
  <c r="T22" i="198"/>
  <c r="D52" i="198"/>
  <c r="L52" i="198"/>
  <c r="T52" i="198"/>
  <c r="D4" i="199"/>
  <c r="D3" i="199" s="1"/>
  <c r="L4" i="199"/>
  <c r="L3" i="199" s="1"/>
  <c r="T4" i="199"/>
  <c r="T3" i="199" s="1"/>
  <c r="J8" i="199"/>
  <c r="R8" i="199"/>
  <c r="F11" i="199"/>
  <c r="N11" i="199"/>
  <c r="V11" i="199"/>
  <c r="E22" i="198"/>
  <c r="M22" i="198"/>
  <c r="U22" i="198"/>
  <c r="J4" i="198"/>
  <c r="R4" i="198"/>
  <c r="J61" i="198"/>
  <c r="R61" i="198"/>
  <c r="F4" i="199"/>
  <c r="N4" i="199"/>
  <c r="V4" i="199"/>
  <c r="H11" i="199"/>
  <c r="H3" i="199" s="1"/>
  <c r="P11" i="199"/>
  <c r="P3" i="199" s="1"/>
  <c r="X11" i="199"/>
  <c r="X3" i="199" s="1"/>
  <c r="O22" i="186"/>
  <c r="G33" i="190"/>
  <c r="O33" i="190"/>
  <c r="W33" i="190"/>
  <c r="J6" i="75"/>
  <c r="R6" i="75"/>
  <c r="D7" i="75"/>
  <c r="L7" i="75"/>
  <c r="T7" i="75"/>
  <c r="H10" i="75"/>
  <c r="P10" i="75"/>
  <c r="X10" i="75"/>
  <c r="D13" i="75"/>
  <c r="L13" i="75"/>
  <c r="T13" i="75"/>
  <c r="F14" i="75"/>
  <c r="N14" i="75"/>
  <c r="V14" i="75"/>
  <c r="H15" i="75"/>
  <c r="P15" i="75"/>
  <c r="X15" i="75"/>
  <c r="J16" i="75"/>
  <c r="R16" i="75"/>
  <c r="F19" i="75"/>
  <c r="N19" i="75"/>
  <c r="V19" i="75"/>
  <c r="H20" i="75"/>
  <c r="P20" i="75"/>
  <c r="X20" i="75"/>
  <c r="J21" i="75"/>
  <c r="R21" i="75"/>
  <c r="F24" i="75"/>
  <c r="N24" i="75"/>
  <c r="V24" i="75"/>
  <c r="H25" i="75"/>
  <c r="P25" i="75"/>
  <c r="X25" i="75"/>
  <c r="D29" i="75"/>
  <c r="L29" i="75"/>
  <c r="T29" i="75"/>
  <c r="F30" i="75"/>
  <c r="N30" i="75"/>
  <c r="V30" i="75"/>
  <c r="H31" i="75"/>
  <c r="P31" i="75"/>
  <c r="X31" i="75"/>
  <c r="J32" i="75"/>
  <c r="R32" i="75"/>
  <c r="F35" i="75"/>
  <c r="N35" i="75"/>
  <c r="V35" i="75"/>
  <c r="H36" i="75"/>
  <c r="P36" i="75"/>
  <c r="X36" i="75"/>
  <c r="J37" i="75"/>
  <c r="R37" i="75"/>
  <c r="D38" i="75"/>
  <c r="L38" i="75"/>
  <c r="T38" i="75"/>
  <c r="F39" i="75"/>
  <c r="N39" i="75"/>
  <c r="V39" i="75"/>
  <c r="H40" i="75"/>
  <c r="P40" i="75"/>
  <c r="X40" i="75"/>
  <c r="J41" i="75"/>
  <c r="R41" i="75"/>
  <c r="D42" i="75"/>
  <c r="L42" i="75"/>
  <c r="T42" i="75"/>
  <c r="F43" i="75"/>
  <c r="N43" i="75"/>
  <c r="V43" i="75"/>
  <c r="H44" i="75"/>
  <c r="P44" i="75"/>
  <c r="X44" i="75"/>
  <c r="J45" i="75"/>
  <c r="R45" i="75"/>
  <c r="D46" i="75"/>
  <c r="L46" i="75"/>
  <c r="T46" i="75"/>
  <c r="F47" i="75"/>
  <c r="N47" i="75"/>
  <c r="V47" i="75"/>
  <c r="H48" i="75"/>
  <c r="P48" i="75"/>
  <c r="X48" i="75"/>
  <c r="J49" i="75"/>
  <c r="R49" i="75"/>
  <c r="D50" i="75"/>
  <c r="L50" i="75"/>
  <c r="T50" i="75"/>
  <c r="F51" i="75"/>
  <c r="N51" i="75"/>
  <c r="V51" i="75"/>
  <c r="D62" i="75"/>
  <c r="L62" i="75"/>
  <c r="T62" i="75"/>
  <c r="F63" i="75"/>
  <c r="N63" i="75"/>
  <c r="V63" i="75"/>
  <c r="H64" i="75"/>
  <c r="P64" i="75"/>
  <c r="X64" i="75"/>
  <c r="J65" i="75"/>
  <c r="R65" i="75"/>
  <c r="D66" i="75"/>
  <c r="L66" i="75"/>
  <c r="T66" i="75"/>
  <c r="F67" i="75"/>
  <c r="N67" i="75"/>
  <c r="V67" i="75"/>
  <c r="H68" i="75"/>
  <c r="P68" i="75"/>
  <c r="X68" i="75"/>
  <c r="J69" i="75"/>
  <c r="R69" i="75"/>
  <c r="D70" i="75"/>
  <c r="L70" i="75"/>
  <c r="T70" i="75"/>
  <c r="F71" i="75"/>
  <c r="N71" i="75"/>
  <c r="V71" i="75"/>
  <c r="H72" i="75"/>
  <c r="P72" i="75"/>
  <c r="X72" i="75"/>
  <c r="F54" i="75"/>
  <c r="N54" i="75"/>
  <c r="V54" i="75"/>
  <c r="F4" i="78"/>
  <c r="N4" i="78"/>
  <c r="V4" i="78"/>
  <c r="D8" i="78"/>
  <c r="L8" i="78"/>
  <c r="T8" i="78"/>
  <c r="H11" i="78"/>
  <c r="P11" i="78"/>
  <c r="X11" i="78"/>
  <c r="J17" i="78"/>
  <c r="R17" i="78"/>
  <c r="J22" i="78"/>
  <c r="R22" i="78"/>
  <c r="H27" i="78"/>
  <c r="H26" i="78" s="1"/>
  <c r="P27" i="78"/>
  <c r="P26" i="78" s="1"/>
  <c r="X27" i="78"/>
  <c r="X26" i="78" s="1"/>
  <c r="J33" i="78"/>
  <c r="R33" i="78"/>
  <c r="F61" i="78"/>
  <c r="N61" i="78"/>
  <c r="V61" i="78"/>
  <c r="R61" i="161"/>
  <c r="G4" i="78"/>
  <c r="O4" i="78"/>
  <c r="W4" i="78"/>
  <c r="E8" i="78"/>
  <c r="M8" i="78"/>
  <c r="C22" i="78"/>
  <c r="K22" i="78"/>
  <c r="S22" i="78"/>
  <c r="I8" i="186"/>
  <c r="W22" i="186"/>
  <c r="H62" i="8"/>
  <c r="P62" i="8"/>
  <c r="D63" i="8"/>
  <c r="L63" i="8"/>
  <c r="T63" i="8"/>
  <c r="H65" i="8"/>
  <c r="P65" i="8"/>
  <c r="D61" i="161"/>
  <c r="L61" i="161"/>
  <c r="T61" i="161"/>
  <c r="H51" i="10"/>
  <c r="P51" i="10"/>
  <c r="X51" i="10"/>
  <c r="D6" i="75"/>
  <c r="L6" i="75"/>
  <c r="T6" i="75"/>
  <c r="F7" i="75"/>
  <c r="N7" i="75"/>
  <c r="V7" i="75"/>
  <c r="J10" i="75"/>
  <c r="R10" i="75"/>
  <c r="F13" i="75"/>
  <c r="N13" i="75"/>
  <c r="V13" i="75"/>
  <c r="H14" i="75"/>
  <c r="P14" i="75"/>
  <c r="X14" i="75"/>
  <c r="J15" i="75"/>
  <c r="R15" i="75"/>
  <c r="D16" i="75"/>
  <c r="L16" i="75"/>
  <c r="T16" i="75"/>
  <c r="H19" i="75"/>
  <c r="P19" i="75"/>
  <c r="X19" i="75"/>
  <c r="J20" i="75"/>
  <c r="R20" i="75"/>
  <c r="D21" i="75"/>
  <c r="L21" i="75"/>
  <c r="T21" i="75"/>
  <c r="H24" i="75"/>
  <c r="P24" i="75"/>
  <c r="X24" i="75"/>
  <c r="J25" i="75"/>
  <c r="R25" i="75"/>
  <c r="F29" i="75"/>
  <c r="N29" i="75"/>
  <c r="V29" i="75"/>
  <c r="H30" i="75"/>
  <c r="P30" i="75"/>
  <c r="X30" i="75"/>
  <c r="J31" i="75"/>
  <c r="R31" i="75"/>
  <c r="D32" i="75"/>
  <c r="L32" i="75"/>
  <c r="T32" i="75"/>
  <c r="H35" i="75"/>
  <c r="P35" i="75"/>
  <c r="X35" i="75"/>
  <c r="J36" i="75"/>
  <c r="R36" i="75"/>
  <c r="D37" i="75"/>
  <c r="L37" i="75"/>
  <c r="T37" i="75"/>
  <c r="F38" i="75"/>
  <c r="N38" i="75"/>
  <c r="V38" i="75"/>
  <c r="H39" i="75"/>
  <c r="P39" i="75"/>
  <c r="X39" i="75"/>
  <c r="J40" i="75"/>
  <c r="R40" i="75"/>
  <c r="D41" i="75"/>
  <c r="L41" i="75"/>
  <c r="T41" i="75"/>
  <c r="F42" i="75"/>
  <c r="N42" i="75"/>
  <c r="V42" i="75"/>
  <c r="H43" i="75"/>
  <c r="P43" i="75"/>
  <c r="X43" i="75"/>
  <c r="J44" i="75"/>
  <c r="R44" i="75"/>
  <c r="D45" i="75"/>
  <c r="L45" i="75"/>
  <c r="T45" i="75"/>
  <c r="F46" i="75"/>
  <c r="N46" i="75"/>
  <c r="V46" i="75"/>
  <c r="H47" i="75"/>
  <c r="P47" i="75"/>
  <c r="X47" i="75"/>
  <c r="J48" i="75"/>
  <c r="R48" i="75"/>
  <c r="D49" i="75"/>
  <c r="L49" i="75"/>
  <c r="T49" i="75"/>
  <c r="F50" i="75"/>
  <c r="N50" i="75"/>
  <c r="V50" i="75"/>
  <c r="H51" i="75"/>
  <c r="P51" i="75"/>
  <c r="X51" i="75"/>
  <c r="F62" i="75"/>
  <c r="N62" i="75"/>
  <c r="V62" i="75"/>
  <c r="H63" i="75"/>
  <c r="P63" i="75"/>
  <c r="X63" i="75"/>
  <c r="J64" i="75"/>
  <c r="R64" i="75"/>
  <c r="D65" i="75"/>
  <c r="L65" i="75"/>
  <c r="T65" i="75"/>
  <c r="F66" i="75"/>
  <c r="N66" i="75"/>
  <c r="V66" i="75"/>
  <c r="H67" i="75"/>
  <c r="P67" i="75"/>
  <c r="X67" i="75"/>
  <c r="J68" i="75"/>
  <c r="R68" i="75"/>
  <c r="D69" i="75"/>
  <c r="L69" i="75"/>
  <c r="T69" i="75"/>
  <c r="F70" i="75"/>
  <c r="N70" i="75"/>
  <c r="V70" i="75"/>
  <c r="H71" i="75"/>
  <c r="P71" i="75"/>
  <c r="X71" i="75"/>
  <c r="J72" i="75"/>
  <c r="R72" i="75"/>
  <c r="H54" i="75"/>
  <c r="P54" i="75"/>
  <c r="X54" i="75"/>
  <c r="H4" i="78"/>
  <c r="P4" i="78"/>
  <c r="X4" i="78"/>
  <c r="F8" i="78"/>
  <c r="N8" i="78"/>
  <c r="V8" i="78"/>
  <c r="J11" i="78"/>
  <c r="R11" i="78"/>
  <c r="D17" i="78"/>
  <c r="L17" i="78"/>
  <c r="T17" i="78"/>
  <c r="L22" i="78"/>
  <c r="J27" i="78"/>
  <c r="R27" i="78"/>
  <c r="D33" i="78"/>
  <c r="L33" i="78"/>
  <c r="T33" i="78"/>
  <c r="H61" i="78"/>
  <c r="P61" i="78"/>
  <c r="X61" i="78"/>
  <c r="E61" i="161"/>
  <c r="M61" i="161"/>
  <c r="U61" i="161"/>
  <c r="I4" i="78"/>
  <c r="Q4" i="78"/>
  <c r="C11" i="78"/>
  <c r="K11" i="78"/>
  <c r="S11" i="78"/>
  <c r="E17" i="78"/>
  <c r="M17" i="78"/>
  <c r="U17" i="78"/>
  <c r="C27" i="78"/>
  <c r="K27" i="78"/>
  <c r="S27" i="78"/>
  <c r="E33" i="78"/>
  <c r="M33" i="78"/>
  <c r="U33" i="78"/>
  <c r="I61" i="78"/>
  <c r="J62" i="8"/>
  <c r="R62" i="8"/>
  <c r="F63" i="8"/>
  <c r="N63" i="8"/>
  <c r="V63" i="8"/>
  <c r="J65" i="8"/>
  <c r="R65" i="8"/>
  <c r="F61" i="161"/>
  <c r="N61" i="161"/>
  <c r="V61" i="161"/>
  <c r="F6" i="75"/>
  <c r="N6" i="75"/>
  <c r="V6" i="75"/>
  <c r="H7" i="75"/>
  <c r="P7" i="75"/>
  <c r="X7" i="75"/>
  <c r="D10" i="75"/>
  <c r="L10" i="75"/>
  <c r="T10" i="75"/>
  <c r="H13" i="75"/>
  <c r="P13" i="75"/>
  <c r="X13" i="75"/>
  <c r="J14" i="75"/>
  <c r="R14" i="75"/>
  <c r="D15" i="75"/>
  <c r="L15" i="75"/>
  <c r="T15" i="75"/>
  <c r="F16" i="75"/>
  <c r="N16" i="75"/>
  <c r="V16" i="75"/>
  <c r="J19" i="75"/>
  <c r="R19" i="75"/>
  <c r="D20" i="75"/>
  <c r="L20" i="75"/>
  <c r="T20" i="75"/>
  <c r="F21" i="75"/>
  <c r="N21" i="75"/>
  <c r="V21" i="75"/>
  <c r="J24" i="75"/>
  <c r="R24" i="75"/>
  <c r="D25" i="75"/>
  <c r="L25" i="75"/>
  <c r="T25" i="75"/>
  <c r="H29" i="75"/>
  <c r="P29" i="75"/>
  <c r="X29" i="75"/>
  <c r="J30" i="75"/>
  <c r="R30" i="75"/>
  <c r="D31" i="75"/>
  <c r="L31" i="75"/>
  <c r="T31" i="75"/>
  <c r="F32" i="75"/>
  <c r="N32" i="75"/>
  <c r="V32" i="75"/>
  <c r="J35" i="75"/>
  <c r="R35" i="75"/>
  <c r="D36" i="75"/>
  <c r="L36" i="75"/>
  <c r="T36" i="75"/>
  <c r="F37" i="75"/>
  <c r="N37" i="75"/>
  <c r="V37" i="75"/>
  <c r="H38" i="75"/>
  <c r="P38" i="75"/>
  <c r="X38" i="75"/>
  <c r="J39" i="75"/>
  <c r="R39" i="75"/>
  <c r="D40" i="75"/>
  <c r="L40" i="75"/>
  <c r="T40" i="75"/>
  <c r="F41" i="75"/>
  <c r="N41" i="75"/>
  <c r="V41" i="75"/>
  <c r="H42" i="75"/>
  <c r="P42" i="75"/>
  <c r="X42" i="75"/>
  <c r="J43" i="75"/>
  <c r="R43" i="75"/>
  <c r="D44" i="75"/>
  <c r="L44" i="75"/>
  <c r="T44" i="75"/>
  <c r="F45" i="75"/>
  <c r="N45" i="75"/>
  <c r="V45" i="75"/>
  <c r="H46" i="75"/>
  <c r="P46" i="75"/>
  <c r="X46" i="75"/>
  <c r="J47" i="75"/>
  <c r="R47" i="75"/>
  <c r="D48" i="75"/>
  <c r="L48" i="75"/>
  <c r="T48" i="75"/>
  <c r="F49" i="75"/>
  <c r="N49" i="75"/>
  <c r="V49" i="75"/>
  <c r="H50" i="75"/>
  <c r="P50" i="75"/>
  <c r="X50" i="75"/>
  <c r="J51" i="75"/>
  <c r="R51" i="75"/>
  <c r="H62" i="75"/>
  <c r="P62" i="75"/>
  <c r="X62" i="75"/>
  <c r="J63" i="75"/>
  <c r="R63" i="75"/>
  <c r="D64" i="75"/>
  <c r="L64" i="75"/>
  <c r="T64" i="75"/>
  <c r="F65" i="75"/>
  <c r="N65" i="75"/>
  <c r="V65" i="75"/>
  <c r="H66" i="75"/>
  <c r="P66" i="75"/>
  <c r="X66" i="75"/>
  <c r="J67" i="75"/>
  <c r="R67" i="75"/>
  <c r="D68" i="75"/>
  <c r="L68" i="75"/>
  <c r="T68" i="75"/>
  <c r="F69" i="75"/>
  <c r="N69" i="75"/>
  <c r="V69" i="75"/>
  <c r="H70" i="75"/>
  <c r="P70" i="75"/>
  <c r="X70" i="75"/>
  <c r="J71" i="75"/>
  <c r="R71" i="75"/>
  <c r="D72" i="75"/>
  <c r="L72" i="75"/>
  <c r="T72" i="75"/>
  <c r="J54" i="75"/>
  <c r="R54" i="75"/>
  <c r="J4" i="78"/>
  <c r="R4" i="78"/>
  <c r="H8" i="78"/>
  <c r="P8" i="78"/>
  <c r="X8" i="78"/>
  <c r="D11" i="78"/>
  <c r="L11" i="78"/>
  <c r="T11" i="78"/>
  <c r="F17" i="78"/>
  <c r="N17" i="78"/>
  <c r="V17" i="78"/>
  <c r="F22" i="78"/>
  <c r="N22" i="78"/>
  <c r="V22" i="78"/>
  <c r="D27" i="78"/>
  <c r="L27" i="78"/>
  <c r="T27" i="78"/>
  <c r="T26" i="78" s="1"/>
  <c r="F33" i="78"/>
  <c r="F26" i="78" s="1"/>
  <c r="N33" i="78"/>
  <c r="N26" i="78" s="1"/>
  <c r="V33" i="78"/>
  <c r="V26" i="78" s="1"/>
  <c r="J61" i="78"/>
  <c r="C11" i="185"/>
  <c r="Q11" i="186"/>
  <c r="G61" i="161"/>
  <c r="O61" i="161"/>
  <c r="J52" i="78"/>
  <c r="R52" i="78"/>
  <c r="D4" i="79"/>
  <c r="L4" i="79"/>
  <c r="L3" i="79" s="1"/>
  <c r="T4" i="79"/>
  <c r="J8" i="79"/>
  <c r="R8" i="79"/>
  <c r="F11" i="79"/>
  <c r="N11" i="79"/>
  <c r="V11" i="79"/>
  <c r="H17" i="79"/>
  <c r="P17" i="79"/>
  <c r="X17" i="79"/>
  <c r="H22" i="79"/>
  <c r="P22" i="79"/>
  <c r="X22" i="79"/>
  <c r="F27" i="79"/>
  <c r="F26" i="79" s="1"/>
  <c r="N27" i="79"/>
  <c r="N26" i="79" s="1"/>
  <c r="V27" i="79"/>
  <c r="V26" i="79" s="1"/>
  <c r="H33" i="79"/>
  <c r="P33" i="79"/>
  <c r="X33" i="79"/>
  <c r="D61" i="79"/>
  <c r="L61" i="79"/>
  <c r="T61" i="79"/>
  <c r="H52" i="79"/>
  <c r="P52" i="79"/>
  <c r="X52" i="79"/>
  <c r="J4" i="80"/>
  <c r="R4" i="80"/>
  <c r="H8" i="80"/>
  <c r="P8" i="80"/>
  <c r="X8" i="80"/>
  <c r="D11" i="80"/>
  <c r="L11" i="80"/>
  <c r="T11" i="80"/>
  <c r="F17" i="80"/>
  <c r="N17" i="80"/>
  <c r="V17" i="80"/>
  <c r="F22" i="80"/>
  <c r="N22" i="80"/>
  <c r="V22" i="80"/>
  <c r="D27" i="80"/>
  <c r="D26" i="80" s="1"/>
  <c r="L27" i="80"/>
  <c r="L26" i="80" s="1"/>
  <c r="T27" i="80"/>
  <c r="T26" i="80" s="1"/>
  <c r="F33" i="80"/>
  <c r="N33" i="80"/>
  <c r="V33" i="80"/>
  <c r="J61" i="80"/>
  <c r="R61" i="80"/>
  <c r="F52" i="80"/>
  <c r="N52" i="80"/>
  <c r="V52" i="80"/>
  <c r="H4" i="81"/>
  <c r="P4" i="81"/>
  <c r="X4" i="81"/>
  <c r="X3" i="81" s="1"/>
  <c r="F8" i="81"/>
  <c r="N8" i="81"/>
  <c r="V8" i="81"/>
  <c r="J11" i="81"/>
  <c r="R11" i="81"/>
  <c r="D17" i="81"/>
  <c r="L17" i="81"/>
  <c r="T17" i="81"/>
  <c r="D22" i="81"/>
  <c r="L22" i="81"/>
  <c r="T22" i="81"/>
  <c r="J27" i="81"/>
  <c r="J26" i="81" s="1"/>
  <c r="R27" i="81"/>
  <c r="R26" i="81" s="1"/>
  <c r="D33" i="81"/>
  <c r="L33" i="81"/>
  <c r="T33" i="81"/>
  <c r="H61" i="81"/>
  <c r="P61" i="81"/>
  <c r="X61" i="81"/>
  <c r="D52" i="81"/>
  <c r="L52" i="81"/>
  <c r="T52" i="81"/>
  <c r="F4" i="82"/>
  <c r="N4" i="82"/>
  <c r="V4" i="82"/>
  <c r="D8" i="82"/>
  <c r="L8" i="82"/>
  <c r="T8" i="82"/>
  <c r="H11" i="82"/>
  <c r="P11" i="82"/>
  <c r="X11" i="82"/>
  <c r="J17" i="82"/>
  <c r="R17" i="82"/>
  <c r="J22" i="82"/>
  <c r="R22" i="82"/>
  <c r="H27" i="82"/>
  <c r="H26" i="82" s="1"/>
  <c r="P27" i="82"/>
  <c r="P26" i="82" s="1"/>
  <c r="X27" i="82"/>
  <c r="X26" i="82" s="1"/>
  <c r="J33" i="82"/>
  <c r="R33" i="82"/>
  <c r="F61" i="82"/>
  <c r="N61" i="82"/>
  <c r="V61" i="82"/>
  <c r="J52" i="82"/>
  <c r="R52" i="82"/>
  <c r="D4" i="83"/>
  <c r="L4" i="83"/>
  <c r="T4" i="83"/>
  <c r="J8" i="83"/>
  <c r="R8" i="83"/>
  <c r="F11" i="83"/>
  <c r="N11" i="83"/>
  <c r="V11" i="83"/>
  <c r="H17" i="83"/>
  <c r="P17" i="83"/>
  <c r="X17" i="83"/>
  <c r="H22" i="83"/>
  <c r="P22" i="83"/>
  <c r="X22" i="83"/>
  <c r="F27" i="83"/>
  <c r="F26" i="83" s="1"/>
  <c r="N27" i="83"/>
  <c r="N26" i="83" s="1"/>
  <c r="V27" i="83"/>
  <c r="H33" i="83"/>
  <c r="P33" i="83"/>
  <c r="X33" i="83"/>
  <c r="D61" i="83"/>
  <c r="L61" i="83"/>
  <c r="T61" i="83"/>
  <c r="H52" i="83"/>
  <c r="P52" i="83"/>
  <c r="X52" i="83"/>
  <c r="J4" i="84"/>
  <c r="R4" i="84"/>
  <c r="H8" i="84"/>
  <c r="P8" i="84"/>
  <c r="X8" i="84"/>
  <c r="D11" i="84"/>
  <c r="L11" i="84"/>
  <c r="T11" i="84"/>
  <c r="F17" i="84"/>
  <c r="N17" i="84"/>
  <c r="V17" i="84"/>
  <c r="F22" i="84"/>
  <c r="N22" i="84"/>
  <c r="V22" i="84"/>
  <c r="D27" i="84"/>
  <c r="D26" i="84" s="1"/>
  <c r="L27" i="84"/>
  <c r="L26" i="84" s="1"/>
  <c r="T27" i="84"/>
  <c r="T26" i="84" s="1"/>
  <c r="F33" i="84"/>
  <c r="N33" i="84"/>
  <c r="V33" i="84"/>
  <c r="J61" i="84"/>
  <c r="R61" i="84"/>
  <c r="F52" i="84"/>
  <c r="N52" i="84"/>
  <c r="V52" i="84"/>
  <c r="H4" i="85"/>
  <c r="P4" i="85"/>
  <c r="X4" i="85"/>
  <c r="X3" i="85" s="1"/>
  <c r="F8" i="85"/>
  <c r="N8" i="85"/>
  <c r="V8" i="85"/>
  <c r="J11" i="85"/>
  <c r="R11" i="85"/>
  <c r="D17" i="85"/>
  <c r="L17" i="85"/>
  <c r="T17" i="85"/>
  <c r="D22" i="85"/>
  <c r="L22" i="85"/>
  <c r="T22" i="85"/>
  <c r="J27" i="85"/>
  <c r="J26" i="85" s="1"/>
  <c r="R27" i="85"/>
  <c r="R26" i="85" s="1"/>
  <c r="D33" i="85"/>
  <c r="L33" i="85"/>
  <c r="T33" i="85"/>
  <c r="H61" i="85"/>
  <c r="P61" i="85"/>
  <c r="X61" i="85"/>
  <c r="D52" i="85"/>
  <c r="L52" i="85"/>
  <c r="T52" i="85"/>
  <c r="F4" i="79"/>
  <c r="N4" i="79"/>
  <c r="V4" i="79"/>
  <c r="H11" i="79"/>
  <c r="P11" i="79"/>
  <c r="X11" i="79"/>
  <c r="J17" i="79"/>
  <c r="R17" i="79"/>
  <c r="H27" i="79"/>
  <c r="P27" i="79"/>
  <c r="X27" i="79"/>
  <c r="J33" i="79"/>
  <c r="R33" i="79"/>
  <c r="F61" i="79"/>
  <c r="N61" i="79"/>
  <c r="V61" i="79"/>
  <c r="D4" i="80"/>
  <c r="L4" i="80"/>
  <c r="T4" i="80"/>
  <c r="F11" i="80"/>
  <c r="N11" i="80"/>
  <c r="V11" i="80"/>
  <c r="H17" i="80"/>
  <c r="P17" i="80"/>
  <c r="X17" i="80"/>
  <c r="F27" i="80"/>
  <c r="N27" i="80"/>
  <c r="V27" i="80"/>
  <c r="H33" i="80"/>
  <c r="P33" i="80"/>
  <c r="X33" i="80"/>
  <c r="D61" i="80"/>
  <c r="L61" i="80"/>
  <c r="T61" i="80"/>
  <c r="J4" i="81"/>
  <c r="R4" i="81"/>
  <c r="D11" i="81"/>
  <c r="L11" i="81"/>
  <c r="T11" i="81"/>
  <c r="F17" i="81"/>
  <c r="N17" i="81"/>
  <c r="V17" i="81"/>
  <c r="D27" i="81"/>
  <c r="L27" i="81"/>
  <c r="T27" i="81"/>
  <c r="F33" i="81"/>
  <c r="N33" i="81"/>
  <c r="V33" i="81"/>
  <c r="J61" i="81"/>
  <c r="R61" i="81"/>
  <c r="H4" i="82"/>
  <c r="P4" i="82"/>
  <c r="X4" i="82"/>
  <c r="J11" i="82"/>
  <c r="R11" i="82"/>
  <c r="D17" i="82"/>
  <c r="L17" i="82"/>
  <c r="T17" i="82"/>
  <c r="J27" i="82"/>
  <c r="R27" i="82"/>
  <c r="D33" i="82"/>
  <c r="L33" i="82"/>
  <c r="T33" i="82"/>
  <c r="H61" i="82"/>
  <c r="P61" i="82"/>
  <c r="X61" i="82"/>
  <c r="F4" i="83"/>
  <c r="N4" i="83"/>
  <c r="V4" i="83"/>
  <c r="H11" i="83"/>
  <c r="P11" i="83"/>
  <c r="X11" i="83"/>
  <c r="J17" i="83"/>
  <c r="R17" i="83"/>
  <c r="H27" i="83"/>
  <c r="P27" i="83"/>
  <c r="X27" i="83"/>
  <c r="J33" i="83"/>
  <c r="R33" i="83"/>
  <c r="F61" i="83"/>
  <c r="N61" i="83"/>
  <c r="V61" i="83"/>
  <c r="D4" i="84"/>
  <c r="L4" i="84"/>
  <c r="T4" i="84"/>
  <c r="F11" i="84"/>
  <c r="N11" i="84"/>
  <c r="V11" i="84"/>
  <c r="H17" i="84"/>
  <c r="P17" i="84"/>
  <c r="X17" i="84"/>
  <c r="F27" i="84"/>
  <c r="N27" i="84"/>
  <c r="V27" i="84"/>
  <c r="H33" i="84"/>
  <c r="P33" i="84"/>
  <c r="X33" i="84"/>
  <c r="D61" i="84"/>
  <c r="L61" i="84"/>
  <c r="T61" i="84"/>
  <c r="J4" i="85"/>
  <c r="R4" i="85"/>
  <c r="D11" i="85"/>
  <c r="L11" i="85"/>
  <c r="T11" i="85"/>
  <c r="T3" i="85" s="1"/>
  <c r="F17" i="85"/>
  <c r="N17" i="85"/>
  <c r="V17" i="85"/>
  <c r="D27" i="85"/>
  <c r="L27" i="85"/>
  <c r="T27" i="85"/>
  <c r="F33" i="85"/>
  <c r="N33" i="85"/>
  <c r="V33" i="85"/>
  <c r="J61" i="85"/>
  <c r="R61" i="85"/>
  <c r="Q61" i="78"/>
  <c r="E52" i="78"/>
  <c r="M52" i="78"/>
  <c r="U52" i="78"/>
  <c r="G4" i="79"/>
  <c r="O4" i="79"/>
  <c r="W4" i="79"/>
  <c r="E8" i="79"/>
  <c r="M8" i="79"/>
  <c r="U8" i="79"/>
  <c r="I11" i="79"/>
  <c r="Q11" i="79"/>
  <c r="C17" i="79"/>
  <c r="K17" i="79"/>
  <c r="S17" i="79"/>
  <c r="C22" i="79"/>
  <c r="K22" i="79"/>
  <c r="S22" i="79"/>
  <c r="I27" i="79"/>
  <c r="Q27" i="79"/>
  <c r="C33" i="79"/>
  <c r="K33" i="79"/>
  <c r="S33" i="79"/>
  <c r="G61" i="79"/>
  <c r="O61" i="79"/>
  <c r="W61" i="79"/>
  <c r="C52" i="79"/>
  <c r="K52" i="79"/>
  <c r="S52" i="79"/>
  <c r="E4" i="80"/>
  <c r="M4" i="80"/>
  <c r="U4" i="80"/>
  <c r="C8" i="80"/>
  <c r="K8" i="80"/>
  <c r="S8" i="80"/>
  <c r="G11" i="80"/>
  <c r="O11" i="80"/>
  <c r="W11" i="80"/>
  <c r="I17" i="80"/>
  <c r="Q17" i="80"/>
  <c r="I22" i="80"/>
  <c r="Q22" i="80"/>
  <c r="G27" i="80"/>
  <c r="O27" i="80"/>
  <c r="W27" i="80"/>
  <c r="I33" i="80"/>
  <c r="Q33" i="80"/>
  <c r="E61" i="80"/>
  <c r="M61" i="80"/>
  <c r="U61" i="80"/>
  <c r="I52" i="80"/>
  <c r="Q52" i="80"/>
  <c r="C4" i="81"/>
  <c r="K4" i="81"/>
  <c r="S4" i="81"/>
  <c r="I8" i="81"/>
  <c r="Q8" i="81"/>
  <c r="E11" i="81"/>
  <c r="M11" i="81"/>
  <c r="U11" i="81"/>
  <c r="G17" i="81"/>
  <c r="O17" i="81"/>
  <c r="W17" i="81"/>
  <c r="G22" i="81"/>
  <c r="O22" i="81"/>
  <c r="W22" i="81"/>
  <c r="E27" i="81"/>
  <c r="M27" i="81"/>
  <c r="U27" i="81"/>
  <c r="G33" i="81"/>
  <c r="O33" i="81"/>
  <c r="W33" i="81"/>
  <c r="C61" i="81"/>
  <c r="K61" i="81"/>
  <c r="S61" i="81"/>
  <c r="G52" i="81"/>
  <c r="O52" i="81"/>
  <c r="W52" i="81"/>
  <c r="I4" i="82"/>
  <c r="Q4" i="82"/>
  <c r="G8" i="82"/>
  <c r="O8" i="82"/>
  <c r="W8" i="82"/>
  <c r="C11" i="82"/>
  <c r="K11" i="82"/>
  <c r="S11" i="82"/>
  <c r="E17" i="82"/>
  <c r="M17" i="82"/>
  <c r="U17" i="82"/>
  <c r="E22" i="82"/>
  <c r="M22" i="82"/>
  <c r="U22" i="82"/>
  <c r="C27" i="82"/>
  <c r="K27" i="82"/>
  <c r="S27" i="82"/>
  <c r="E33" i="82"/>
  <c r="M33" i="82"/>
  <c r="U33" i="82"/>
  <c r="I61" i="82"/>
  <c r="Q61" i="82"/>
  <c r="E52" i="82"/>
  <c r="M52" i="82"/>
  <c r="U52" i="82"/>
  <c r="G4" i="83"/>
  <c r="O4" i="83"/>
  <c r="W4" i="83"/>
  <c r="E8" i="83"/>
  <c r="M8" i="83"/>
  <c r="U8" i="83"/>
  <c r="I11" i="83"/>
  <c r="Q11" i="83"/>
  <c r="C17" i="83"/>
  <c r="K17" i="83"/>
  <c r="S17" i="83"/>
  <c r="C22" i="83"/>
  <c r="K22" i="83"/>
  <c r="S22" i="83"/>
  <c r="C33" i="83"/>
  <c r="K33" i="83"/>
  <c r="S33" i="83"/>
  <c r="G61" i="83"/>
  <c r="O61" i="83"/>
  <c r="W61" i="83"/>
  <c r="C52" i="83"/>
  <c r="K52" i="83"/>
  <c r="S52" i="83"/>
  <c r="E4" i="84"/>
  <c r="M4" i="84"/>
  <c r="U4" i="84"/>
  <c r="C8" i="84"/>
  <c r="K8" i="84"/>
  <c r="S8" i="84"/>
  <c r="G11" i="84"/>
  <c r="O11" i="84"/>
  <c r="W11" i="84"/>
  <c r="I17" i="84"/>
  <c r="Q17" i="84"/>
  <c r="I22" i="84"/>
  <c r="Q22" i="84"/>
  <c r="G27" i="84"/>
  <c r="O27" i="84"/>
  <c r="W27" i="84"/>
  <c r="I33" i="84"/>
  <c r="Q33" i="84"/>
  <c r="E61" i="84"/>
  <c r="M61" i="84"/>
  <c r="U61" i="84"/>
  <c r="I52" i="84"/>
  <c r="Q52" i="84"/>
  <c r="C4" i="85"/>
  <c r="K4" i="85"/>
  <c r="S4" i="85"/>
  <c r="I8" i="85"/>
  <c r="Q8" i="85"/>
  <c r="E11" i="85"/>
  <c r="M11" i="85"/>
  <c r="U11" i="85"/>
  <c r="G17" i="85"/>
  <c r="O17" i="85"/>
  <c r="W17" i="85"/>
  <c r="G22" i="85"/>
  <c r="O22" i="85"/>
  <c r="W22" i="85"/>
  <c r="E27" i="85"/>
  <c r="M27" i="85"/>
  <c r="U27" i="85"/>
  <c r="G33" i="85"/>
  <c r="O33" i="85"/>
  <c r="W33" i="85"/>
  <c r="C61" i="85"/>
  <c r="K61" i="85"/>
  <c r="S61" i="85"/>
  <c r="G52" i="85"/>
  <c r="O52" i="85"/>
  <c r="W52" i="85"/>
  <c r="R61" i="78"/>
  <c r="F52" i="78"/>
  <c r="N52" i="78"/>
  <c r="V52" i="78"/>
  <c r="H4" i="79"/>
  <c r="P4" i="79"/>
  <c r="X4" i="79"/>
  <c r="F8" i="79"/>
  <c r="N8" i="79"/>
  <c r="V8" i="79"/>
  <c r="J11" i="79"/>
  <c r="R11" i="79"/>
  <c r="D17" i="79"/>
  <c r="L17" i="79"/>
  <c r="T17" i="79"/>
  <c r="D22" i="79"/>
  <c r="L22" i="79"/>
  <c r="T22" i="79"/>
  <c r="J27" i="79"/>
  <c r="R27" i="79"/>
  <c r="D33" i="79"/>
  <c r="D26" i="79" s="1"/>
  <c r="L33" i="79"/>
  <c r="L26" i="79" s="1"/>
  <c r="T33" i="79"/>
  <c r="T26" i="79" s="1"/>
  <c r="H61" i="79"/>
  <c r="P61" i="79"/>
  <c r="X61" i="79"/>
  <c r="D52" i="79"/>
  <c r="L52" i="79"/>
  <c r="T52" i="79"/>
  <c r="F4" i="80"/>
  <c r="N4" i="80"/>
  <c r="V4" i="80"/>
  <c r="D8" i="80"/>
  <c r="L8" i="80"/>
  <c r="T8" i="80"/>
  <c r="H11" i="80"/>
  <c r="P11" i="80"/>
  <c r="X11" i="80"/>
  <c r="J17" i="80"/>
  <c r="R17" i="80"/>
  <c r="J22" i="80"/>
  <c r="R22" i="80"/>
  <c r="H27" i="80"/>
  <c r="P27" i="80"/>
  <c r="X27" i="80"/>
  <c r="J33" i="80"/>
  <c r="J26" i="80" s="1"/>
  <c r="R33" i="80"/>
  <c r="R26" i="80" s="1"/>
  <c r="F61" i="80"/>
  <c r="N61" i="80"/>
  <c r="V61" i="80"/>
  <c r="J52" i="80"/>
  <c r="R52" i="80"/>
  <c r="D4" i="81"/>
  <c r="L4" i="81"/>
  <c r="T4" i="81"/>
  <c r="J8" i="81"/>
  <c r="R8" i="81"/>
  <c r="F11" i="81"/>
  <c r="N11" i="81"/>
  <c r="V11" i="81"/>
  <c r="H17" i="81"/>
  <c r="P17" i="81"/>
  <c r="X17" i="81"/>
  <c r="H22" i="81"/>
  <c r="P22" i="81"/>
  <c r="X22" i="81"/>
  <c r="F27" i="81"/>
  <c r="N27" i="81"/>
  <c r="V27" i="81"/>
  <c r="V26" i="81" s="1"/>
  <c r="H33" i="81"/>
  <c r="H26" i="81" s="1"/>
  <c r="P33" i="81"/>
  <c r="P26" i="81" s="1"/>
  <c r="X33" i="81"/>
  <c r="X26" i="81" s="1"/>
  <c r="D61" i="81"/>
  <c r="L61" i="81"/>
  <c r="T61" i="81"/>
  <c r="H52" i="81"/>
  <c r="P52" i="81"/>
  <c r="X52" i="81"/>
  <c r="J4" i="82"/>
  <c r="R4" i="82"/>
  <c r="H8" i="82"/>
  <c r="P8" i="82"/>
  <c r="X8" i="82"/>
  <c r="D11" i="82"/>
  <c r="L11" i="82"/>
  <c r="T11" i="82"/>
  <c r="F17" i="82"/>
  <c r="N17" i="82"/>
  <c r="V17" i="82"/>
  <c r="F22" i="82"/>
  <c r="N22" i="82"/>
  <c r="V22" i="82"/>
  <c r="D27" i="82"/>
  <c r="L27" i="82"/>
  <c r="T27" i="82"/>
  <c r="F33" i="82"/>
  <c r="F26" i="82" s="1"/>
  <c r="N33" i="82"/>
  <c r="N26" i="82" s="1"/>
  <c r="V33" i="82"/>
  <c r="V26" i="82" s="1"/>
  <c r="J61" i="82"/>
  <c r="R61" i="82"/>
  <c r="F52" i="82"/>
  <c r="N52" i="82"/>
  <c r="V52" i="82"/>
  <c r="H4" i="83"/>
  <c r="P4" i="83"/>
  <c r="X4" i="83"/>
  <c r="F8" i="83"/>
  <c r="N8" i="83"/>
  <c r="V8" i="83"/>
  <c r="J11" i="83"/>
  <c r="R11" i="83"/>
  <c r="D17" i="83"/>
  <c r="L17" i="83"/>
  <c r="T17" i="83"/>
  <c r="D22" i="83"/>
  <c r="L22" i="83"/>
  <c r="T22" i="83"/>
  <c r="J27" i="83"/>
  <c r="R27" i="83"/>
  <c r="D33" i="83"/>
  <c r="D26" i="83" s="1"/>
  <c r="L33" i="83"/>
  <c r="L26" i="83" s="1"/>
  <c r="T33" i="83"/>
  <c r="T26" i="83" s="1"/>
  <c r="H61" i="83"/>
  <c r="P61" i="83"/>
  <c r="X61" i="83"/>
  <c r="D52" i="83"/>
  <c r="L52" i="83"/>
  <c r="T52" i="83"/>
  <c r="F4" i="84"/>
  <c r="N4" i="84"/>
  <c r="V4" i="84"/>
  <c r="D8" i="84"/>
  <c r="L8" i="84"/>
  <c r="T8" i="84"/>
  <c r="H11" i="84"/>
  <c r="P11" i="84"/>
  <c r="X11" i="84"/>
  <c r="J17" i="84"/>
  <c r="R17" i="84"/>
  <c r="H27" i="84"/>
  <c r="H26" i="84" s="1"/>
  <c r="P27" i="84"/>
  <c r="P26" i="84" s="1"/>
  <c r="X27" i="84"/>
  <c r="X26" i="84" s="1"/>
  <c r="J33" i="84"/>
  <c r="J26" i="84" s="1"/>
  <c r="R33" i="84"/>
  <c r="R26" i="84" s="1"/>
  <c r="F61" i="84"/>
  <c r="N61" i="84"/>
  <c r="V61" i="84"/>
  <c r="F11" i="85"/>
  <c r="N11" i="85"/>
  <c r="V11" i="85"/>
  <c r="H17" i="85"/>
  <c r="P17" i="85"/>
  <c r="X17" i="85"/>
  <c r="F27" i="85"/>
  <c r="N27" i="85"/>
  <c r="V27" i="85"/>
  <c r="H33" i="85"/>
  <c r="H26" i="85" s="1"/>
  <c r="P33" i="85"/>
  <c r="P26" i="85" s="1"/>
  <c r="X33" i="85"/>
  <c r="X26" i="85" s="1"/>
  <c r="D61" i="85"/>
  <c r="L61" i="85"/>
  <c r="T61" i="85"/>
  <c r="D11" i="86"/>
  <c r="L11" i="86"/>
  <c r="T11" i="86"/>
  <c r="F17" i="86"/>
  <c r="F4" i="86"/>
  <c r="N4" i="86"/>
  <c r="V4" i="86"/>
  <c r="D8" i="86"/>
  <c r="L8" i="86"/>
  <c r="T8" i="86"/>
  <c r="H11" i="86"/>
  <c r="P11" i="86"/>
  <c r="X11" i="86"/>
  <c r="J17" i="86"/>
  <c r="R17" i="86"/>
  <c r="J22" i="86"/>
  <c r="R22" i="86"/>
  <c r="H27" i="86"/>
  <c r="H26" i="86" s="1"/>
  <c r="P27" i="86"/>
  <c r="P26" i="86" s="1"/>
  <c r="X27" i="86"/>
  <c r="X26" i="86" s="1"/>
  <c r="J33" i="86"/>
  <c r="R33" i="86"/>
  <c r="F61" i="86"/>
  <c r="N61" i="86"/>
  <c r="V61" i="86"/>
  <c r="J52" i="86"/>
  <c r="R52" i="86"/>
  <c r="D4" i="87"/>
  <c r="D3" i="87" s="1"/>
  <c r="L4" i="87"/>
  <c r="T4" i="87"/>
  <c r="J8" i="87"/>
  <c r="R8" i="87"/>
  <c r="F11" i="87"/>
  <c r="N11" i="87"/>
  <c r="V11" i="87"/>
  <c r="H17" i="87"/>
  <c r="P17" i="87"/>
  <c r="X17" i="87"/>
  <c r="H22" i="87"/>
  <c r="P22" i="87"/>
  <c r="X22" i="87"/>
  <c r="F27" i="87"/>
  <c r="F26" i="87" s="1"/>
  <c r="N27" i="87"/>
  <c r="N26" i="87" s="1"/>
  <c r="V27" i="87"/>
  <c r="V26" i="87" s="1"/>
  <c r="H33" i="87"/>
  <c r="P33" i="87"/>
  <c r="X33" i="87"/>
  <c r="D61" i="87"/>
  <c r="L61" i="87"/>
  <c r="T61" i="87"/>
  <c r="H52" i="87"/>
  <c r="P52" i="87"/>
  <c r="X52" i="87"/>
  <c r="J4" i="88"/>
  <c r="R4" i="88"/>
  <c r="H8" i="88"/>
  <c r="P8" i="88"/>
  <c r="X8" i="88"/>
  <c r="D11" i="88"/>
  <c r="L11" i="88"/>
  <c r="T11" i="88"/>
  <c r="F17" i="88"/>
  <c r="N17" i="88"/>
  <c r="V17" i="88"/>
  <c r="F22" i="88"/>
  <c r="N22" i="88"/>
  <c r="V22" i="88"/>
  <c r="D27" i="88"/>
  <c r="D26" i="88" s="1"/>
  <c r="L27" i="88"/>
  <c r="L26" i="88" s="1"/>
  <c r="T27" i="88"/>
  <c r="T26" i="88" s="1"/>
  <c r="F33" i="88"/>
  <c r="N33" i="88"/>
  <c r="V33" i="88"/>
  <c r="J61" i="88"/>
  <c r="R61" i="88"/>
  <c r="F52" i="88"/>
  <c r="N52" i="88"/>
  <c r="V52" i="88"/>
  <c r="H4" i="89"/>
  <c r="P4" i="89"/>
  <c r="X4" i="89"/>
  <c r="X3" i="89" s="1"/>
  <c r="F8" i="89"/>
  <c r="N8" i="89"/>
  <c r="V8" i="89"/>
  <c r="J11" i="89"/>
  <c r="R11" i="89"/>
  <c r="D17" i="89"/>
  <c r="L17" i="89"/>
  <c r="T17" i="89"/>
  <c r="D22" i="89"/>
  <c r="L22" i="89"/>
  <c r="T22" i="89"/>
  <c r="J27" i="89"/>
  <c r="J26" i="89" s="1"/>
  <c r="R27" i="89"/>
  <c r="R26" i="89" s="1"/>
  <c r="D33" i="89"/>
  <c r="L33" i="89"/>
  <c r="T33" i="89"/>
  <c r="H61" i="89"/>
  <c r="P61" i="89"/>
  <c r="X61" i="89"/>
  <c r="D52" i="89"/>
  <c r="L52" i="89"/>
  <c r="T52" i="89"/>
  <c r="F4" i="90"/>
  <c r="N4" i="90"/>
  <c r="N3" i="90" s="1"/>
  <c r="V4" i="90"/>
  <c r="D8" i="90"/>
  <c r="L8" i="90"/>
  <c r="T8" i="90"/>
  <c r="H11" i="90"/>
  <c r="P11" i="90"/>
  <c r="X11" i="90"/>
  <c r="J17" i="90"/>
  <c r="R17" i="90"/>
  <c r="J22" i="90"/>
  <c r="R22" i="90"/>
  <c r="H27" i="90"/>
  <c r="H26" i="90" s="1"/>
  <c r="P27" i="90"/>
  <c r="P26" i="90" s="1"/>
  <c r="X27" i="90"/>
  <c r="X26" i="90" s="1"/>
  <c r="J33" i="90"/>
  <c r="R33" i="90"/>
  <c r="F61" i="90"/>
  <c r="N61" i="90"/>
  <c r="V61" i="90"/>
  <c r="J52" i="90"/>
  <c r="R52" i="90"/>
  <c r="D4" i="91"/>
  <c r="L4" i="91"/>
  <c r="T4" i="91"/>
  <c r="J8" i="91"/>
  <c r="R8" i="91"/>
  <c r="F11" i="91"/>
  <c r="N11" i="91"/>
  <c r="V11" i="91"/>
  <c r="H17" i="91"/>
  <c r="P17" i="91"/>
  <c r="X17" i="91"/>
  <c r="H22" i="91"/>
  <c r="P22" i="91"/>
  <c r="X22" i="91"/>
  <c r="H4" i="86"/>
  <c r="P4" i="86"/>
  <c r="X4" i="86"/>
  <c r="J11" i="86"/>
  <c r="R11" i="86"/>
  <c r="D17" i="86"/>
  <c r="L17" i="86"/>
  <c r="T17" i="86"/>
  <c r="J27" i="86"/>
  <c r="R27" i="86"/>
  <c r="D33" i="86"/>
  <c r="L33" i="86"/>
  <c r="T33" i="86"/>
  <c r="H61" i="86"/>
  <c r="P61" i="86"/>
  <c r="X61" i="86"/>
  <c r="F4" i="87"/>
  <c r="N4" i="87"/>
  <c r="V4" i="87"/>
  <c r="L8" i="87"/>
  <c r="T8" i="87"/>
  <c r="H11" i="87"/>
  <c r="P11" i="87"/>
  <c r="X11" i="87"/>
  <c r="J17" i="87"/>
  <c r="R17" i="87"/>
  <c r="H27" i="87"/>
  <c r="P27" i="87"/>
  <c r="X27" i="87"/>
  <c r="J33" i="87"/>
  <c r="R33" i="87"/>
  <c r="F61" i="87"/>
  <c r="N61" i="87"/>
  <c r="V61" i="87"/>
  <c r="D4" i="88"/>
  <c r="L4" i="88"/>
  <c r="T4" i="88"/>
  <c r="J8" i="88"/>
  <c r="R8" i="88"/>
  <c r="F11" i="88"/>
  <c r="F3" i="88" s="1"/>
  <c r="N11" i="88"/>
  <c r="N3" i="88" s="1"/>
  <c r="V11" i="88"/>
  <c r="H17" i="88"/>
  <c r="P17" i="88"/>
  <c r="X17" i="88"/>
  <c r="F27" i="88"/>
  <c r="N27" i="88"/>
  <c r="V27" i="88"/>
  <c r="H33" i="88"/>
  <c r="P33" i="88"/>
  <c r="X33" i="88"/>
  <c r="D61" i="88"/>
  <c r="L61" i="88"/>
  <c r="T61" i="88"/>
  <c r="J4" i="89"/>
  <c r="R4" i="89"/>
  <c r="D11" i="89"/>
  <c r="D3" i="89" s="1"/>
  <c r="L11" i="89"/>
  <c r="L3" i="89" s="1"/>
  <c r="T11" i="89"/>
  <c r="T3" i="89" s="1"/>
  <c r="F17" i="89"/>
  <c r="N17" i="89"/>
  <c r="V17" i="89"/>
  <c r="D27" i="89"/>
  <c r="L27" i="89"/>
  <c r="T27" i="89"/>
  <c r="F33" i="89"/>
  <c r="N33" i="89"/>
  <c r="V33" i="89"/>
  <c r="J61" i="89"/>
  <c r="R61" i="89"/>
  <c r="H4" i="90"/>
  <c r="P4" i="90"/>
  <c r="X4" i="90"/>
  <c r="J11" i="90"/>
  <c r="R11" i="90"/>
  <c r="D17" i="90"/>
  <c r="L17" i="90"/>
  <c r="T17" i="90"/>
  <c r="J27" i="90"/>
  <c r="R27" i="90"/>
  <c r="D33" i="90"/>
  <c r="L33" i="90"/>
  <c r="T33" i="90"/>
  <c r="H61" i="90"/>
  <c r="P61" i="90"/>
  <c r="X61" i="90"/>
  <c r="F4" i="91"/>
  <c r="N4" i="91"/>
  <c r="V4" i="91"/>
  <c r="H11" i="91"/>
  <c r="H3" i="91" s="1"/>
  <c r="P11" i="91"/>
  <c r="P3" i="91" s="1"/>
  <c r="X11" i="91"/>
  <c r="X3" i="91" s="1"/>
  <c r="J17" i="91"/>
  <c r="R17" i="91"/>
  <c r="I4" i="86"/>
  <c r="Q4" i="86"/>
  <c r="G8" i="86"/>
  <c r="O8" i="86"/>
  <c r="W8" i="86"/>
  <c r="C11" i="86"/>
  <c r="K11" i="86"/>
  <c r="S11" i="86"/>
  <c r="E17" i="86"/>
  <c r="M17" i="86"/>
  <c r="U17" i="86"/>
  <c r="E22" i="86"/>
  <c r="M22" i="86"/>
  <c r="U22" i="86"/>
  <c r="C27" i="86"/>
  <c r="K27" i="86"/>
  <c r="S27" i="86"/>
  <c r="E33" i="86"/>
  <c r="M33" i="86"/>
  <c r="U33" i="86"/>
  <c r="I61" i="86"/>
  <c r="Q61" i="86"/>
  <c r="E52" i="86"/>
  <c r="M52" i="86"/>
  <c r="U52" i="86"/>
  <c r="G4" i="87"/>
  <c r="O4" i="87"/>
  <c r="W4" i="87"/>
  <c r="E8" i="87"/>
  <c r="M8" i="87"/>
  <c r="U8" i="87"/>
  <c r="I11" i="87"/>
  <c r="Q11" i="87"/>
  <c r="C17" i="87"/>
  <c r="K17" i="87"/>
  <c r="S17" i="87"/>
  <c r="C22" i="87"/>
  <c r="K22" i="87"/>
  <c r="S22" i="87"/>
  <c r="I27" i="87"/>
  <c r="Q27" i="87"/>
  <c r="C33" i="87"/>
  <c r="K33" i="87"/>
  <c r="S33" i="87"/>
  <c r="G61" i="87"/>
  <c r="O61" i="87"/>
  <c r="W61" i="87"/>
  <c r="C52" i="87"/>
  <c r="K52" i="87"/>
  <c r="S52" i="87"/>
  <c r="E4" i="88"/>
  <c r="M4" i="88"/>
  <c r="U4" i="88"/>
  <c r="C8" i="88"/>
  <c r="K8" i="88"/>
  <c r="S8" i="88"/>
  <c r="G11" i="88"/>
  <c r="O11" i="88"/>
  <c r="W11" i="88"/>
  <c r="I17" i="88"/>
  <c r="Q17" i="88"/>
  <c r="I22" i="88"/>
  <c r="Q22" i="88"/>
  <c r="G27" i="88"/>
  <c r="O27" i="88"/>
  <c r="W27" i="88"/>
  <c r="I33" i="88"/>
  <c r="Q33" i="88"/>
  <c r="E61" i="88"/>
  <c r="M61" i="88"/>
  <c r="U61" i="88"/>
  <c r="I52" i="88"/>
  <c r="Q52" i="88"/>
  <c r="C4" i="89"/>
  <c r="K4" i="89"/>
  <c r="S4" i="89"/>
  <c r="I8" i="89"/>
  <c r="Q8" i="89"/>
  <c r="E11" i="89"/>
  <c r="M11" i="89"/>
  <c r="U11" i="89"/>
  <c r="G17" i="89"/>
  <c r="O17" i="89"/>
  <c r="W17" i="89"/>
  <c r="G22" i="89"/>
  <c r="O22" i="89"/>
  <c r="W22" i="89"/>
  <c r="E27" i="89"/>
  <c r="M27" i="89"/>
  <c r="U27" i="89"/>
  <c r="G33" i="89"/>
  <c r="O33" i="89"/>
  <c r="W33" i="89"/>
  <c r="C61" i="89"/>
  <c r="K61" i="89"/>
  <c r="S61" i="89"/>
  <c r="G52" i="89"/>
  <c r="O52" i="89"/>
  <c r="W52" i="89"/>
  <c r="I4" i="90"/>
  <c r="Q4" i="90"/>
  <c r="G8" i="90"/>
  <c r="O8" i="90"/>
  <c r="W8" i="90"/>
  <c r="C11" i="90"/>
  <c r="K11" i="90"/>
  <c r="S11" i="90"/>
  <c r="E17" i="90"/>
  <c r="M17" i="90"/>
  <c r="U17" i="90"/>
  <c r="E22" i="90"/>
  <c r="M22" i="90"/>
  <c r="U22" i="90"/>
  <c r="C27" i="90"/>
  <c r="K27" i="90"/>
  <c r="S27" i="90"/>
  <c r="E33" i="90"/>
  <c r="M33" i="90"/>
  <c r="U33" i="90"/>
  <c r="I61" i="90"/>
  <c r="Q61" i="90"/>
  <c r="E52" i="90"/>
  <c r="M52" i="90"/>
  <c r="U52" i="90"/>
  <c r="G4" i="91"/>
  <c r="O4" i="91"/>
  <c r="W4" i="91"/>
  <c r="E8" i="91"/>
  <c r="M8" i="91"/>
  <c r="U8" i="91"/>
  <c r="I11" i="91"/>
  <c r="Q11" i="91"/>
  <c r="C17" i="91"/>
  <c r="K17" i="91"/>
  <c r="S17" i="91"/>
  <c r="C22" i="91"/>
  <c r="K22" i="91"/>
  <c r="S22" i="91"/>
  <c r="I27" i="91"/>
  <c r="Q27" i="91"/>
  <c r="C33" i="91"/>
  <c r="K33" i="91"/>
  <c r="S33" i="91"/>
  <c r="G61" i="91"/>
  <c r="O61" i="91"/>
  <c r="W61" i="91"/>
  <c r="N17" i="86"/>
  <c r="V17" i="86"/>
  <c r="D27" i="86"/>
  <c r="L27" i="86"/>
  <c r="T27" i="86"/>
  <c r="F33" i="86"/>
  <c r="F26" i="86" s="1"/>
  <c r="N33" i="86"/>
  <c r="N26" i="86" s="1"/>
  <c r="V33" i="86"/>
  <c r="V26" i="86" s="1"/>
  <c r="J61" i="86"/>
  <c r="R61" i="86"/>
  <c r="J11" i="87"/>
  <c r="R11" i="87"/>
  <c r="D17" i="87"/>
  <c r="L17" i="87"/>
  <c r="T17" i="87"/>
  <c r="J27" i="87"/>
  <c r="R27" i="87"/>
  <c r="D33" i="87"/>
  <c r="D26" i="87" s="1"/>
  <c r="L33" i="87"/>
  <c r="L26" i="87" s="1"/>
  <c r="T33" i="87"/>
  <c r="T26" i="87" s="1"/>
  <c r="H61" i="87"/>
  <c r="P61" i="87"/>
  <c r="X61" i="87"/>
  <c r="H11" i="88"/>
  <c r="P11" i="88"/>
  <c r="X11" i="88"/>
  <c r="J17" i="88"/>
  <c r="R17" i="88"/>
  <c r="H27" i="88"/>
  <c r="P27" i="88"/>
  <c r="X27" i="88"/>
  <c r="J33" i="88"/>
  <c r="J26" i="88" s="1"/>
  <c r="R33" i="88"/>
  <c r="R26" i="88" s="1"/>
  <c r="F61" i="88"/>
  <c r="N61" i="88"/>
  <c r="V61" i="88"/>
  <c r="F11" i="89"/>
  <c r="N11" i="89"/>
  <c r="V11" i="89"/>
  <c r="H17" i="89"/>
  <c r="P17" i="89"/>
  <c r="X17" i="89"/>
  <c r="F27" i="89"/>
  <c r="N27" i="89"/>
  <c r="V27" i="89"/>
  <c r="H33" i="89"/>
  <c r="H26" i="89" s="1"/>
  <c r="P33" i="89"/>
  <c r="P26" i="89" s="1"/>
  <c r="X33" i="89"/>
  <c r="X26" i="89" s="1"/>
  <c r="D61" i="89"/>
  <c r="L61" i="89"/>
  <c r="T61" i="89"/>
  <c r="D11" i="90"/>
  <c r="L11" i="90"/>
  <c r="T11" i="90"/>
  <c r="F17" i="90"/>
  <c r="N17" i="90"/>
  <c r="V17" i="90"/>
  <c r="D27" i="90"/>
  <c r="L27" i="90"/>
  <c r="T27" i="90"/>
  <c r="F33" i="90"/>
  <c r="F26" i="90" s="1"/>
  <c r="N33" i="90"/>
  <c r="N26" i="90" s="1"/>
  <c r="V33" i="90"/>
  <c r="V26" i="90" s="1"/>
  <c r="J61" i="90"/>
  <c r="R61" i="90"/>
  <c r="J11" i="91"/>
  <c r="R11" i="91"/>
  <c r="D17" i="91"/>
  <c r="L17" i="91"/>
  <c r="T17" i="91"/>
  <c r="H27" i="91"/>
  <c r="P27" i="91"/>
  <c r="X27" i="91"/>
  <c r="J33" i="91"/>
  <c r="R33" i="91"/>
  <c r="F61" i="91"/>
  <c r="N61" i="91"/>
  <c r="V61" i="91"/>
  <c r="H11" i="186"/>
  <c r="P11" i="186"/>
  <c r="X11" i="186"/>
  <c r="J11" i="110"/>
  <c r="R11" i="110"/>
  <c r="D17" i="110"/>
  <c r="L17" i="110"/>
  <c r="T17" i="110"/>
  <c r="J27" i="110"/>
  <c r="R27" i="110"/>
  <c r="D33" i="110"/>
  <c r="D26" i="110" s="1"/>
  <c r="L33" i="110"/>
  <c r="L26" i="110" s="1"/>
  <c r="T33" i="110"/>
  <c r="T26" i="110" s="1"/>
  <c r="L52" i="110"/>
  <c r="T52" i="110"/>
  <c r="H11" i="107"/>
  <c r="P11" i="107"/>
  <c r="X11" i="107"/>
  <c r="J17" i="107"/>
  <c r="R17" i="107"/>
  <c r="H27" i="107"/>
  <c r="P27" i="107"/>
  <c r="X27" i="107"/>
  <c r="J33" i="107"/>
  <c r="R33" i="107"/>
  <c r="R26" i="107" s="1"/>
  <c r="F61" i="107"/>
  <c r="N61" i="107"/>
  <c r="V61" i="107"/>
  <c r="J52" i="107"/>
  <c r="R52" i="107"/>
  <c r="J61" i="114"/>
  <c r="R61" i="114"/>
  <c r="D17" i="112"/>
  <c r="L17" i="112"/>
  <c r="T17" i="112"/>
  <c r="J27" i="112"/>
  <c r="R27" i="112"/>
  <c r="D33" i="112"/>
  <c r="D26" i="112" s="1"/>
  <c r="L33" i="112"/>
  <c r="T33" i="112"/>
  <c r="T26" i="112" s="1"/>
  <c r="H61" i="112"/>
  <c r="P61" i="112"/>
  <c r="X61" i="112"/>
  <c r="H11" i="109"/>
  <c r="P11" i="109"/>
  <c r="X11" i="109"/>
  <c r="J17" i="109"/>
  <c r="R17" i="109"/>
  <c r="H27" i="109"/>
  <c r="P27" i="109"/>
  <c r="X27" i="109"/>
  <c r="J33" i="109"/>
  <c r="R33" i="109"/>
  <c r="F61" i="109"/>
  <c r="N61" i="109"/>
  <c r="V61" i="109"/>
  <c r="F11" i="113"/>
  <c r="N11" i="113"/>
  <c r="V11" i="113"/>
  <c r="H17" i="113"/>
  <c r="P17" i="113"/>
  <c r="X17" i="113"/>
  <c r="F27" i="113"/>
  <c r="N27" i="113"/>
  <c r="V27" i="113"/>
  <c r="H33" i="113"/>
  <c r="P33" i="113"/>
  <c r="P26" i="113" s="1"/>
  <c r="X33" i="113"/>
  <c r="X26" i="113" s="1"/>
  <c r="D61" i="113"/>
  <c r="L61" i="113"/>
  <c r="T61" i="113"/>
  <c r="D11" i="115"/>
  <c r="L11" i="115"/>
  <c r="T11" i="115"/>
  <c r="J61" i="115"/>
  <c r="R61" i="115"/>
  <c r="F11" i="121"/>
  <c r="N11" i="121"/>
  <c r="V11" i="121"/>
  <c r="H17" i="121"/>
  <c r="P17" i="121"/>
  <c r="X17" i="121"/>
  <c r="F27" i="121"/>
  <c r="N27" i="121"/>
  <c r="V27" i="121"/>
  <c r="H33" i="121"/>
  <c r="P33" i="121"/>
  <c r="X33" i="121"/>
  <c r="D61" i="121"/>
  <c r="L61" i="121"/>
  <c r="T61" i="121"/>
  <c r="P52" i="121"/>
  <c r="X52" i="121"/>
  <c r="D11" i="183"/>
  <c r="L11" i="183"/>
  <c r="T11" i="183"/>
  <c r="F17" i="183"/>
  <c r="N17" i="183"/>
  <c r="V17" i="183"/>
  <c r="D27" i="183"/>
  <c r="L27" i="183"/>
  <c r="T27" i="183"/>
  <c r="F33" i="183"/>
  <c r="N33" i="183"/>
  <c r="N26" i="183" s="1"/>
  <c r="V33" i="183"/>
  <c r="D36" i="125"/>
  <c r="L36" i="125"/>
  <c r="L36" i="123" s="1"/>
  <c r="T36" i="125"/>
  <c r="J11" i="173"/>
  <c r="R11" i="173"/>
  <c r="D17" i="173"/>
  <c r="L17" i="173"/>
  <c r="T17" i="173"/>
  <c r="J27" i="173"/>
  <c r="R27" i="173"/>
  <c r="D33" i="173"/>
  <c r="L33" i="173"/>
  <c r="T33" i="173"/>
  <c r="T26" i="173" s="1"/>
  <c r="C52" i="91"/>
  <c r="K52" i="91"/>
  <c r="S52" i="91"/>
  <c r="G4" i="186"/>
  <c r="O4" i="186"/>
  <c r="W4" i="186"/>
  <c r="E8" i="186"/>
  <c r="M8" i="186"/>
  <c r="U8" i="186"/>
  <c r="I11" i="186"/>
  <c r="C22" i="186"/>
  <c r="K22" i="186"/>
  <c r="S22" i="186"/>
  <c r="I4" i="110"/>
  <c r="Q4" i="110"/>
  <c r="G8" i="110"/>
  <c r="O8" i="110"/>
  <c r="W8" i="110"/>
  <c r="C11" i="110"/>
  <c r="K11" i="110"/>
  <c r="S11" i="110"/>
  <c r="E17" i="110"/>
  <c r="M17" i="110"/>
  <c r="U17" i="110"/>
  <c r="E22" i="110"/>
  <c r="M22" i="110"/>
  <c r="U22" i="110"/>
  <c r="C27" i="110"/>
  <c r="K27" i="110"/>
  <c r="S27" i="110"/>
  <c r="E33" i="110"/>
  <c r="M33" i="110"/>
  <c r="U33" i="110"/>
  <c r="E52" i="110"/>
  <c r="M52" i="110"/>
  <c r="U52" i="110"/>
  <c r="G4" i="107"/>
  <c r="O4" i="107"/>
  <c r="W4" i="107"/>
  <c r="E8" i="107"/>
  <c r="M8" i="107"/>
  <c r="U8" i="107"/>
  <c r="I11" i="107"/>
  <c r="Q11" i="107"/>
  <c r="C17" i="107"/>
  <c r="K17" i="107"/>
  <c r="S17" i="107"/>
  <c r="C22" i="107"/>
  <c r="K22" i="107"/>
  <c r="S22" i="107"/>
  <c r="I27" i="107"/>
  <c r="Q27" i="107"/>
  <c r="C33" i="107"/>
  <c r="K33" i="107"/>
  <c r="S33" i="107"/>
  <c r="G61" i="107"/>
  <c r="O61" i="107"/>
  <c r="W61" i="107"/>
  <c r="C52" i="107"/>
  <c r="K52" i="107"/>
  <c r="S52" i="107"/>
  <c r="E4" i="108"/>
  <c r="M4" i="108"/>
  <c r="U4" i="108"/>
  <c r="C8" i="108"/>
  <c r="K8" i="108"/>
  <c r="S8" i="108"/>
  <c r="G11" i="108"/>
  <c r="O11" i="108"/>
  <c r="W11" i="108"/>
  <c r="I17" i="108"/>
  <c r="Q17" i="108"/>
  <c r="I22" i="108"/>
  <c r="Q22" i="108"/>
  <c r="G27" i="108"/>
  <c r="O27" i="108"/>
  <c r="W27" i="108"/>
  <c r="I33" i="108"/>
  <c r="Q33" i="108"/>
  <c r="E61" i="108"/>
  <c r="M61" i="108"/>
  <c r="U61" i="108"/>
  <c r="I52" i="108"/>
  <c r="Q52" i="108"/>
  <c r="C4" i="114"/>
  <c r="K4" i="114"/>
  <c r="S4" i="114"/>
  <c r="I8" i="114"/>
  <c r="Q8" i="114"/>
  <c r="E11" i="114"/>
  <c r="M11" i="114"/>
  <c r="U11" i="114"/>
  <c r="G17" i="114"/>
  <c r="O17" i="114"/>
  <c r="W17" i="114"/>
  <c r="G22" i="114"/>
  <c r="O22" i="114"/>
  <c r="W22" i="114"/>
  <c r="E27" i="114"/>
  <c r="M27" i="114"/>
  <c r="U27" i="114"/>
  <c r="G33" i="114"/>
  <c r="O33" i="114"/>
  <c r="W33" i="114"/>
  <c r="C61" i="114"/>
  <c r="K61" i="114"/>
  <c r="S61" i="114"/>
  <c r="G52" i="114"/>
  <c r="O52" i="114"/>
  <c r="W52" i="114"/>
  <c r="I4" i="112"/>
  <c r="Q4" i="112"/>
  <c r="G8" i="112"/>
  <c r="O8" i="112"/>
  <c r="W8" i="112"/>
  <c r="C11" i="112"/>
  <c r="K11" i="112"/>
  <c r="S11" i="112"/>
  <c r="E17" i="112"/>
  <c r="M17" i="112"/>
  <c r="U17" i="112"/>
  <c r="E22" i="112"/>
  <c r="M22" i="112"/>
  <c r="U22" i="112"/>
  <c r="C27" i="112"/>
  <c r="K27" i="112"/>
  <c r="S27" i="112"/>
  <c r="E33" i="112"/>
  <c r="M33" i="112"/>
  <c r="U33" i="112"/>
  <c r="I61" i="112"/>
  <c r="Q61" i="112"/>
  <c r="E52" i="112"/>
  <c r="M52" i="112"/>
  <c r="U52" i="112"/>
  <c r="G4" i="109"/>
  <c r="O4" i="109"/>
  <c r="W4" i="109"/>
  <c r="E8" i="109"/>
  <c r="M8" i="109"/>
  <c r="U8" i="109"/>
  <c r="I11" i="109"/>
  <c r="Q11" i="109"/>
  <c r="C17" i="109"/>
  <c r="K17" i="109"/>
  <c r="S17" i="109"/>
  <c r="C22" i="109"/>
  <c r="K22" i="109"/>
  <c r="S22" i="109"/>
  <c r="I27" i="109"/>
  <c r="Q27" i="109"/>
  <c r="C33" i="109"/>
  <c r="K33" i="109"/>
  <c r="S33" i="109"/>
  <c r="G61" i="109"/>
  <c r="O61" i="109"/>
  <c r="W61" i="109"/>
  <c r="C52" i="109"/>
  <c r="K52" i="109"/>
  <c r="S52" i="109"/>
  <c r="E4" i="113"/>
  <c r="M4" i="113"/>
  <c r="U4" i="113"/>
  <c r="C8" i="113"/>
  <c r="K8" i="113"/>
  <c r="S8" i="113"/>
  <c r="G11" i="113"/>
  <c r="O11" i="113"/>
  <c r="W11" i="113"/>
  <c r="I17" i="113"/>
  <c r="Q17" i="113"/>
  <c r="I22" i="113"/>
  <c r="Q22" i="113"/>
  <c r="G27" i="113"/>
  <c r="O27" i="113"/>
  <c r="W27" i="113"/>
  <c r="I33" i="113"/>
  <c r="Q33" i="113"/>
  <c r="E61" i="113"/>
  <c r="M61" i="113"/>
  <c r="U61" i="113"/>
  <c r="I52" i="113"/>
  <c r="Q52" i="113"/>
  <c r="C4" i="115"/>
  <c r="I8" i="115"/>
  <c r="E11" i="115"/>
  <c r="M11" i="115"/>
  <c r="G17" i="115"/>
  <c r="G22" i="115"/>
  <c r="O22" i="115"/>
  <c r="E27" i="115"/>
  <c r="E26" i="115" s="1"/>
  <c r="M27" i="115"/>
  <c r="M26" i="115" s="1"/>
  <c r="U27" i="115"/>
  <c r="U26" i="115" s="1"/>
  <c r="G33" i="115"/>
  <c r="O33" i="115"/>
  <c r="W33" i="115"/>
  <c r="C61" i="115"/>
  <c r="K61" i="115"/>
  <c r="S61" i="115"/>
  <c r="G52" i="115"/>
  <c r="O52" i="115"/>
  <c r="W52" i="115"/>
  <c r="I51" i="119"/>
  <c r="Q51" i="119"/>
  <c r="E4" i="121"/>
  <c r="M4" i="121"/>
  <c r="M3" i="121" s="1"/>
  <c r="U4" i="121"/>
  <c r="C8" i="121"/>
  <c r="K8" i="121"/>
  <c r="S8" i="121"/>
  <c r="G11" i="121"/>
  <c r="O11" i="121"/>
  <c r="W11" i="121"/>
  <c r="I17" i="121"/>
  <c r="Q17" i="121"/>
  <c r="I22" i="121"/>
  <c r="Q22" i="121"/>
  <c r="G27" i="121"/>
  <c r="G26" i="121" s="1"/>
  <c r="O27" i="121"/>
  <c r="O26" i="121" s="1"/>
  <c r="W27" i="121"/>
  <c r="W26" i="121" s="1"/>
  <c r="I33" i="121"/>
  <c r="Q33" i="121"/>
  <c r="E61" i="121"/>
  <c r="M61" i="121"/>
  <c r="U61" i="121"/>
  <c r="I52" i="121"/>
  <c r="Q52" i="121"/>
  <c r="C4" i="183"/>
  <c r="K4" i="183"/>
  <c r="S4" i="183"/>
  <c r="I8" i="183"/>
  <c r="Q8" i="183"/>
  <c r="E11" i="183"/>
  <c r="M11" i="183"/>
  <c r="U11" i="183"/>
  <c r="G17" i="183"/>
  <c r="O17" i="183"/>
  <c r="W17" i="183"/>
  <c r="G22" i="183"/>
  <c r="O22" i="183"/>
  <c r="W22" i="183"/>
  <c r="E27" i="183"/>
  <c r="E26" i="183" s="1"/>
  <c r="M27" i="183"/>
  <c r="M26" i="183" s="1"/>
  <c r="U27" i="183"/>
  <c r="U26" i="183" s="1"/>
  <c r="G33" i="183"/>
  <c r="O33" i="183"/>
  <c r="W33" i="183"/>
  <c r="I61" i="19"/>
  <c r="Q61" i="19"/>
  <c r="C51" i="125"/>
  <c r="C51" i="123" s="1"/>
  <c r="K51" i="125"/>
  <c r="K51" i="123" s="1"/>
  <c r="S51" i="125"/>
  <c r="S51" i="123" s="1"/>
  <c r="I54" i="125"/>
  <c r="I54" i="123" s="1"/>
  <c r="Q54" i="125"/>
  <c r="Q54" i="123" s="1"/>
  <c r="E4" i="115"/>
  <c r="E61" i="115"/>
  <c r="M61" i="115"/>
  <c r="U61" i="115"/>
  <c r="G4" i="121"/>
  <c r="O4" i="121"/>
  <c r="W4" i="121"/>
  <c r="I11" i="121"/>
  <c r="I3" i="121" s="1"/>
  <c r="Q11" i="121"/>
  <c r="C17" i="121"/>
  <c r="K17" i="121"/>
  <c r="S17" i="121"/>
  <c r="I27" i="121"/>
  <c r="Q27" i="121"/>
  <c r="C33" i="121"/>
  <c r="K33" i="121"/>
  <c r="G61" i="121"/>
  <c r="O61" i="121"/>
  <c r="W61" i="121"/>
  <c r="E4" i="183"/>
  <c r="M4" i="183"/>
  <c r="U4" i="183"/>
  <c r="G11" i="183"/>
  <c r="O11" i="183"/>
  <c r="W11" i="183"/>
  <c r="I17" i="183"/>
  <c r="Q17" i="183"/>
  <c r="G27" i="183"/>
  <c r="O27" i="183"/>
  <c r="W27" i="183"/>
  <c r="I33" i="183"/>
  <c r="Q33" i="183"/>
  <c r="I6" i="125"/>
  <c r="Q6" i="125"/>
  <c r="C7" i="125"/>
  <c r="K7" i="125"/>
  <c r="S7" i="125"/>
  <c r="G10" i="125"/>
  <c r="O10" i="125"/>
  <c r="W10" i="125"/>
  <c r="C13" i="125"/>
  <c r="K13" i="125"/>
  <c r="S13" i="125"/>
  <c r="E14" i="125"/>
  <c r="M14" i="125"/>
  <c r="U14" i="125"/>
  <c r="G15" i="125"/>
  <c r="O15" i="125"/>
  <c r="W15" i="125"/>
  <c r="I16" i="125"/>
  <c r="Q16" i="125"/>
  <c r="E19" i="125"/>
  <c r="M19" i="125"/>
  <c r="U19" i="125"/>
  <c r="G20" i="125"/>
  <c r="O20" i="125"/>
  <c r="W20" i="125"/>
  <c r="I21" i="125"/>
  <c r="Q21" i="125"/>
  <c r="E24" i="125"/>
  <c r="M24" i="125"/>
  <c r="U24" i="125"/>
  <c r="G25" i="125"/>
  <c r="O25" i="125"/>
  <c r="W25" i="125"/>
  <c r="C29" i="125"/>
  <c r="K29" i="125"/>
  <c r="S29" i="125"/>
  <c r="E30" i="125"/>
  <c r="M30" i="125"/>
  <c r="U30" i="125"/>
  <c r="G31" i="125"/>
  <c r="O31" i="125"/>
  <c r="W31" i="125"/>
  <c r="I32" i="125"/>
  <c r="Q32" i="125"/>
  <c r="E35" i="125"/>
  <c r="M35" i="125"/>
  <c r="U35" i="125"/>
  <c r="G36" i="125"/>
  <c r="O36" i="125"/>
  <c r="W36" i="125"/>
  <c r="I37" i="125"/>
  <c r="Q37" i="125"/>
  <c r="C38" i="125"/>
  <c r="K38" i="125"/>
  <c r="S38" i="125"/>
  <c r="E39" i="125"/>
  <c r="M39" i="125"/>
  <c r="U39" i="125"/>
  <c r="G40" i="125"/>
  <c r="O40" i="125"/>
  <c r="W40" i="125"/>
  <c r="I41" i="125"/>
  <c r="Q41" i="125"/>
  <c r="C42" i="125"/>
  <c r="K42" i="125"/>
  <c r="S42" i="125"/>
  <c r="E43" i="125"/>
  <c r="M43" i="125"/>
  <c r="U43" i="125"/>
  <c r="G44" i="125"/>
  <c r="O44" i="125"/>
  <c r="W44" i="125"/>
  <c r="I45" i="125"/>
  <c r="Q45" i="125"/>
  <c r="C46" i="125"/>
  <c r="K46" i="125"/>
  <c r="S46" i="125"/>
  <c r="E47" i="125"/>
  <c r="M47" i="125"/>
  <c r="U47" i="125"/>
  <c r="G48" i="125"/>
  <c r="O48" i="125"/>
  <c r="W48" i="125"/>
  <c r="I49" i="125"/>
  <c r="Q49" i="125"/>
  <c r="C50" i="125"/>
  <c r="K50" i="125"/>
  <c r="S50" i="125"/>
  <c r="E51" i="125"/>
  <c r="M51" i="125"/>
  <c r="U51" i="125"/>
  <c r="I62" i="125"/>
  <c r="Q62" i="125"/>
  <c r="C63" i="125"/>
  <c r="K63" i="125"/>
  <c r="S63" i="125"/>
  <c r="E64" i="125"/>
  <c r="M64" i="125"/>
  <c r="U64" i="125"/>
  <c r="G65" i="125"/>
  <c r="O65" i="125"/>
  <c r="W65" i="125"/>
  <c r="I66" i="125"/>
  <c r="I66" i="123" s="1"/>
  <c r="Q66" i="125"/>
  <c r="Q66" i="123" s="1"/>
  <c r="C67" i="125"/>
  <c r="C67" i="123" s="1"/>
  <c r="K67" i="125"/>
  <c r="K67" i="123" s="1"/>
  <c r="S67" i="125"/>
  <c r="S67" i="123" s="1"/>
  <c r="D27" i="91"/>
  <c r="L27" i="91"/>
  <c r="T27" i="91"/>
  <c r="T26" i="91" s="1"/>
  <c r="F33" i="91"/>
  <c r="N33" i="91"/>
  <c r="V33" i="91"/>
  <c r="J61" i="91"/>
  <c r="R61" i="91"/>
  <c r="F52" i="91"/>
  <c r="N52" i="91"/>
  <c r="V52" i="91"/>
  <c r="J4" i="186"/>
  <c r="R4" i="186"/>
  <c r="H8" i="186"/>
  <c r="P8" i="186"/>
  <c r="X8" i="186"/>
  <c r="D11" i="186"/>
  <c r="L11" i="186"/>
  <c r="T11" i="186"/>
  <c r="F22" i="186"/>
  <c r="N22" i="186"/>
  <c r="V22" i="186"/>
  <c r="D4" i="110"/>
  <c r="D3" i="110" s="1"/>
  <c r="L4" i="110"/>
  <c r="L3" i="110" s="1"/>
  <c r="T4" i="110"/>
  <c r="T3" i="110" s="1"/>
  <c r="J8" i="110"/>
  <c r="R8" i="110"/>
  <c r="F11" i="110"/>
  <c r="N11" i="110"/>
  <c r="V11" i="110"/>
  <c r="H17" i="110"/>
  <c r="P17" i="110"/>
  <c r="X17" i="110"/>
  <c r="H22" i="110"/>
  <c r="P22" i="110"/>
  <c r="X22" i="110"/>
  <c r="F27" i="110"/>
  <c r="F26" i="110" s="1"/>
  <c r="N27" i="110"/>
  <c r="N26" i="110" s="1"/>
  <c r="V27" i="110"/>
  <c r="V26" i="110" s="1"/>
  <c r="H33" i="110"/>
  <c r="P33" i="110"/>
  <c r="X33" i="110"/>
  <c r="H52" i="110"/>
  <c r="P52" i="110"/>
  <c r="X52" i="110"/>
  <c r="J4" i="107"/>
  <c r="R4" i="107"/>
  <c r="H8" i="107"/>
  <c r="P8" i="107"/>
  <c r="X8" i="107"/>
  <c r="D11" i="107"/>
  <c r="L11" i="107"/>
  <c r="T11" i="107"/>
  <c r="F17" i="107"/>
  <c r="N17" i="107"/>
  <c r="V17" i="107"/>
  <c r="F22" i="107"/>
  <c r="N22" i="107"/>
  <c r="V22" i="107"/>
  <c r="D27" i="107"/>
  <c r="L27" i="107"/>
  <c r="L26" i="107" s="1"/>
  <c r="T27" i="107"/>
  <c r="F33" i="107"/>
  <c r="N33" i="107"/>
  <c r="V33" i="107"/>
  <c r="J61" i="107"/>
  <c r="R61" i="107"/>
  <c r="F52" i="107"/>
  <c r="N52" i="107"/>
  <c r="V52" i="107"/>
  <c r="F8" i="108"/>
  <c r="N8" i="108"/>
  <c r="V8" i="108"/>
  <c r="J11" i="108"/>
  <c r="R11" i="108"/>
  <c r="D17" i="108"/>
  <c r="L17" i="108"/>
  <c r="T17" i="108"/>
  <c r="D22" i="108"/>
  <c r="L22" i="108"/>
  <c r="T22" i="108"/>
  <c r="J27" i="108"/>
  <c r="R27" i="108"/>
  <c r="D33" i="108"/>
  <c r="L33" i="108"/>
  <c r="T33" i="108"/>
  <c r="H61" i="108"/>
  <c r="P61" i="108"/>
  <c r="X61" i="108"/>
  <c r="D52" i="108"/>
  <c r="L52" i="108"/>
  <c r="T52" i="108"/>
  <c r="F4" i="114"/>
  <c r="N4" i="114"/>
  <c r="V4" i="114"/>
  <c r="D8" i="114"/>
  <c r="L8" i="114"/>
  <c r="T8" i="114"/>
  <c r="H11" i="114"/>
  <c r="P11" i="114"/>
  <c r="X11" i="114"/>
  <c r="J17" i="114"/>
  <c r="R17" i="114"/>
  <c r="J22" i="114"/>
  <c r="R22" i="114"/>
  <c r="H27" i="114"/>
  <c r="P27" i="114"/>
  <c r="X27" i="114"/>
  <c r="J33" i="114"/>
  <c r="R33" i="114"/>
  <c r="F61" i="114"/>
  <c r="N61" i="114"/>
  <c r="V61" i="114"/>
  <c r="J52" i="114"/>
  <c r="R52" i="114"/>
  <c r="D4" i="112"/>
  <c r="L4" i="112"/>
  <c r="T4" i="112"/>
  <c r="J8" i="112"/>
  <c r="R8" i="112"/>
  <c r="F11" i="112"/>
  <c r="N11" i="112"/>
  <c r="V11" i="112"/>
  <c r="H17" i="112"/>
  <c r="P17" i="112"/>
  <c r="X17" i="112"/>
  <c r="H22" i="112"/>
  <c r="P22" i="112"/>
  <c r="X22" i="112"/>
  <c r="F27" i="112"/>
  <c r="N27" i="112"/>
  <c r="V27" i="112"/>
  <c r="H33" i="112"/>
  <c r="P33" i="112"/>
  <c r="X33" i="112"/>
  <c r="D61" i="112"/>
  <c r="L61" i="112"/>
  <c r="T61" i="112"/>
  <c r="H52" i="112"/>
  <c r="P52" i="112"/>
  <c r="X52" i="112"/>
  <c r="J4" i="109"/>
  <c r="J3" i="109" s="1"/>
  <c r="R4" i="109"/>
  <c r="H8" i="109"/>
  <c r="P8" i="109"/>
  <c r="X8" i="109"/>
  <c r="D11" i="109"/>
  <c r="L11" i="109"/>
  <c r="T11" i="109"/>
  <c r="F17" i="109"/>
  <c r="N17" i="109"/>
  <c r="V17" i="109"/>
  <c r="F22" i="109"/>
  <c r="N22" i="109"/>
  <c r="V22" i="109"/>
  <c r="D27" i="109"/>
  <c r="L27" i="109"/>
  <c r="T27" i="109"/>
  <c r="F33" i="109"/>
  <c r="N33" i="109"/>
  <c r="V33" i="109"/>
  <c r="J61" i="109"/>
  <c r="R61" i="109"/>
  <c r="F52" i="109"/>
  <c r="N52" i="109"/>
  <c r="V52" i="109"/>
  <c r="H4" i="113"/>
  <c r="P4" i="113"/>
  <c r="X4" i="113"/>
  <c r="F8" i="113"/>
  <c r="N8" i="113"/>
  <c r="V8" i="113"/>
  <c r="J11" i="113"/>
  <c r="R11" i="113"/>
  <c r="D17" i="113"/>
  <c r="L17" i="113"/>
  <c r="T17" i="113"/>
  <c r="D22" i="113"/>
  <c r="L22" i="113"/>
  <c r="T22" i="113"/>
  <c r="J27" i="113"/>
  <c r="R27" i="113"/>
  <c r="D33" i="113"/>
  <c r="L33" i="113"/>
  <c r="T33" i="113"/>
  <c r="H61" i="113"/>
  <c r="P61" i="113"/>
  <c r="X61" i="113"/>
  <c r="D52" i="113"/>
  <c r="L52" i="113"/>
  <c r="T52" i="113"/>
  <c r="F4" i="115"/>
  <c r="F3" i="115" s="1"/>
  <c r="N4" i="115"/>
  <c r="V4" i="115"/>
  <c r="D8" i="115"/>
  <c r="L8" i="115"/>
  <c r="T8" i="115"/>
  <c r="H11" i="115"/>
  <c r="P11" i="115"/>
  <c r="X11" i="115"/>
  <c r="F61" i="115"/>
  <c r="N61" i="115"/>
  <c r="V61" i="115"/>
  <c r="J52" i="115"/>
  <c r="R52" i="115"/>
  <c r="D51" i="119"/>
  <c r="D51" i="116" s="1"/>
  <c r="L51" i="119"/>
  <c r="L51" i="116" s="1"/>
  <c r="T51" i="119"/>
  <c r="T51" i="116" s="1"/>
  <c r="H4" i="121"/>
  <c r="P4" i="121"/>
  <c r="X4" i="121"/>
  <c r="F8" i="121"/>
  <c r="N8" i="121"/>
  <c r="V8" i="121"/>
  <c r="J11" i="121"/>
  <c r="R11" i="121"/>
  <c r="D17" i="121"/>
  <c r="L17" i="121"/>
  <c r="T17" i="121"/>
  <c r="D22" i="121"/>
  <c r="L22" i="121"/>
  <c r="T22" i="121"/>
  <c r="J27" i="121"/>
  <c r="R27" i="121"/>
  <c r="D33" i="121"/>
  <c r="L33" i="121"/>
  <c r="T33" i="121"/>
  <c r="H61" i="121"/>
  <c r="P61" i="121"/>
  <c r="X61" i="121"/>
  <c r="D52" i="121"/>
  <c r="L52" i="121"/>
  <c r="T52" i="121"/>
  <c r="F4" i="183"/>
  <c r="F3" i="183" s="1"/>
  <c r="N4" i="183"/>
  <c r="V4" i="183"/>
  <c r="D8" i="183"/>
  <c r="L8" i="183"/>
  <c r="T8" i="183"/>
  <c r="H11" i="183"/>
  <c r="P11" i="183"/>
  <c r="X11" i="183"/>
  <c r="J17" i="183"/>
  <c r="R17" i="183"/>
  <c r="J22" i="183"/>
  <c r="R22" i="183"/>
  <c r="H27" i="183"/>
  <c r="P27" i="183"/>
  <c r="X27" i="183"/>
  <c r="J33" i="183"/>
  <c r="R33" i="183"/>
  <c r="J52" i="183"/>
  <c r="R52" i="183"/>
  <c r="D61" i="19"/>
  <c r="L61" i="19"/>
  <c r="T61" i="19"/>
  <c r="H48" i="125"/>
  <c r="P48" i="125"/>
  <c r="X48" i="125"/>
  <c r="J49" i="125"/>
  <c r="R49" i="125"/>
  <c r="D50" i="125"/>
  <c r="L50" i="125"/>
  <c r="T50" i="125"/>
  <c r="F51" i="125"/>
  <c r="N51" i="125"/>
  <c r="V51" i="125"/>
  <c r="J62" i="125"/>
  <c r="R62" i="125"/>
  <c r="D63" i="125"/>
  <c r="L63" i="125"/>
  <c r="T63" i="125"/>
  <c r="F64" i="125"/>
  <c r="N64" i="125"/>
  <c r="V64" i="125"/>
  <c r="H65" i="125"/>
  <c r="P65" i="125"/>
  <c r="X65" i="125"/>
  <c r="J66" i="125"/>
  <c r="R66" i="125"/>
  <c r="D67" i="125"/>
  <c r="L67" i="125"/>
  <c r="T67" i="125"/>
  <c r="I11" i="115"/>
  <c r="G61" i="115"/>
  <c r="C11" i="121"/>
  <c r="K11" i="121"/>
  <c r="S11" i="121"/>
  <c r="E17" i="121"/>
  <c r="M17" i="121"/>
  <c r="U17" i="121"/>
  <c r="C27" i="121"/>
  <c r="K27" i="121"/>
  <c r="S27" i="121"/>
  <c r="E33" i="121"/>
  <c r="E26" i="121" s="1"/>
  <c r="M33" i="121"/>
  <c r="M26" i="121" s="1"/>
  <c r="U33" i="121"/>
  <c r="U26" i="121" s="1"/>
  <c r="I61" i="121"/>
  <c r="Q61" i="121"/>
  <c r="I11" i="183"/>
  <c r="Q11" i="183"/>
  <c r="C17" i="183"/>
  <c r="K17" i="183"/>
  <c r="S17" i="183"/>
  <c r="I27" i="183"/>
  <c r="Q27" i="183"/>
  <c r="C33" i="183"/>
  <c r="C26" i="183" s="1"/>
  <c r="K33" i="183"/>
  <c r="K26" i="183" s="1"/>
  <c r="S33" i="183"/>
  <c r="S26" i="183" s="1"/>
  <c r="I36" i="125"/>
  <c r="I36" i="123" s="1"/>
  <c r="Q36" i="125"/>
  <c r="Q36" i="123" s="1"/>
  <c r="F27" i="91"/>
  <c r="N27" i="91"/>
  <c r="V27" i="91"/>
  <c r="H33" i="91"/>
  <c r="P33" i="91"/>
  <c r="X33" i="91"/>
  <c r="D61" i="91"/>
  <c r="L61" i="91"/>
  <c r="T61" i="91"/>
  <c r="D4" i="186"/>
  <c r="L4" i="186"/>
  <c r="T4" i="186"/>
  <c r="F11" i="186"/>
  <c r="N11" i="186"/>
  <c r="N3" i="186" s="1"/>
  <c r="V11" i="186"/>
  <c r="F4" i="110"/>
  <c r="N4" i="110"/>
  <c r="V4" i="110"/>
  <c r="H11" i="110"/>
  <c r="H3" i="110" s="1"/>
  <c r="P11" i="110"/>
  <c r="X11" i="110"/>
  <c r="J17" i="110"/>
  <c r="R17" i="110"/>
  <c r="H27" i="110"/>
  <c r="P27" i="110"/>
  <c r="X27" i="110"/>
  <c r="J33" i="110"/>
  <c r="R33" i="110"/>
  <c r="D4" i="107"/>
  <c r="L4" i="107"/>
  <c r="T4" i="107"/>
  <c r="F11" i="107"/>
  <c r="N11" i="107"/>
  <c r="V11" i="107"/>
  <c r="H17" i="107"/>
  <c r="P17" i="107"/>
  <c r="X17" i="107"/>
  <c r="F27" i="107"/>
  <c r="N27" i="107"/>
  <c r="V27" i="107"/>
  <c r="H33" i="107"/>
  <c r="P33" i="107"/>
  <c r="X33" i="107"/>
  <c r="D61" i="107"/>
  <c r="L61" i="107"/>
  <c r="T61" i="107"/>
  <c r="H61" i="114"/>
  <c r="P61" i="114"/>
  <c r="X61" i="114"/>
  <c r="J17" i="112"/>
  <c r="R17" i="112"/>
  <c r="H27" i="112"/>
  <c r="P27" i="112"/>
  <c r="X27" i="112"/>
  <c r="J33" i="112"/>
  <c r="R33" i="112"/>
  <c r="F61" i="112"/>
  <c r="N61" i="112"/>
  <c r="V61" i="112"/>
  <c r="D4" i="109"/>
  <c r="L4" i="109"/>
  <c r="T4" i="109"/>
  <c r="F11" i="109"/>
  <c r="N11" i="109"/>
  <c r="V11" i="109"/>
  <c r="H17" i="109"/>
  <c r="P17" i="109"/>
  <c r="X17" i="109"/>
  <c r="F27" i="109"/>
  <c r="N27" i="109"/>
  <c r="V27" i="109"/>
  <c r="H33" i="109"/>
  <c r="P33" i="109"/>
  <c r="X33" i="109"/>
  <c r="D61" i="109"/>
  <c r="L61" i="109"/>
  <c r="T61" i="109"/>
  <c r="J4" i="113"/>
  <c r="R4" i="113"/>
  <c r="D11" i="113"/>
  <c r="L11" i="113"/>
  <c r="T11" i="113"/>
  <c r="F17" i="113"/>
  <c r="N17" i="113"/>
  <c r="V17" i="113"/>
  <c r="D27" i="113"/>
  <c r="L27" i="113"/>
  <c r="T27" i="113"/>
  <c r="F33" i="113"/>
  <c r="N33" i="113"/>
  <c r="V33" i="113"/>
  <c r="J61" i="113"/>
  <c r="R61" i="113"/>
  <c r="H4" i="115"/>
  <c r="P4" i="115"/>
  <c r="X4" i="115"/>
  <c r="J11" i="115"/>
  <c r="J3" i="115" s="1"/>
  <c r="R11" i="115"/>
  <c r="D17" i="115"/>
  <c r="L17" i="115"/>
  <c r="T17" i="115"/>
  <c r="J27" i="115"/>
  <c r="R27" i="115"/>
  <c r="D33" i="115"/>
  <c r="L33" i="115"/>
  <c r="T33" i="115"/>
  <c r="H61" i="115"/>
  <c r="P61" i="115"/>
  <c r="X61" i="115"/>
  <c r="J4" i="121"/>
  <c r="R4" i="121"/>
  <c r="D11" i="121"/>
  <c r="L11" i="121"/>
  <c r="T11" i="121"/>
  <c r="F17" i="121"/>
  <c r="N17" i="121"/>
  <c r="V17" i="121"/>
  <c r="D27" i="121"/>
  <c r="L27" i="121"/>
  <c r="T27" i="121"/>
  <c r="F33" i="121"/>
  <c r="N33" i="121"/>
  <c r="V33" i="121"/>
  <c r="J61" i="121"/>
  <c r="R61" i="121"/>
  <c r="H4" i="183"/>
  <c r="P4" i="183"/>
  <c r="X4" i="183"/>
  <c r="J11" i="183"/>
  <c r="R11" i="183"/>
  <c r="D17" i="183"/>
  <c r="L17" i="183"/>
  <c r="T17" i="183"/>
  <c r="J27" i="183"/>
  <c r="R27" i="183"/>
  <c r="D33" i="183"/>
  <c r="L33" i="183"/>
  <c r="T33" i="183"/>
  <c r="F61" i="19"/>
  <c r="N61" i="19"/>
  <c r="V61" i="19"/>
  <c r="D6" i="125"/>
  <c r="L6" i="125"/>
  <c r="T6" i="125"/>
  <c r="F7" i="125"/>
  <c r="N7" i="125"/>
  <c r="V7" i="125"/>
  <c r="J10" i="125"/>
  <c r="R10" i="125"/>
  <c r="F13" i="125"/>
  <c r="N13" i="125"/>
  <c r="V13" i="125"/>
  <c r="H14" i="125"/>
  <c r="P14" i="125"/>
  <c r="X14" i="125"/>
  <c r="J15" i="125"/>
  <c r="R15" i="125"/>
  <c r="D16" i="125"/>
  <c r="L16" i="125"/>
  <c r="T16" i="125"/>
  <c r="H19" i="125"/>
  <c r="P19" i="125"/>
  <c r="X19" i="125"/>
  <c r="J20" i="125"/>
  <c r="R20" i="125"/>
  <c r="D21" i="125"/>
  <c r="L21" i="125"/>
  <c r="T21" i="125"/>
  <c r="H24" i="125"/>
  <c r="P24" i="125"/>
  <c r="X24" i="125"/>
  <c r="J25" i="125"/>
  <c r="R25" i="125"/>
  <c r="F29" i="125"/>
  <c r="N29" i="125"/>
  <c r="V29" i="125"/>
  <c r="H30" i="125"/>
  <c r="P30" i="125"/>
  <c r="X30" i="125"/>
  <c r="J31" i="125"/>
  <c r="R31" i="125"/>
  <c r="D32" i="125"/>
  <c r="L32" i="125"/>
  <c r="T32" i="125"/>
  <c r="H35" i="125"/>
  <c r="P35" i="125"/>
  <c r="X35" i="125"/>
  <c r="J36" i="125"/>
  <c r="R36" i="125"/>
  <c r="D37" i="125"/>
  <c r="L37" i="125"/>
  <c r="T37" i="125"/>
  <c r="F38" i="125"/>
  <c r="N38" i="125"/>
  <c r="V38" i="125"/>
  <c r="H39" i="125"/>
  <c r="P39" i="125"/>
  <c r="X39" i="125"/>
  <c r="J40" i="125"/>
  <c r="R40" i="125"/>
  <c r="D41" i="125"/>
  <c r="L41" i="125"/>
  <c r="T41" i="125"/>
  <c r="F42" i="125"/>
  <c r="N42" i="125"/>
  <c r="V42" i="125"/>
  <c r="H43" i="125"/>
  <c r="P43" i="125"/>
  <c r="X43" i="125"/>
  <c r="J44" i="125"/>
  <c r="R44" i="125"/>
  <c r="D45" i="125"/>
  <c r="L45" i="125"/>
  <c r="T45" i="125"/>
  <c r="F46" i="125"/>
  <c r="N46" i="125"/>
  <c r="V46" i="125"/>
  <c r="H47" i="125"/>
  <c r="P47" i="125"/>
  <c r="X47" i="125"/>
  <c r="J48" i="125"/>
  <c r="R48" i="125"/>
  <c r="D49" i="125"/>
  <c r="L49" i="125"/>
  <c r="T49" i="125"/>
  <c r="F50" i="125"/>
  <c r="N50" i="125"/>
  <c r="V50" i="125"/>
  <c r="H51" i="125"/>
  <c r="P51" i="125"/>
  <c r="X51" i="125"/>
  <c r="D62" i="125"/>
  <c r="L62" i="125"/>
  <c r="T62" i="125"/>
  <c r="F63" i="125"/>
  <c r="N63" i="125"/>
  <c r="V63" i="125"/>
  <c r="H64" i="125"/>
  <c r="P64" i="125"/>
  <c r="X64" i="125"/>
  <c r="J65" i="125"/>
  <c r="R65" i="125"/>
  <c r="D66" i="125"/>
  <c r="D66" i="123" s="1"/>
  <c r="L66" i="125"/>
  <c r="L66" i="123" s="1"/>
  <c r="T66" i="125"/>
  <c r="T66" i="123" s="1"/>
  <c r="F67" i="125"/>
  <c r="F67" i="123" s="1"/>
  <c r="N67" i="125"/>
  <c r="J11" i="174"/>
  <c r="R11" i="174"/>
  <c r="D17" i="174"/>
  <c r="L17" i="174"/>
  <c r="T17" i="174"/>
  <c r="F61" i="174"/>
  <c r="N61" i="174"/>
  <c r="V61" i="174"/>
  <c r="J19" i="124"/>
  <c r="J19" i="123" s="1"/>
  <c r="R19" i="124"/>
  <c r="R19" i="123" s="1"/>
  <c r="D20" i="124"/>
  <c r="L20" i="124"/>
  <c r="L20" i="123" s="1"/>
  <c r="T20" i="124"/>
  <c r="T20" i="123" s="1"/>
  <c r="F21" i="124"/>
  <c r="F21" i="123" s="1"/>
  <c r="N21" i="124"/>
  <c r="N21" i="123" s="1"/>
  <c r="V21" i="124"/>
  <c r="V21" i="123" s="1"/>
  <c r="J51" i="124"/>
  <c r="J51" i="123" s="1"/>
  <c r="R51" i="124"/>
  <c r="R51" i="123" s="1"/>
  <c r="D62" i="124"/>
  <c r="L62" i="124"/>
  <c r="T62" i="124"/>
  <c r="F63" i="124"/>
  <c r="N63" i="124"/>
  <c r="V63" i="124"/>
  <c r="H64" i="124"/>
  <c r="P64" i="124"/>
  <c r="X64" i="124"/>
  <c r="J65" i="124"/>
  <c r="R65" i="124"/>
  <c r="J17" i="202"/>
  <c r="R17" i="202"/>
  <c r="J11" i="203"/>
  <c r="R11" i="203"/>
  <c r="D17" i="203"/>
  <c r="L17" i="203"/>
  <c r="T17" i="203"/>
  <c r="J27" i="203"/>
  <c r="R27" i="203"/>
  <c r="D33" i="203"/>
  <c r="L33" i="203"/>
  <c r="T33" i="203"/>
  <c r="F17" i="204"/>
  <c r="N17" i="204"/>
  <c r="V17" i="204"/>
  <c r="J61" i="204"/>
  <c r="R61" i="204"/>
  <c r="I4" i="173"/>
  <c r="Q4" i="173"/>
  <c r="G8" i="173"/>
  <c r="O8" i="173"/>
  <c r="W8" i="173"/>
  <c r="C11" i="173"/>
  <c r="K11" i="173"/>
  <c r="S11" i="173"/>
  <c r="E17" i="173"/>
  <c r="M17" i="173"/>
  <c r="U17" i="173"/>
  <c r="E22" i="173"/>
  <c r="M22" i="173"/>
  <c r="U22" i="173"/>
  <c r="C27" i="173"/>
  <c r="C26" i="173" s="1"/>
  <c r="K27" i="173"/>
  <c r="K26" i="173" s="1"/>
  <c r="S27" i="173"/>
  <c r="S26" i="173" s="1"/>
  <c r="E33" i="173"/>
  <c r="M33" i="173"/>
  <c r="U33" i="173"/>
  <c r="I52" i="173"/>
  <c r="Q52" i="173"/>
  <c r="I4" i="174"/>
  <c r="Q4" i="174"/>
  <c r="Q3" i="174" s="1"/>
  <c r="G8" i="174"/>
  <c r="O8" i="174"/>
  <c r="W8" i="174"/>
  <c r="C11" i="174"/>
  <c r="K11" i="174"/>
  <c r="S11" i="174"/>
  <c r="E17" i="174"/>
  <c r="M17" i="174"/>
  <c r="U17" i="174"/>
  <c r="E22" i="174"/>
  <c r="M22" i="174"/>
  <c r="U22" i="174"/>
  <c r="G61" i="174"/>
  <c r="O61" i="174"/>
  <c r="W61" i="174"/>
  <c r="G52" i="174"/>
  <c r="O52" i="174"/>
  <c r="W52" i="174"/>
  <c r="C19" i="124"/>
  <c r="C19" i="123" s="1"/>
  <c r="K19" i="124"/>
  <c r="K19" i="123" s="1"/>
  <c r="S19" i="124"/>
  <c r="S19" i="123" s="1"/>
  <c r="E20" i="124"/>
  <c r="E20" i="123" s="1"/>
  <c r="M20" i="124"/>
  <c r="M20" i="123" s="1"/>
  <c r="U20" i="124"/>
  <c r="U20" i="123" s="1"/>
  <c r="G21" i="124"/>
  <c r="O21" i="124"/>
  <c r="W21" i="124"/>
  <c r="W21" i="123" s="1"/>
  <c r="E36" i="124"/>
  <c r="E36" i="123" s="1"/>
  <c r="M36" i="124"/>
  <c r="U36" i="124"/>
  <c r="U36" i="123" s="1"/>
  <c r="C17" i="202"/>
  <c r="K17" i="202"/>
  <c r="S17" i="202"/>
  <c r="I4" i="203"/>
  <c r="Q4" i="203"/>
  <c r="G8" i="203"/>
  <c r="O8" i="203"/>
  <c r="W8" i="203"/>
  <c r="C11" i="203"/>
  <c r="K11" i="203"/>
  <c r="S11" i="203"/>
  <c r="E17" i="203"/>
  <c r="M17" i="203"/>
  <c r="E68" i="125"/>
  <c r="E68" i="123" s="1"/>
  <c r="M68" i="125"/>
  <c r="M68" i="123" s="1"/>
  <c r="U68" i="125"/>
  <c r="U68" i="123" s="1"/>
  <c r="G69" i="125"/>
  <c r="G69" i="123" s="1"/>
  <c r="O69" i="125"/>
  <c r="O69" i="123" s="1"/>
  <c r="W69" i="125"/>
  <c r="W69" i="123" s="1"/>
  <c r="I70" i="125"/>
  <c r="Q70" i="125"/>
  <c r="Q70" i="123" s="1"/>
  <c r="C71" i="125"/>
  <c r="C71" i="123" s="1"/>
  <c r="K71" i="125"/>
  <c r="K71" i="123" s="1"/>
  <c r="S71" i="125"/>
  <c r="S71" i="123" s="1"/>
  <c r="E72" i="125"/>
  <c r="E72" i="123" s="1"/>
  <c r="M72" i="125"/>
  <c r="M72" i="123" s="1"/>
  <c r="U72" i="125"/>
  <c r="U72" i="123" s="1"/>
  <c r="C4" i="173"/>
  <c r="K4" i="173"/>
  <c r="S4" i="173"/>
  <c r="I8" i="173"/>
  <c r="Q8" i="173"/>
  <c r="E11" i="173"/>
  <c r="M11" i="173"/>
  <c r="U11" i="173"/>
  <c r="G17" i="173"/>
  <c r="O17" i="173"/>
  <c r="W17" i="173"/>
  <c r="G22" i="173"/>
  <c r="O22" i="173"/>
  <c r="W22" i="173"/>
  <c r="E27" i="173"/>
  <c r="M27" i="173"/>
  <c r="U27" i="173"/>
  <c r="G33" i="173"/>
  <c r="O33" i="173"/>
  <c r="W33" i="173"/>
  <c r="C4" i="174"/>
  <c r="K4" i="174"/>
  <c r="S4" i="174"/>
  <c r="E11" i="174"/>
  <c r="M11" i="174"/>
  <c r="U11" i="174"/>
  <c r="G17" i="174"/>
  <c r="O17" i="174"/>
  <c r="W17" i="174"/>
  <c r="I61" i="174"/>
  <c r="Q61" i="174"/>
  <c r="I6" i="124"/>
  <c r="Q6" i="124"/>
  <c r="C7" i="124"/>
  <c r="K7" i="124"/>
  <c r="S7" i="124"/>
  <c r="G10" i="124"/>
  <c r="O10" i="124"/>
  <c r="W10" i="124"/>
  <c r="C13" i="124"/>
  <c r="K13" i="124"/>
  <c r="S13" i="124"/>
  <c r="E14" i="124"/>
  <c r="M14" i="124"/>
  <c r="U14" i="124"/>
  <c r="G15" i="124"/>
  <c r="O15" i="124"/>
  <c r="W15" i="124"/>
  <c r="I16" i="124"/>
  <c r="Q16" i="124"/>
  <c r="E19" i="124"/>
  <c r="M19" i="124"/>
  <c r="U19" i="124"/>
  <c r="G20" i="124"/>
  <c r="O20" i="124"/>
  <c r="W20" i="124"/>
  <c r="I21" i="124"/>
  <c r="Q21" i="124"/>
  <c r="E24" i="124"/>
  <c r="M24" i="124"/>
  <c r="U24" i="124"/>
  <c r="G25" i="124"/>
  <c r="O25" i="124"/>
  <c r="W25" i="124"/>
  <c r="C29" i="124"/>
  <c r="K29" i="124"/>
  <c r="S29" i="124"/>
  <c r="E30" i="124"/>
  <c r="M30" i="124"/>
  <c r="U30" i="124"/>
  <c r="G31" i="124"/>
  <c r="O31" i="124"/>
  <c r="W31" i="124"/>
  <c r="I32" i="124"/>
  <c r="Q32" i="124"/>
  <c r="E35" i="124"/>
  <c r="M35" i="124"/>
  <c r="U35" i="124"/>
  <c r="G36" i="124"/>
  <c r="O36" i="124"/>
  <c r="W36" i="124"/>
  <c r="I37" i="124"/>
  <c r="Q37" i="124"/>
  <c r="C38" i="124"/>
  <c r="K38" i="124"/>
  <c r="S38" i="124"/>
  <c r="E39" i="124"/>
  <c r="M39" i="124"/>
  <c r="U39" i="124"/>
  <c r="G40" i="124"/>
  <c r="O40" i="124"/>
  <c r="W40" i="124"/>
  <c r="I41" i="124"/>
  <c r="Q41" i="124"/>
  <c r="C42" i="124"/>
  <c r="K42" i="124"/>
  <c r="S42" i="124"/>
  <c r="E43" i="124"/>
  <c r="M43" i="124"/>
  <c r="U43" i="124"/>
  <c r="G44" i="124"/>
  <c r="O44" i="124"/>
  <c r="W44" i="124"/>
  <c r="I45" i="124"/>
  <c r="Q45" i="124"/>
  <c r="C46" i="124"/>
  <c r="K46" i="124"/>
  <c r="S46" i="124"/>
  <c r="E47" i="124"/>
  <c r="M47" i="124"/>
  <c r="U47" i="124"/>
  <c r="G48" i="124"/>
  <c r="O48" i="124"/>
  <c r="W48" i="124"/>
  <c r="I49" i="124"/>
  <c r="Q49" i="124"/>
  <c r="C50" i="124"/>
  <c r="K50" i="124"/>
  <c r="S50" i="124"/>
  <c r="E51" i="124"/>
  <c r="M51" i="124"/>
  <c r="U51" i="124"/>
  <c r="G62" i="124"/>
  <c r="G62" i="123" s="1"/>
  <c r="O62" i="124"/>
  <c r="W62" i="124"/>
  <c r="W62" i="123" s="1"/>
  <c r="I63" i="124"/>
  <c r="I63" i="123" s="1"/>
  <c r="Q63" i="124"/>
  <c r="Q63" i="123" s="1"/>
  <c r="C64" i="124"/>
  <c r="C64" i="123" s="1"/>
  <c r="K64" i="124"/>
  <c r="K64" i="123" s="1"/>
  <c r="S64" i="124"/>
  <c r="S64" i="123" s="1"/>
  <c r="E65" i="124"/>
  <c r="M65" i="124"/>
  <c r="U65" i="124"/>
  <c r="U65" i="123" s="1"/>
  <c r="G66" i="124"/>
  <c r="G66" i="123" s="1"/>
  <c r="O66" i="124"/>
  <c r="O66" i="123" s="1"/>
  <c r="W66" i="124"/>
  <c r="W66" i="123" s="1"/>
  <c r="I67" i="124"/>
  <c r="I67" i="123" s="1"/>
  <c r="Q67" i="124"/>
  <c r="Q67" i="123" s="1"/>
  <c r="C68" i="124"/>
  <c r="C68" i="123" s="1"/>
  <c r="K68" i="124"/>
  <c r="S68" i="124"/>
  <c r="S68" i="123" s="1"/>
  <c r="E69" i="124"/>
  <c r="E69" i="123" s="1"/>
  <c r="M69" i="124"/>
  <c r="M69" i="123" s="1"/>
  <c r="U69" i="124"/>
  <c r="U69" i="123" s="1"/>
  <c r="G70" i="124"/>
  <c r="G70" i="123" s="1"/>
  <c r="O70" i="124"/>
  <c r="O70" i="123" s="1"/>
  <c r="W70" i="124"/>
  <c r="I71" i="124"/>
  <c r="Q71" i="124"/>
  <c r="Q71" i="123" s="1"/>
  <c r="C72" i="124"/>
  <c r="C72" i="123" s="1"/>
  <c r="K72" i="124"/>
  <c r="K72" i="123" s="1"/>
  <c r="S72" i="124"/>
  <c r="S72" i="123" s="1"/>
  <c r="G54" i="124"/>
  <c r="G54" i="123" s="1"/>
  <c r="O54" i="124"/>
  <c r="O54" i="123" s="1"/>
  <c r="W54" i="124"/>
  <c r="W54" i="123" s="1"/>
  <c r="E17" i="202"/>
  <c r="E2" i="202" s="1"/>
  <c r="M17" i="202"/>
  <c r="U17" i="202"/>
  <c r="F68" i="125"/>
  <c r="N68" i="125"/>
  <c r="V68" i="125"/>
  <c r="H69" i="125"/>
  <c r="P69" i="125"/>
  <c r="X69" i="125"/>
  <c r="J70" i="125"/>
  <c r="R70" i="125"/>
  <c r="D71" i="125"/>
  <c r="L71" i="125"/>
  <c r="T71" i="125"/>
  <c r="F72" i="125"/>
  <c r="N72" i="125"/>
  <c r="V72" i="125"/>
  <c r="D54" i="125"/>
  <c r="D54" i="123" s="1"/>
  <c r="L54" i="125"/>
  <c r="L54" i="123" s="1"/>
  <c r="T54" i="125"/>
  <c r="T54" i="123" s="1"/>
  <c r="D4" i="173"/>
  <c r="L4" i="173"/>
  <c r="T4" i="173"/>
  <c r="J8" i="173"/>
  <c r="R8" i="173"/>
  <c r="F11" i="173"/>
  <c r="N11" i="173"/>
  <c r="V11" i="173"/>
  <c r="H17" i="173"/>
  <c r="P17" i="173"/>
  <c r="X17" i="173"/>
  <c r="H22" i="173"/>
  <c r="P22" i="173"/>
  <c r="X22" i="173"/>
  <c r="F27" i="173"/>
  <c r="N27" i="173"/>
  <c r="V27" i="173"/>
  <c r="H33" i="173"/>
  <c r="P33" i="173"/>
  <c r="X33" i="173"/>
  <c r="D52" i="173"/>
  <c r="L52" i="173"/>
  <c r="T52" i="173"/>
  <c r="D4" i="174"/>
  <c r="L4" i="174"/>
  <c r="T4" i="174"/>
  <c r="J8" i="174"/>
  <c r="R8" i="174"/>
  <c r="F11" i="174"/>
  <c r="N11" i="174"/>
  <c r="V11" i="174"/>
  <c r="H17" i="174"/>
  <c r="P17" i="174"/>
  <c r="X17" i="174"/>
  <c r="H22" i="174"/>
  <c r="P22" i="174"/>
  <c r="X22" i="174"/>
  <c r="J61" i="174"/>
  <c r="R61" i="174"/>
  <c r="J52" i="174"/>
  <c r="R52" i="174"/>
  <c r="J6" i="124"/>
  <c r="R6" i="124"/>
  <c r="R6" i="123" s="1"/>
  <c r="D7" i="124"/>
  <c r="D7" i="123" s="1"/>
  <c r="L7" i="124"/>
  <c r="T7" i="124"/>
  <c r="T7" i="123" s="1"/>
  <c r="H10" i="124"/>
  <c r="H10" i="123" s="1"/>
  <c r="P10" i="124"/>
  <c r="P10" i="123" s="1"/>
  <c r="X10" i="124"/>
  <c r="D13" i="124"/>
  <c r="L13" i="124"/>
  <c r="L13" i="123" s="1"/>
  <c r="T13" i="124"/>
  <c r="F14" i="124"/>
  <c r="N14" i="124"/>
  <c r="N14" i="123" s="1"/>
  <c r="V14" i="124"/>
  <c r="V14" i="123" s="1"/>
  <c r="H15" i="124"/>
  <c r="H15" i="123" s="1"/>
  <c r="P15" i="124"/>
  <c r="X15" i="124"/>
  <c r="J16" i="124"/>
  <c r="J16" i="123" s="1"/>
  <c r="R16" i="124"/>
  <c r="R16" i="123" s="1"/>
  <c r="F19" i="124"/>
  <c r="F19" i="123" s="1"/>
  <c r="N19" i="124"/>
  <c r="N19" i="123" s="1"/>
  <c r="V19" i="124"/>
  <c r="V19" i="123" s="1"/>
  <c r="H20" i="124"/>
  <c r="H20" i="123" s="1"/>
  <c r="P20" i="124"/>
  <c r="X20" i="124"/>
  <c r="X20" i="123" s="1"/>
  <c r="J21" i="124"/>
  <c r="J21" i="123" s="1"/>
  <c r="R21" i="124"/>
  <c r="R21" i="123" s="1"/>
  <c r="F24" i="124"/>
  <c r="N24" i="124"/>
  <c r="V24" i="124"/>
  <c r="V24" i="123" s="1"/>
  <c r="H25" i="124"/>
  <c r="H25" i="123" s="1"/>
  <c r="P25" i="124"/>
  <c r="X25" i="124"/>
  <c r="D29" i="124"/>
  <c r="D29" i="123" s="1"/>
  <c r="L29" i="124"/>
  <c r="L29" i="123" s="1"/>
  <c r="T29" i="124"/>
  <c r="F30" i="124"/>
  <c r="F30" i="123" s="1"/>
  <c r="N30" i="124"/>
  <c r="N30" i="123" s="1"/>
  <c r="V30" i="124"/>
  <c r="V30" i="123" s="1"/>
  <c r="H31" i="124"/>
  <c r="P31" i="124"/>
  <c r="X31" i="124"/>
  <c r="J32" i="124"/>
  <c r="J32" i="123" s="1"/>
  <c r="R32" i="124"/>
  <c r="F35" i="124"/>
  <c r="F35" i="123" s="1"/>
  <c r="N35" i="124"/>
  <c r="N35" i="123" s="1"/>
  <c r="V35" i="124"/>
  <c r="V35" i="123" s="1"/>
  <c r="H36" i="124"/>
  <c r="P36" i="124"/>
  <c r="X36" i="124"/>
  <c r="X36" i="123" s="1"/>
  <c r="J37" i="124"/>
  <c r="R37" i="124"/>
  <c r="D38" i="124"/>
  <c r="D38" i="123" s="1"/>
  <c r="L38" i="124"/>
  <c r="L38" i="123" s="1"/>
  <c r="T38" i="124"/>
  <c r="T38" i="123" s="1"/>
  <c r="F39" i="124"/>
  <c r="N39" i="124"/>
  <c r="V39" i="124"/>
  <c r="V39" i="123" s="1"/>
  <c r="H40" i="124"/>
  <c r="P40" i="124"/>
  <c r="X40" i="124"/>
  <c r="X40" i="123" s="1"/>
  <c r="J41" i="124"/>
  <c r="J41" i="123" s="1"/>
  <c r="R41" i="124"/>
  <c r="R41" i="123" s="1"/>
  <c r="D42" i="124"/>
  <c r="L42" i="124"/>
  <c r="T42" i="124"/>
  <c r="T42" i="123" s="1"/>
  <c r="F43" i="124"/>
  <c r="F43" i="123" s="1"/>
  <c r="N43" i="124"/>
  <c r="V43" i="124"/>
  <c r="V43" i="123" s="1"/>
  <c r="H44" i="124"/>
  <c r="H44" i="123" s="1"/>
  <c r="P44" i="124"/>
  <c r="P44" i="123" s="1"/>
  <c r="X44" i="124"/>
  <c r="J45" i="124"/>
  <c r="R45" i="124"/>
  <c r="R45" i="123" s="1"/>
  <c r="D46" i="124"/>
  <c r="D46" i="123" s="1"/>
  <c r="L46" i="124"/>
  <c r="T46" i="124"/>
  <c r="T46" i="123" s="1"/>
  <c r="F47" i="124"/>
  <c r="F47" i="123" s="1"/>
  <c r="N47" i="124"/>
  <c r="N47" i="123" s="1"/>
  <c r="V47" i="124"/>
  <c r="H48" i="124"/>
  <c r="P48" i="124"/>
  <c r="X48" i="124"/>
  <c r="J49" i="124"/>
  <c r="R49" i="124"/>
  <c r="D50" i="124"/>
  <c r="L50" i="124"/>
  <c r="T50" i="124"/>
  <c r="F51" i="124"/>
  <c r="N51" i="124"/>
  <c r="V51" i="124"/>
  <c r="H62" i="124"/>
  <c r="P62" i="124"/>
  <c r="P62" i="123" s="1"/>
  <c r="X62" i="124"/>
  <c r="X62" i="123" s="1"/>
  <c r="J63" i="124"/>
  <c r="J63" i="123" s="1"/>
  <c r="R63" i="124"/>
  <c r="D64" i="124"/>
  <c r="L64" i="124"/>
  <c r="L64" i="123" s="1"/>
  <c r="T64" i="124"/>
  <c r="T64" i="123" s="1"/>
  <c r="F65" i="124"/>
  <c r="N65" i="124"/>
  <c r="N65" i="123" s="1"/>
  <c r="V65" i="124"/>
  <c r="V65" i="123" s="1"/>
  <c r="H66" i="124"/>
  <c r="H66" i="123" s="1"/>
  <c r="P66" i="124"/>
  <c r="P66" i="123" s="1"/>
  <c r="X66" i="124"/>
  <c r="J67" i="124"/>
  <c r="J67" i="123" s="1"/>
  <c r="R67" i="124"/>
  <c r="D68" i="124"/>
  <c r="L68" i="124"/>
  <c r="L68" i="123" s="1"/>
  <c r="T68" i="124"/>
  <c r="T68" i="123" s="1"/>
  <c r="F69" i="124"/>
  <c r="F69" i="123" s="1"/>
  <c r="N69" i="124"/>
  <c r="N69" i="123" s="1"/>
  <c r="V69" i="124"/>
  <c r="H70" i="124"/>
  <c r="H70" i="123" s="1"/>
  <c r="P70" i="124"/>
  <c r="P70" i="123" s="1"/>
  <c r="X70" i="124"/>
  <c r="J71" i="124"/>
  <c r="J71" i="123" s="1"/>
  <c r="R71" i="124"/>
  <c r="R71" i="123" s="1"/>
  <c r="D72" i="124"/>
  <c r="D72" i="123" s="1"/>
  <c r="L72" i="124"/>
  <c r="L72" i="123" s="1"/>
  <c r="T72" i="124"/>
  <c r="H54" i="124"/>
  <c r="H54" i="123" s="1"/>
  <c r="P54" i="124"/>
  <c r="X54" i="124"/>
  <c r="F17" i="202"/>
  <c r="N17" i="202"/>
  <c r="V17" i="202"/>
  <c r="E4" i="173"/>
  <c r="M4" i="173"/>
  <c r="U4" i="173"/>
  <c r="G11" i="173"/>
  <c r="O11" i="173"/>
  <c r="W11" i="173"/>
  <c r="I17" i="173"/>
  <c r="Q17" i="173"/>
  <c r="G27" i="173"/>
  <c r="O27" i="173"/>
  <c r="W27" i="173"/>
  <c r="I33" i="173"/>
  <c r="I26" i="173" s="1"/>
  <c r="Q33" i="173"/>
  <c r="Q26" i="173" s="1"/>
  <c r="G11" i="174"/>
  <c r="O11" i="174"/>
  <c r="W11" i="174"/>
  <c r="I17" i="174"/>
  <c r="Q17" i="174"/>
  <c r="C61" i="174"/>
  <c r="K61" i="174"/>
  <c r="S61" i="174"/>
  <c r="G19" i="124"/>
  <c r="G19" i="123" s="1"/>
  <c r="O19" i="124"/>
  <c r="O19" i="123" s="1"/>
  <c r="W19" i="124"/>
  <c r="W19" i="123" s="1"/>
  <c r="I20" i="124"/>
  <c r="I20" i="123" s="1"/>
  <c r="Q20" i="124"/>
  <c r="C21" i="124"/>
  <c r="C21" i="123" s="1"/>
  <c r="K21" i="124"/>
  <c r="K21" i="123" s="1"/>
  <c r="S21" i="124"/>
  <c r="G51" i="124"/>
  <c r="G51" i="123" s="1"/>
  <c r="O51" i="124"/>
  <c r="O51" i="123" s="1"/>
  <c r="W51" i="124"/>
  <c r="W51" i="123" s="1"/>
  <c r="I62" i="124"/>
  <c r="Q62" i="124"/>
  <c r="C63" i="124"/>
  <c r="K63" i="124"/>
  <c r="S63" i="124"/>
  <c r="E64" i="124"/>
  <c r="M64" i="124"/>
  <c r="U64" i="124"/>
  <c r="G65" i="124"/>
  <c r="O65" i="124"/>
  <c r="W65" i="124"/>
  <c r="G17" i="202"/>
  <c r="G2" i="202" s="1"/>
  <c r="O17" i="202"/>
  <c r="W17" i="202"/>
  <c r="V67" i="125"/>
  <c r="V67" i="123" s="1"/>
  <c r="H68" i="125"/>
  <c r="H68" i="123" s="1"/>
  <c r="P68" i="125"/>
  <c r="P68" i="123" s="1"/>
  <c r="X68" i="125"/>
  <c r="J69" i="125"/>
  <c r="J69" i="123" s="1"/>
  <c r="R69" i="125"/>
  <c r="R69" i="123" s="1"/>
  <c r="D70" i="125"/>
  <c r="D70" i="123" s="1"/>
  <c r="L70" i="125"/>
  <c r="L70" i="123" s="1"/>
  <c r="T70" i="125"/>
  <c r="T70" i="123" s="1"/>
  <c r="F71" i="125"/>
  <c r="F71" i="123" s="1"/>
  <c r="N71" i="125"/>
  <c r="N71" i="123" s="1"/>
  <c r="V71" i="125"/>
  <c r="H72" i="125"/>
  <c r="H72" i="123" s="1"/>
  <c r="P72" i="125"/>
  <c r="P72" i="123" s="1"/>
  <c r="X72" i="125"/>
  <c r="X72" i="123" s="1"/>
  <c r="F4" i="173"/>
  <c r="N4" i="173"/>
  <c r="V4" i="173"/>
  <c r="H11" i="173"/>
  <c r="P11" i="173"/>
  <c r="X11" i="173"/>
  <c r="J17" i="173"/>
  <c r="R17" i="173"/>
  <c r="H27" i="173"/>
  <c r="P27" i="173"/>
  <c r="X27" i="173"/>
  <c r="J33" i="173"/>
  <c r="R33" i="173"/>
  <c r="F4" i="174"/>
  <c r="N4" i="174"/>
  <c r="V4" i="174"/>
  <c r="H11" i="174"/>
  <c r="P11" i="174"/>
  <c r="X11" i="174"/>
  <c r="J17" i="174"/>
  <c r="R17" i="174"/>
  <c r="D61" i="174"/>
  <c r="L61" i="174"/>
  <c r="T61" i="174"/>
  <c r="D6" i="124"/>
  <c r="L6" i="124"/>
  <c r="T6" i="124"/>
  <c r="F7" i="124"/>
  <c r="N7" i="124"/>
  <c r="V7" i="124"/>
  <c r="J10" i="124"/>
  <c r="R10" i="124"/>
  <c r="F13" i="124"/>
  <c r="N13" i="124"/>
  <c r="N13" i="123" s="1"/>
  <c r="V13" i="124"/>
  <c r="H14" i="124"/>
  <c r="P14" i="124"/>
  <c r="X14" i="124"/>
  <c r="J15" i="124"/>
  <c r="R15" i="124"/>
  <c r="D16" i="124"/>
  <c r="L16" i="124"/>
  <c r="T16" i="124"/>
  <c r="H19" i="124"/>
  <c r="P19" i="124"/>
  <c r="X19" i="124"/>
  <c r="J20" i="124"/>
  <c r="R20" i="124"/>
  <c r="D21" i="124"/>
  <c r="L21" i="124"/>
  <c r="T21" i="124"/>
  <c r="H24" i="124"/>
  <c r="P24" i="124"/>
  <c r="X24" i="124"/>
  <c r="J25" i="124"/>
  <c r="R25" i="124"/>
  <c r="F29" i="124"/>
  <c r="N29" i="124"/>
  <c r="V29" i="124"/>
  <c r="H30" i="124"/>
  <c r="P30" i="124"/>
  <c r="P30" i="123" s="1"/>
  <c r="X30" i="124"/>
  <c r="J31" i="124"/>
  <c r="R31" i="124"/>
  <c r="D32" i="124"/>
  <c r="L32" i="124"/>
  <c r="L32" i="123" s="1"/>
  <c r="T32" i="124"/>
  <c r="H35" i="124"/>
  <c r="P35" i="124"/>
  <c r="X35" i="124"/>
  <c r="J36" i="124"/>
  <c r="R36" i="124"/>
  <c r="D37" i="124"/>
  <c r="L37" i="124"/>
  <c r="T37" i="124"/>
  <c r="F38" i="124"/>
  <c r="N38" i="124"/>
  <c r="V38" i="124"/>
  <c r="H39" i="124"/>
  <c r="P39" i="124"/>
  <c r="X39" i="124"/>
  <c r="J40" i="124"/>
  <c r="R40" i="124"/>
  <c r="D41" i="124"/>
  <c r="L41" i="124"/>
  <c r="T41" i="124"/>
  <c r="F42" i="124"/>
  <c r="N42" i="124"/>
  <c r="V42" i="124"/>
  <c r="H43" i="124"/>
  <c r="H43" i="123" s="1"/>
  <c r="P43" i="124"/>
  <c r="X43" i="124"/>
  <c r="J44" i="124"/>
  <c r="R44" i="124"/>
  <c r="D45" i="124"/>
  <c r="L45" i="124"/>
  <c r="T45" i="124"/>
  <c r="F46" i="124"/>
  <c r="N46" i="124"/>
  <c r="V46" i="124"/>
  <c r="H47" i="124"/>
  <c r="P47" i="124"/>
  <c r="X47" i="124"/>
  <c r="J48" i="124"/>
  <c r="R48" i="124"/>
  <c r="D49" i="124"/>
  <c r="L49" i="124"/>
  <c r="T49" i="124"/>
  <c r="F50" i="124"/>
  <c r="N50" i="124"/>
  <c r="V50" i="124"/>
  <c r="H51" i="124"/>
  <c r="P51" i="124"/>
  <c r="X51" i="124"/>
  <c r="J62" i="124"/>
  <c r="R62" i="124"/>
  <c r="R62" i="123" s="1"/>
  <c r="D63" i="124"/>
  <c r="D63" i="123" s="1"/>
  <c r="L63" i="124"/>
  <c r="T63" i="124"/>
  <c r="F64" i="124"/>
  <c r="F64" i="123" s="1"/>
  <c r="N64" i="124"/>
  <c r="V64" i="124"/>
  <c r="H65" i="124"/>
  <c r="P65" i="124"/>
  <c r="X65" i="124"/>
  <c r="J66" i="124"/>
  <c r="R66" i="124"/>
  <c r="D67" i="124"/>
  <c r="L67" i="124"/>
  <c r="T67" i="124"/>
  <c r="F68" i="124"/>
  <c r="N68" i="124"/>
  <c r="V68" i="124"/>
  <c r="H69" i="124"/>
  <c r="P69" i="124"/>
  <c r="X69" i="124"/>
  <c r="J70" i="124"/>
  <c r="R70" i="124"/>
  <c r="D71" i="124"/>
  <c r="L71" i="124"/>
  <c r="T71" i="124"/>
  <c r="F72" i="124"/>
  <c r="F72" i="123" s="1"/>
  <c r="N72" i="124"/>
  <c r="N72" i="123" s="1"/>
  <c r="V72" i="124"/>
  <c r="V72" i="123" s="1"/>
  <c r="J54" i="124"/>
  <c r="J54" i="123" s="1"/>
  <c r="R54" i="124"/>
  <c r="R54" i="123" s="1"/>
  <c r="H17" i="202"/>
  <c r="P17" i="202"/>
  <c r="X17" i="202"/>
  <c r="D33" i="161"/>
  <c r="D26" i="161" s="1"/>
  <c r="D2" i="161" s="1"/>
  <c r="L33" i="161"/>
  <c r="L26" i="161" s="1"/>
  <c r="L2" i="161" s="1"/>
  <c r="T33" i="161"/>
  <c r="T26" i="161" s="1"/>
  <c r="H33" i="152"/>
  <c r="H26" i="152" s="1"/>
  <c r="H2" i="152" s="1"/>
  <c r="P33" i="152"/>
  <c r="P26" i="152" s="1"/>
  <c r="P2" i="152" s="1"/>
  <c r="X33" i="152"/>
  <c r="X26" i="152" s="1"/>
  <c r="X2" i="152" s="1"/>
  <c r="J61" i="152"/>
  <c r="R61" i="152"/>
  <c r="H33" i="153"/>
  <c r="H26" i="153" s="1"/>
  <c r="H2" i="153" s="1"/>
  <c r="P33" i="153"/>
  <c r="P26" i="153" s="1"/>
  <c r="P2" i="153" s="1"/>
  <c r="X33" i="153"/>
  <c r="X26" i="153" s="1"/>
  <c r="X2" i="153" s="1"/>
  <c r="J61" i="153"/>
  <c r="R61" i="153"/>
  <c r="H33" i="154"/>
  <c r="H26" i="154" s="1"/>
  <c r="H2" i="154" s="1"/>
  <c r="P33" i="154"/>
  <c r="P26" i="154" s="1"/>
  <c r="P2" i="154" s="1"/>
  <c r="X33" i="154"/>
  <c r="X26" i="154" s="1"/>
  <c r="X2" i="154" s="1"/>
  <c r="J61" i="154"/>
  <c r="R61" i="154"/>
  <c r="U17" i="203"/>
  <c r="E22" i="203"/>
  <c r="M22" i="203"/>
  <c r="U22" i="203"/>
  <c r="C27" i="203"/>
  <c r="K27" i="203"/>
  <c r="S27" i="203"/>
  <c r="S26" i="203" s="1"/>
  <c r="G52" i="203"/>
  <c r="O52" i="203"/>
  <c r="W52" i="203"/>
  <c r="G17" i="204"/>
  <c r="O17" i="204"/>
  <c r="W17" i="204"/>
  <c r="C61" i="204"/>
  <c r="K61" i="204"/>
  <c r="S61" i="204"/>
  <c r="C52" i="204"/>
  <c r="K52" i="204"/>
  <c r="S52" i="204"/>
  <c r="E33" i="161"/>
  <c r="E26" i="161" s="1"/>
  <c r="M33" i="161"/>
  <c r="M26" i="161" s="1"/>
  <c r="M2" i="161" s="1"/>
  <c r="U33" i="161"/>
  <c r="U26" i="161" s="1"/>
  <c r="U2" i="161" s="1"/>
  <c r="I33" i="152"/>
  <c r="I26" i="152" s="1"/>
  <c r="I2" i="152" s="1"/>
  <c r="Q33" i="152"/>
  <c r="Q26" i="152" s="1"/>
  <c r="Q2" i="152" s="1"/>
  <c r="C61" i="152"/>
  <c r="K61" i="152"/>
  <c r="S61" i="152"/>
  <c r="I33" i="153"/>
  <c r="I26" i="153" s="1"/>
  <c r="Q33" i="153"/>
  <c r="Q26" i="153" s="1"/>
  <c r="C61" i="153"/>
  <c r="K61" i="153"/>
  <c r="S61" i="153"/>
  <c r="I33" i="154"/>
  <c r="I26" i="154" s="1"/>
  <c r="I2" i="154" s="1"/>
  <c r="Q33" i="154"/>
  <c r="Q26" i="154" s="1"/>
  <c r="Q2" i="154" s="1"/>
  <c r="C61" i="154"/>
  <c r="K61" i="154"/>
  <c r="S61" i="154"/>
  <c r="C6" i="16"/>
  <c r="K6" i="16"/>
  <c r="S6" i="16"/>
  <c r="E7" i="16"/>
  <c r="M7" i="16"/>
  <c r="U7" i="16"/>
  <c r="I10" i="16"/>
  <c r="Q10" i="16"/>
  <c r="E13" i="16"/>
  <c r="M13" i="16"/>
  <c r="U13" i="16"/>
  <c r="G14" i="16"/>
  <c r="O14" i="16"/>
  <c r="W14" i="16"/>
  <c r="I15" i="16"/>
  <c r="Q15" i="16"/>
  <c r="C16" i="16"/>
  <c r="K16" i="16"/>
  <c r="S16" i="16"/>
  <c r="G19" i="16"/>
  <c r="O19" i="16"/>
  <c r="W19" i="16"/>
  <c r="I20" i="16"/>
  <c r="Q20" i="16"/>
  <c r="C21" i="16"/>
  <c r="K21" i="16"/>
  <c r="S21" i="16"/>
  <c r="G24" i="16"/>
  <c r="O24" i="16"/>
  <c r="W24" i="16"/>
  <c r="I25" i="16"/>
  <c r="Q25" i="16"/>
  <c r="E29" i="16"/>
  <c r="M29" i="16"/>
  <c r="U29" i="16"/>
  <c r="G30" i="16"/>
  <c r="O30" i="16"/>
  <c r="W30" i="16"/>
  <c r="I31" i="16"/>
  <c r="Q31" i="16"/>
  <c r="C32" i="16"/>
  <c r="K32" i="16"/>
  <c r="S32" i="16"/>
  <c r="G35" i="16"/>
  <c r="O35" i="16"/>
  <c r="W35" i="16"/>
  <c r="I36" i="16"/>
  <c r="Q36" i="16"/>
  <c r="C37" i="16"/>
  <c r="K37" i="16"/>
  <c r="S37" i="16"/>
  <c r="E38" i="16"/>
  <c r="M38" i="16"/>
  <c r="U38" i="16"/>
  <c r="G39" i="16"/>
  <c r="O39" i="16"/>
  <c r="W39" i="16"/>
  <c r="I40" i="16"/>
  <c r="Q40" i="16"/>
  <c r="C41" i="16"/>
  <c r="K41" i="16"/>
  <c r="S41" i="16"/>
  <c r="E42" i="16"/>
  <c r="M42" i="16"/>
  <c r="U42" i="16"/>
  <c r="G43" i="16"/>
  <c r="O43" i="16"/>
  <c r="W43" i="16"/>
  <c r="I44" i="16"/>
  <c r="Q44" i="16"/>
  <c r="C45" i="16"/>
  <c r="K45" i="16"/>
  <c r="S45" i="16"/>
  <c r="E46" i="16"/>
  <c r="M46" i="16"/>
  <c r="U46" i="16"/>
  <c r="G47" i="16"/>
  <c r="O47" i="16"/>
  <c r="W47" i="16"/>
  <c r="I48" i="16"/>
  <c r="Q48" i="16"/>
  <c r="C49" i="16"/>
  <c r="K49" i="16"/>
  <c r="S49" i="16"/>
  <c r="E50" i="16"/>
  <c r="M50" i="16"/>
  <c r="U50" i="16"/>
  <c r="G51" i="16"/>
  <c r="O51" i="16"/>
  <c r="W51" i="16"/>
  <c r="I62" i="16"/>
  <c r="Q62" i="16"/>
  <c r="C63" i="16"/>
  <c r="K63" i="16"/>
  <c r="S63" i="16"/>
  <c r="E64" i="16"/>
  <c r="M64" i="16"/>
  <c r="U64" i="16"/>
  <c r="G65" i="16"/>
  <c r="O65" i="16"/>
  <c r="W65" i="16"/>
  <c r="I66" i="16"/>
  <c r="Q66" i="16"/>
  <c r="C67" i="16"/>
  <c r="K67" i="16"/>
  <c r="S67" i="16"/>
  <c r="E68" i="16"/>
  <c r="M68" i="16"/>
  <c r="U68" i="16"/>
  <c r="G69" i="16"/>
  <c r="O69" i="16"/>
  <c r="W69" i="16"/>
  <c r="I70" i="16"/>
  <c r="Q70" i="16"/>
  <c r="C71" i="16"/>
  <c r="K71" i="16"/>
  <c r="S71" i="16"/>
  <c r="E72" i="16"/>
  <c r="M72" i="16"/>
  <c r="U72" i="16"/>
  <c r="I54" i="16"/>
  <c r="Q54" i="16"/>
  <c r="C4" i="18"/>
  <c r="K4" i="18"/>
  <c r="S4" i="18"/>
  <c r="I8" i="18"/>
  <c r="Q8" i="18"/>
  <c r="E11" i="18"/>
  <c r="M11" i="18"/>
  <c r="U11" i="18"/>
  <c r="G17" i="18"/>
  <c r="O17" i="18"/>
  <c r="W17" i="18"/>
  <c r="C4" i="203"/>
  <c r="K4" i="203"/>
  <c r="S4" i="203"/>
  <c r="I8" i="203"/>
  <c r="Q8" i="203"/>
  <c r="E11" i="203"/>
  <c r="M11" i="203"/>
  <c r="U11" i="203"/>
  <c r="G17" i="203"/>
  <c r="O17" i="203"/>
  <c r="W17" i="203"/>
  <c r="G22" i="203"/>
  <c r="O22" i="203"/>
  <c r="W22" i="203"/>
  <c r="E27" i="203"/>
  <c r="M27" i="203"/>
  <c r="U27" i="203"/>
  <c r="G33" i="203"/>
  <c r="O33" i="203"/>
  <c r="W33" i="203"/>
  <c r="I52" i="203"/>
  <c r="Q52" i="203"/>
  <c r="I17" i="204"/>
  <c r="Q17" i="204"/>
  <c r="E61" i="204"/>
  <c r="M61" i="204"/>
  <c r="U61" i="204"/>
  <c r="E52" i="204"/>
  <c r="M52" i="204"/>
  <c r="U52" i="204"/>
  <c r="E35" i="8"/>
  <c r="M35" i="8"/>
  <c r="U35" i="8"/>
  <c r="G36" i="8"/>
  <c r="O36" i="8"/>
  <c r="W36" i="8"/>
  <c r="I37" i="8"/>
  <c r="Q37" i="8"/>
  <c r="C38" i="8"/>
  <c r="K38" i="8"/>
  <c r="S38" i="8"/>
  <c r="E39" i="8"/>
  <c r="M39" i="8"/>
  <c r="U39" i="8"/>
  <c r="G40" i="8"/>
  <c r="O40" i="8"/>
  <c r="W40" i="8"/>
  <c r="I41" i="8"/>
  <c r="Q41" i="8"/>
  <c r="C42" i="8"/>
  <c r="K42" i="8"/>
  <c r="S42" i="8"/>
  <c r="G44" i="8"/>
  <c r="O44" i="8"/>
  <c r="W44" i="8"/>
  <c r="I45" i="8"/>
  <c r="Q45" i="8"/>
  <c r="C46" i="8"/>
  <c r="K46" i="8"/>
  <c r="S46" i="8"/>
  <c r="E47" i="8"/>
  <c r="M47" i="8"/>
  <c r="U47" i="8"/>
  <c r="G48" i="8"/>
  <c r="O48" i="8"/>
  <c r="W48" i="8"/>
  <c r="I49" i="8"/>
  <c r="Q49" i="8"/>
  <c r="C50" i="8"/>
  <c r="K50" i="8"/>
  <c r="S50" i="8"/>
  <c r="I66" i="8"/>
  <c r="Q66" i="8"/>
  <c r="C67" i="8"/>
  <c r="K67" i="8"/>
  <c r="S67" i="8"/>
  <c r="E68" i="8"/>
  <c r="M68" i="8"/>
  <c r="U68" i="8"/>
  <c r="G69" i="8"/>
  <c r="O69" i="8"/>
  <c r="W69" i="8"/>
  <c r="I70" i="8"/>
  <c r="Q70" i="8"/>
  <c r="C71" i="8"/>
  <c r="K71" i="8"/>
  <c r="S71" i="8"/>
  <c r="E72" i="8"/>
  <c r="M72" i="8"/>
  <c r="U72" i="8"/>
  <c r="G33" i="161"/>
  <c r="G26" i="161" s="1"/>
  <c r="G2" i="161" s="1"/>
  <c r="O33" i="161"/>
  <c r="O26" i="161" s="1"/>
  <c r="O2" i="161" s="1"/>
  <c r="W33" i="161"/>
  <c r="W26" i="161" s="1"/>
  <c r="W2" i="161" s="1"/>
  <c r="C33" i="152"/>
  <c r="C26" i="152" s="1"/>
  <c r="C2" i="152" s="1"/>
  <c r="K33" i="152"/>
  <c r="K26" i="152" s="1"/>
  <c r="K2" i="152" s="1"/>
  <c r="S33" i="152"/>
  <c r="S26" i="152" s="1"/>
  <c r="S2" i="152" s="1"/>
  <c r="E61" i="152"/>
  <c r="M61" i="152"/>
  <c r="U61" i="152"/>
  <c r="C33" i="153"/>
  <c r="C26" i="153" s="1"/>
  <c r="K33" i="153"/>
  <c r="K26" i="153" s="1"/>
  <c r="K2" i="153" s="1"/>
  <c r="S33" i="153"/>
  <c r="S26" i="153" s="1"/>
  <c r="S2" i="153" s="1"/>
  <c r="E61" i="153"/>
  <c r="M61" i="153"/>
  <c r="U61" i="153"/>
  <c r="C33" i="154"/>
  <c r="C26" i="154" s="1"/>
  <c r="K33" i="154"/>
  <c r="K26" i="154" s="1"/>
  <c r="K2" i="154" s="1"/>
  <c r="S33" i="154"/>
  <c r="S26" i="154" s="1"/>
  <c r="S2" i="154" s="1"/>
  <c r="E61" i="154"/>
  <c r="M61" i="154"/>
  <c r="U61" i="154"/>
  <c r="E6" i="16"/>
  <c r="M6" i="16"/>
  <c r="U6" i="16"/>
  <c r="G7" i="16"/>
  <c r="O7" i="16"/>
  <c r="W7" i="16"/>
  <c r="C10" i="16"/>
  <c r="K10" i="16"/>
  <c r="S10" i="16"/>
  <c r="G13" i="16"/>
  <c r="O13" i="16"/>
  <c r="W13" i="16"/>
  <c r="I14" i="16"/>
  <c r="Q14" i="16"/>
  <c r="C15" i="16"/>
  <c r="K15" i="16"/>
  <c r="S15" i="16"/>
  <c r="E16" i="16"/>
  <c r="M16" i="16"/>
  <c r="U16" i="16"/>
  <c r="I19" i="16"/>
  <c r="Q19" i="16"/>
  <c r="C20" i="16"/>
  <c r="K20" i="16"/>
  <c r="S20" i="16"/>
  <c r="E21" i="16"/>
  <c r="M21" i="16"/>
  <c r="U21" i="16"/>
  <c r="I24" i="16"/>
  <c r="Q24" i="16"/>
  <c r="C25" i="16"/>
  <c r="K25" i="16"/>
  <c r="S25" i="16"/>
  <c r="G29" i="16"/>
  <c r="O29" i="16"/>
  <c r="W29" i="16"/>
  <c r="I30" i="16"/>
  <c r="Q30" i="16"/>
  <c r="C31" i="16"/>
  <c r="K31" i="16"/>
  <c r="S31" i="16"/>
  <c r="E32" i="16"/>
  <c r="M32" i="16"/>
  <c r="U32" i="16"/>
  <c r="I35" i="16"/>
  <c r="Q35" i="16"/>
  <c r="C36" i="16"/>
  <c r="K36" i="16"/>
  <c r="S36" i="16"/>
  <c r="E37" i="16"/>
  <c r="M37" i="16"/>
  <c r="U37" i="16"/>
  <c r="G38" i="16"/>
  <c r="O38" i="16"/>
  <c r="W38" i="16"/>
  <c r="I39" i="16"/>
  <c r="Q39" i="16"/>
  <c r="C40" i="16"/>
  <c r="K40" i="16"/>
  <c r="S40" i="16"/>
  <c r="E41" i="16"/>
  <c r="M41" i="16"/>
  <c r="U41" i="16"/>
  <c r="G42" i="16"/>
  <c r="O42" i="16"/>
  <c r="W42" i="16"/>
  <c r="I43" i="16"/>
  <c r="Q43" i="16"/>
  <c r="C44" i="16"/>
  <c r="K44" i="16"/>
  <c r="S44" i="16"/>
  <c r="E45" i="16"/>
  <c r="M45" i="16"/>
  <c r="U45" i="16"/>
  <c r="G46" i="16"/>
  <c r="O46" i="16"/>
  <c r="W46" i="16"/>
  <c r="I47" i="16"/>
  <c r="Q47" i="16"/>
  <c r="C48" i="16"/>
  <c r="K48" i="16"/>
  <c r="S48" i="16"/>
  <c r="E49" i="16"/>
  <c r="M49" i="16"/>
  <c r="U49" i="16"/>
  <c r="G50" i="16"/>
  <c r="O50" i="16"/>
  <c r="W50" i="16"/>
  <c r="I51" i="16"/>
  <c r="Q51" i="16"/>
  <c r="C62" i="16"/>
  <c r="K62" i="16"/>
  <c r="S62" i="16"/>
  <c r="E63" i="16"/>
  <c r="M63" i="16"/>
  <c r="U63" i="16"/>
  <c r="D4" i="203"/>
  <c r="L4" i="203"/>
  <c r="T4" i="203"/>
  <c r="J8" i="203"/>
  <c r="R8" i="203"/>
  <c r="F11" i="203"/>
  <c r="N11" i="203"/>
  <c r="V11" i="203"/>
  <c r="H17" i="203"/>
  <c r="P17" i="203"/>
  <c r="X17" i="203"/>
  <c r="H22" i="203"/>
  <c r="P22" i="203"/>
  <c r="X22" i="203"/>
  <c r="F27" i="203"/>
  <c r="N27" i="203"/>
  <c r="V27" i="203"/>
  <c r="V26" i="203" s="1"/>
  <c r="H33" i="203"/>
  <c r="P33" i="203"/>
  <c r="X33" i="203"/>
  <c r="J52" i="203"/>
  <c r="R52" i="203"/>
  <c r="J17" i="204"/>
  <c r="R17" i="204"/>
  <c r="F61" i="204"/>
  <c r="N61" i="204"/>
  <c r="V61" i="204"/>
  <c r="F52" i="204"/>
  <c r="N52" i="204"/>
  <c r="V52" i="204"/>
  <c r="F35" i="8"/>
  <c r="N35" i="8"/>
  <c r="V35" i="8"/>
  <c r="H36" i="8"/>
  <c r="P36" i="8"/>
  <c r="X36" i="8"/>
  <c r="J37" i="8"/>
  <c r="R37" i="8"/>
  <c r="D38" i="8"/>
  <c r="L38" i="8"/>
  <c r="T38" i="8"/>
  <c r="F39" i="8"/>
  <c r="N39" i="8"/>
  <c r="V39" i="8"/>
  <c r="H40" i="8"/>
  <c r="P40" i="8"/>
  <c r="X40" i="8"/>
  <c r="J41" i="8"/>
  <c r="R41" i="8"/>
  <c r="D42" i="8"/>
  <c r="L42" i="8"/>
  <c r="T42" i="8"/>
  <c r="H44" i="8"/>
  <c r="P44" i="8"/>
  <c r="X44" i="8"/>
  <c r="J45" i="8"/>
  <c r="R45" i="8"/>
  <c r="D46" i="8"/>
  <c r="L46" i="8"/>
  <c r="T46" i="8"/>
  <c r="F47" i="8"/>
  <c r="N47" i="8"/>
  <c r="V47" i="8"/>
  <c r="H48" i="8"/>
  <c r="P48" i="8"/>
  <c r="X48" i="8"/>
  <c r="J49" i="8"/>
  <c r="R49" i="8"/>
  <c r="D50" i="8"/>
  <c r="L50" i="8"/>
  <c r="T50" i="8"/>
  <c r="J66" i="8"/>
  <c r="R66" i="8"/>
  <c r="D67" i="8"/>
  <c r="L67" i="8"/>
  <c r="T67" i="8"/>
  <c r="F68" i="8"/>
  <c r="N68" i="8"/>
  <c r="V68" i="8"/>
  <c r="H69" i="8"/>
  <c r="P69" i="8"/>
  <c r="X69" i="8"/>
  <c r="J70" i="8"/>
  <c r="R70" i="8"/>
  <c r="D71" i="8"/>
  <c r="L71" i="8"/>
  <c r="T71" i="8"/>
  <c r="F72" i="8"/>
  <c r="N72" i="8"/>
  <c r="V72" i="8"/>
  <c r="H33" i="161"/>
  <c r="H26" i="161" s="1"/>
  <c r="H2" i="161" s="1"/>
  <c r="P33" i="161"/>
  <c r="P26" i="161" s="1"/>
  <c r="P2" i="161" s="1"/>
  <c r="X33" i="161"/>
  <c r="X26" i="161" s="1"/>
  <c r="X2" i="161" s="1"/>
  <c r="D33" i="152"/>
  <c r="D26" i="152" s="1"/>
  <c r="D2" i="152" s="1"/>
  <c r="L33" i="152"/>
  <c r="L26" i="152" s="1"/>
  <c r="L2" i="152" s="1"/>
  <c r="T33" i="152"/>
  <c r="T26" i="152" s="1"/>
  <c r="T2" i="152" s="1"/>
  <c r="F61" i="152"/>
  <c r="N61" i="152"/>
  <c r="V61" i="152"/>
  <c r="D33" i="153"/>
  <c r="D26" i="153" s="1"/>
  <c r="L33" i="153"/>
  <c r="L26" i="153" s="1"/>
  <c r="T33" i="153"/>
  <c r="T26" i="153" s="1"/>
  <c r="T2" i="153" s="1"/>
  <c r="F61" i="153"/>
  <c r="N61" i="153"/>
  <c r="V61" i="153"/>
  <c r="D33" i="154"/>
  <c r="D26" i="154" s="1"/>
  <c r="L33" i="154"/>
  <c r="L26" i="154" s="1"/>
  <c r="L2" i="154" s="1"/>
  <c r="T33" i="154"/>
  <c r="T26" i="154" s="1"/>
  <c r="F61" i="154"/>
  <c r="N61" i="154"/>
  <c r="V61" i="154"/>
  <c r="L44" i="16"/>
  <c r="T44" i="16"/>
  <c r="F45" i="16"/>
  <c r="N45" i="16"/>
  <c r="V45" i="16"/>
  <c r="H46" i="16"/>
  <c r="P46" i="16"/>
  <c r="X46" i="16"/>
  <c r="J47" i="16"/>
  <c r="R47" i="16"/>
  <c r="D48" i="16"/>
  <c r="L48" i="16"/>
  <c r="T48" i="16"/>
  <c r="F49" i="16"/>
  <c r="N49" i="16"/>
  <c r="V49" i="16"/>
  <c r="H50" i="16"/>
  <c r="P50" i="16"/>
  <c r="X50" i="16"/>
  <c r="J51" i="16"/>
  <c r="R51" i="16"/>
  <c r="D62" i="16"/>
  <c r="L62" i="16"/>
  <c r="T62" i="16"/>
  <c r="E4" i="203"/>
  <c r="M4" i="203"/>
  <c r="U4" i="203"/>
  <c r="G11" i="203"/>
  <c r="O11" i="203"/>
  <c r="W11" i="203"/>
  <c r="I17" i="203"/>
  <c r="Q17" i="203"/>
  <c r="G27" i="203"/>
  <c r="O27" i="203"/>
  <c r="W27" i="203"/>
  <c r="I33" i="203"/>
  <c r="Q33" i="203"/>
  <c r="C17" i="204"/>
  <c r="K17" i="204"/>
  <c r="S17" i="204"/>
  <c r="G61" i="204"/>
  <c r="O61" i="204"/>
  <c r="W61" i="204"/>
  <c r="I33" i="161"/>
  <c r="I26" i="161" s="1"/>
  <c r="I2" i="161" s="1"/>
  <c r="Q33" i="161"/>
  <c r="Q26" i="161" s="1"/>
  <c r="Q2" i="161" s="1"/>
  <c r="W61" i="161"/>
  <c r="E33" i="152"/>
  <c r="E26" i="152" s="1"/>
  <c r="E2" i="152" s="1"/>
  <c r="M33" i="152"/>
  <c r="M26" i="152" s="1"/>
  <c r="M2" i="152" s="1"/>
  <c r="U33" i="152"/>
  <c r="U26" i="152" s="1"/>
  <c r="U2" i="152" s="1"/>
  <c r="G61" i="152"/>
  <c r="O61" i="152"/>
  <c r="W61" i="152"/>
  <c r="E33" i="153"/>
  <c r="E26" i="153" s="1"/>
  <c r="E2" i="153" s="1"/>
  <c r="M33" i="153"/>
  <c r="M26" i="153" s="1"/>
  <c r="M2" i="153" s="1"/>
  <c r="U33" i="153"/>
  <c r="U26" i="153" s="1"/>
  <c r="U2" i="153" s="1"/>
  <c r="G61" i="153"/>
  <c r="O61" i="153"/>
  <c r="W61" i="153"/>
  <c r="E33" i="154"/>
  <c r="E26" i="154" s="1"/>
  <c r="E2" i="154" s="1"/>
  <c r="M33" i="154"/>
  <c r="M26" i="154" s="1"/>
  <c r="M2" i="154" s="1"/>
  <c r="U33" i="154"/>
  <c r="U26" i="154" s="1"/>
  <c r="U2" i="154" s="1"/>
  <c r="G61" i="154"/>
  <c r="O61" i="154"/>
  <c r="W61" i="154"/>
  <c r="F4" i="203"/>
  <c r="N4" i="203"/>
  <c r="V4" i="203"/>
  <c r="H11" i="203"/>
  <c r="P11" i="203"/>
  <c r="X11" i="203"/>
  <c r="J17" i="203"/>
  <c r="R17" i="203"/>
  <c r="H27" i="203"/>
  <c r="P27" i="203"/>
  <c r="X27" i="203"/>
  <c r="J33" i="203"/>
  <c r="R33" i="203"/>
  <c r="D17" i="204"/>
  <c r="L17" i="204"/>
  <c r="T17" i="204"/>
  <c r="H61" i="204"/>
  <c r="P61" i="204"/>
  <c r="X61" i="204"/>
  <c r="H35" i="8"/>
  <c r="P35" i="8"/>
  <c r="X35" i="8"/>
  <c r="J36" i="8"/>
  <c r="R36" i="8"/>
  <c r="D37" i="8"/>
  <c r="L37" i="8"/>
  <c r="T37" i="8"/>
  <c r="F38" i="8"/>
  <c r="N38" i="8"/>
  <c r="V38" i="8"/>
  <c r="H39" i="8"/>
  <c r="P39" i="8"/>
  <c r="X39" i="8"/>
  <c r="J40" i="8"/>
  <c r="R40" i="8"/>
  <c r="D41" i="8"/>
  <c r="L41" i="8"/>
  <c r="T41" i="8"/>
  <c r="F42" i="8"/>
  <c r="N42" i="8"/>
  <c r="V42" i="8"/>
  <c r="J44" i="8"/>
  <c r="R44" i="8"/>
  <c r="D45" i="8"/>
  <c r="L45" i="8"/>
  <c r="T45" i="8"/>
  <c r="F46" i="8"/>
  <c r="N46" i="8"/>
  <c r="V46" i="8"/>
  <c r="H47" i="8"/>
  <c r="P47" i="8"/>
  <c r="X47" i="8"/>
  <c r="J48" i="8"/>
  <c r="R48" i="8"/>
  <c r="D49" i="8"/>
  <c r="L49" i="8"/>
  <c r="T49" i="8"/>
  <c r="F50" i="8"/>
  <c r="N50" i="8"/>
  <c r="V50" i="8"/>
  <c r="D66" i="8"/>
  <c r="L66" i="8"/>
  <c r="T66" i="8"/>
  <c r="F67" i="8"/>
  <c r="N67" i="8"/>
  <c r="V67" i="8"/>
  <c r="H68" i="8"/>
  <c r="P68" i="8"/>
  <c r="X68" i="8"/>
  <c r="J69" i="8"/>
  <c r="R69" i="8"/>
  <c r="D70" i="8"/>
  <c r="L70" i="8"/>
  <c r="T70" i="8"/>
  <c r="F71" i="8"/>
  <c r="N71" i="8"/>
  <c r="V71" i="8"/>
  <c r="H72" i="8"/>
  <c r="P72" i="8"/>
  <c r="X72" i="8"/>
  <c r="J33" i="161"/>
  <c r="J26" i="161" s="1"/>
  <c r="J2" i="161" s="1"/>
  <c r="R33" i="161"/>
  <c r="R26" i="161" s="1"/>
  <c r="R2" i="161" s="1"/>
  <c r="X61" i="161"/>
  <c r="F33" i="152"/>
  <c r="F26" i="152" s="1"/>
  <c r="F2" i="152" s="1"/>
  <c r="N33" i="152"/>
  <c r="N26" i="152" s="1"/>
  <c r="N2" i="152" s="1"/>
  <c r="V33" i="152"/>
  <c r="V26" i="152" s="1"/>
  <c r="V2" i="152" s="1"/>
  <c r="H61" i="152"/>
  <c r="P61" i="152"/>
  <c r="X61" i="152"/>
  <c r="F33" i="153"/>
  <c r="F26" i="153" s="1"/>
  <c r="F2" i="153" s="1"/>
  <c r="N33" i="153"/>
  <c r="N26" i="153" s="1"/>
  <c r="N2" i="153" s="1"/>
  <c r="V33" i="153"/>
  <c r="V26" i="153" s="1"/>
  <c r="V2" i="153" s="1"/>
  <c r="H61" i="153"/>
  <c r="P61" i="153"/>
  <c r="X61" i="153"/>
  <c r="F33" i="154"/>
  <c r="F26" i="154" s="1"/>
  <c r="F2" i="154" s="1"/>
  <c r="N33" i="154"/>
  <c r="N26" i="154" s="1"/>
  <c r="N2" i="154" s="1"/>
  <c r="V33" i="154"/>
  <c r="V26" i="154" s="1"/>
  <c r="V2" i="154" s="1"/>
  <c r="H61" i="154"/>
  <c r="P61" i="154"/>
  <c r="X61" i="154"/>
  <c r="G22" i="18"/>
  <c r="O22" i="18"/>
  <c r="W22" i="18"/>
  <c r="E27" i="18"/>
  <c r="M27" i="18"/>
  <c r="M26" i="18" s="1"/>
  <c r="U27" i="18"/>
  <c r="U26" i="18" s="1"/>
  <c r="G33" i="18"/>
  <c r="O33" i="18"/>
  <c r="W33" i="18"/>
  <c r="I52" i="18"/>
  <c r="Q52" i="18"/>
  <c r="E4" i="19"/>
  <c r="M4" i="19"/>
  <c r="U4" i="19"/>
  <c r="C8" i="19"/>
  <c r="K8" i="19"/>
  <c r="S8" i="19"/>
  <c r="G11" i="19"/>
  <c r="O11" i="19"/>
  <c r="W11" i="19"/>
  <c r="I17" i="19"/>
  <c r="Q17" i="19"/>
  <c r="I22" i="19"/>
  <c r="Q22" i="19"/>
  <c r="G27" i="19"/>
  <c r="O27" i="19"/>
  <c r="W27" i="19"/>
  <c r="W26" i="19" s="1"/>
  <c r="I33" i="19"/>
  <c r="Q33" i="19"/>
  <c r="C52" i="19"/>
  <c r="K52" i="19"/>
  <c r="S52" i="19"/>
  <c r="G29" i="103"/>
  <c r="O29" i="103"/>
  <c r="W29" i="103"/>
  <c r="I30" i="103"/>
  <c r="Q30" i="103"/>
  <c r="C31" i="103"/>
  <c r="K31" i="103"/>
  <c r="S31" i="103"/>
  <c r="E32" i="103"/>
  <c r="M32" i="103"/>
  <c r="U32" i="103"/>
  <c r="I35" i="103"/>
  <c r="Q35" i="103"/>
  <c r="C36" i="103"/>
  <c r="K36" i="103"/>
  <c r="S36" i="103"/>
  <c r="E37" i="103"/>
  <c r="M37" i="103"/>
  <c r="U37" i="103"/>
  <c r="G38" i="103"/>
  <c r="O38" i="103"/>
  <c r="W38" i="103"/>
  <c r="I39" i="103"/>
  <c r="Q39" i="103"/>
  <c r="C40" i="103"/>
  <c r="K40" i="103"/>
  <c r="S40" i="103"/>
  <c r="E41" i="103"/>
  <c r="M41" i="103"/>
  <c r="U41" i="103"/>
  <c r="G42" i="103"/>
  <c r="O42" i="103"/>
  <c r="W42" i="103"/>
  <c r="I43" i="103"/>
  <c r="Q43" i="103"/>
  <c r="C44" i="103"/>
  <c r="K44" i="103"/>
  <c r="S44" i="103"/>
  <c r="E45" i="103"/>
  <c r="M45" i="103"/>
  <c r="U45" i="103"/>
  <c r="G46" i="103"/>
  <c r="O46" i="103"/>
  <c r="W46" i="103"/>
  <c r="I47" i="103"/>
  <c r="Q47" i="103"/>
  <c r="C48" i="103"/>
  <c r="K48" i="103"/>
  <c r="S48" i="103"/>
  <c r="E49" i="103"/>
  <c r="M49" i="103"/>
  <c r="U49" i="103"/>
  <c r="G50" i="103"/>
  <c r="O50" i="103"/>
  <c r="W50" i="103"/>
  <c r="I51" i="103"/>
  <c r="Q51" i="103"/>
  <c r="G62" i="103"/>
  <c r="O62" i="103"/>
  <c r="W62" i="103"/>
  <c r="I63" i="103"/>
  <c r="Q63" i="103"/>
  <c r="C64" i="103"/>
  <c r="K64" i="103"/>
  <c r="S64" i="103"/>
  <c r="E65" i="103"/>
  <c r="M65" i="103"/>
  <c r="U65" i="103"/>
  <c r="G66" i="103"/>
  <c r="O66" i="103"/>
  <c r="W66" i="103"/>
  <c r="I67" i="103"/>
  <c r="Q67" i="103"/>
  <c r="C68" i="103"/>
  <c r="K68" i="103"/>
  <c r="S68" i="103"/>
  <c r="E69" i="103"/>
  <c r="M69" i="103"/>
  <c r="U69" i="103"/>
  <c r="G70" i="103"/>
  <c r="O70" i="103"/>
  <c r="W70" i="103"/>
  <c r="I71" i="103"/>
  <c r="Q71" i="103"/>
  <c r="C72" i="103"/>
  <c r="K72" i="103"/>
  <c r="S72" i="103"/>
  <c r="I54" i="103"/>
  <c r="Q54" i="103"/>
  <c r="G17" i="186"/>
  <c r="O17" i="186"/>
  <c r="W17" i="186"/>
  <c r="G27" i="186"/>
  <c r="O27" i="186"/>
  <c r="W27" i="186"/>
  <c r="W26" i="186" s="1"/>
  <c r="I33" i="186"/>
  <c r="Q33" i="186"/>
  <c r="E61" i="186"/>
  <c r="M61" i="186"/>
  <c r="U61" i="186"/>
  <c r="I52" i="186"/>
  <c r="Q52" i="186"/>
  <c r="F64" i="16"/>
  <c r="N64" i="16"/>
  <c r="V64" i="16"/>
  <c r="H65" i="16"/>
  <c r="P65" i="16"/>
  <c r="X65" i="16"/>
  <c r="J66" i="16"/>
  <c r="R66" i="16"/>
  <c r="D67" i="16"/>
  <c r="L67" i="16"/>
  <c r="T67" i="16"/>
  <c r="F68" i="16"/>
  <c r="N68" i="16"/>
  <c r="V68" i="16"/>
  <c r="H69" i="16"/>
  <c r="P69" i="16"/>
  <c r="X69" i="16"/>
  <c r="J70" i="16"/>
  <c r="R70" i="16"/>
  <c r="D71" i="16"/>
  <c r="L71" i="16"/>
  <c r="T71" i="16"/>
  <c r="F72" i="16"/>
  <c r="N72" i="16"/>
  <c r="V72" i="16"/>
  <c r="J54" i="16"/>
  <c r="R54" i="16"/>
  <c r="D4" i="18"/>
  <c r="L4" i="18"/>
  <c r="T4" i="18"/>
  <c r="J8" i="18"/>
  <c r="R8" i="18"/>
  <c r="F11" i="18"/>
  <c r="N11" i="18"/>
  <c r="V11" i="18"/>
  <c r="H17" i="18"/>
  <c r="P17" i="18"/>
  <c r="X17" i="18"/>
  <c r="H22" i="18"/>
  <c r="P22" i="18"/>
  <c r="X22" i="18"/>
  <c r="F27" i="18"/>
  <c r="F26" i="18" s="1"/>
  <c r="N27" i="18"/>
  <c r="V27" i="18"/>
  <c r="H33" i="18"/>
  <c r="P33" i="18"/>
  <c r="X33" i="18"/>
  <c r="J52" i="18"/>
  <c r="R52" i="18"/>
  <c r="F4" i="19"/>
  <c r="N4" i="19"/>
  <c r="N3" i="19" s="1"/>
  <c r="V4" i="19"/>
  <c r="D8" i="19"/>
  <c r="L8" i="19"/>
  <c r="T8" i="19"/>
  <c r="H11" i="19"/>
  <c r="P11" i="19"/>
  <c r="X11" i="19"/>
  <c r="J17" i="19"/>
  <c r="R17" i="19"/>
  <c r="J22" i="19"/>
  <c r="R22" i="19"/>
  <c r="H27" i="19"/>
  <c r="H26" i="19" s="1"/>
  <c r="P27" i="19"/>
  <c r="X27" i="19"/>
  <c r="J33" i="19"/>
  <c r="R33" i="19"/>
  <c r="D52" i="19"/>
  <c r="L52" i="19"/>
  <c r="T52" i="19"/>
  <c r="H29" i="103"/>
  <c r="P29" i="103"/>
  <c r="X29" i="103"/>
  <c r="J30" i="103"/>
  <c r="R30" i="103"/>
  <c r="D31" i="103"/>
  <c r="L31" i="103"/>
  <c r="T31" i="103"/>
  <c r="F32" i="103"/>
  <c r="N32" i="103"/>
  <c r="V32" i="103"/>
  <c r="J35" i="103"/>
  <c r="R35" i="103"/>
  <c r="D36" i="103"/>
  <c r="L36" i="103"/>
  <c r="T36" i="103"/>
  <c r="F37" i="103"/>
  <c r="N37" i="103"/>
  <c r="V37" i="103"/>
  <c r="H38" i="103"/>
  <c r="P38" i="103"/>
  <c r="X38" i="103"/>
  <c r="J39" i="103"/>
  <c r="R39" i="103"/>
  <c r="D40" i="103"/>
  <c r="L40" i="103"/>
  <c r="T40" i="103"/>
  <c r="F41" i="103"/>
  <c r="N41" i="103"/>
  <c r="V41" i="103"/>
  <c r="H42" i="103"/>
  <c r="P42" i="103"/>
  <c r="X42" i="103"/>
  <c r="J43" i="103"/>
  <c r="R43" i="103"/>
  <c r="D44" i="103"/>
  <c r="L44" i="103"/>
  <c r="T44" i="103"/>
  <c r="F45" i="103"/>
  <c r="N45" i="103"/>
  <c r="V45" i="103"/>
  <c r="H46" i="103"/>
  <c r="P46" i="103"/>
  <c r="X46" i="103"/>
  <c r="J47" i="103"/>
  <c r="R47" i="103"/>
  <c r="D48" i="103"/>
  <c r="L48" i="103"/>
  <c r="T48" i="103"/>
  <c r="F49" i="103"/>
  <c r="N49" i="103"/>
  <c r="V49" i="103"/>
  <c r="H50" i="103"/>
  <c r="P50" i="103"/>
  <c r="X50" i="103"/>
  <c r="J51" i="103"/>
  <c r="R51" i="103"/>
  <c r="H62" i="103"/>
  <c r="P62" i="103"/>
  <c r="X62" i="103"/>
  <c r="J63" i="103"/>
  <c r="R63" i="103"/>
  <c r="D64" i="103"/>
  <c r="L64" i="103"/>
  <c r="T64" i="103"/>
  <c r="F65" i="103"/>
  <c r="N65" i="103"/>
  <c r="V65" i="103"/>
  <c r="H66" i="103"/>
  <c r="P66" i="103"/>
  <c r="X66" i="103"/>
  <c r="J67" i="103"/>
  <c r="R67" i="103"/>
  <c r="D68" i="103"/>
  <c r="L68" i="103"/>
  <c r="T68" i="103"/>
  <c r="F69" i="103"/>
  <c r="N69" i="103"/>
  <c r="V69" i="103"/>
  <c r="H70" i="103"/>
  <c r="P70" i="103"/>
  <c r="X70" i="103"/>
  <c r="J71" i="103"/>
  <c r="R71" i="103"/>
  <c r="D72" i="103"/>
  <c r="L72" i="103"/>
  <c r="T72" i="103"/>
  <c r="J54" i="103"/>
  <c r="R54" i="103"/>
  <c r="G64" i="16"/>
  <c r="O64" i="16"/>
  <c r="W64" i="16"/>
  <c r="I65" i="16"/>
  <c r="Q65" i="16"/>
  <c r="C66" i="16"/>
  <c r="K66" i="16"/>
  <c r="S66" i="16"/>
  <c r="E67" i="16"/>
  <c r="M67" i="16"/>
  <c r="U67" i="16"/>
  <c r="G68" i="16"/>
  <c r="O68" i="16"/>
  <c r="W68" i="16"/>
  <c r="I69" i="16"/>
  <c r="Q69" i="16"/>
  <c r="C70" i="16"/>
  <c r="K70" i="16"/>
  <c r="S70" i="16"/>
  <c r="E71" i="16"/>
  <c r="M71" i="16"/>
  <c r="U71" i="16"/>
  <c r="G72" i="16"/>
  <c r="O72" i="16"/>
  <c r="W72" i="16"/>
  <c r="C54" i="16"/>
  <c r="K54" i="16"/>
  <c r="S54" i="16"/>
  <c r="E4" i="18"/>
  <c r="M4" i="18"/>
  <c r="U4" i="18"/>
  <c r="C8" i="18"/>
  <c r="K8" i="18"/>
  <c r="S8" i="18"/>
  <c r="G11" i="18"/>
  <c r="O11" i="18"/>
  <c r="W11" i="18"/>
  <c r="I17" i="18"/>
  <c r="Q17" i="18"/>
  <c r="I22" i="18"/>
  <c r="Q22" i="18"/>
  <c r="G27" i="18"/>
  <c r="O27" i="18"/>
  <c r="W27" i="18"/>
  <c r="I33" i="18"/>
  <c r="Q33" i="18"/>
  <c r="C52" i="18"/>
  <c r="K52" i="18"/>
  <c r="S52" i="18"/>
  <c r="G4" i="19"/>
  <c r="O4" i="19"/>
  <c r="W4" i="19"/>
  <c r="E8" i="19"/>
  <c r="M8" i="19"/>
  <c r="U8" i="19"/>
  <c r="I11" i="19"/>
  <c r="Q11" i="19"/>
  <c r="C17" i="19"/>
  <c r="K17" i="19"/>
  <c r="S17" i="19"/>
  <c r="C22" i="19"/>
  <c r="K22" i="19"/>
  <c r="S22" i="19"/>
  <c r="I27" i="19"/>
  <c r="Q27" i="19"/>
  <c r="C33" i="19"/>
  <c r="K33" i="19"/>
  <c r="S33" i="19"/>
  <c r="E52" i="19"/>
  <c r="M52" i="19"/>
  <c r="U52" i="19"/>
  <c r="I29" i="103"/>
  <c r="Q29" i="103"/>
  <c r="C30" i="103"/>
  <c r="K30" i="103"/>
  <c r="S30" i="103"/>
  <c r="E31" i="103"/>
  <c r="M31" i="103"/>
  <c r="M31" i="102" s="1"/>
  <c r="U31" i="103"/>
  <c r="G32" i="103"/>
  <c r="O32" i="103"/>
  <c r="W32" i="103"/>
  <c r="C35" i="103"/>
  <c r="K35" i="103"/>
  <c r="S35" i="103"/>
  <c r="E36" i="103"/>
  <c r="M36" i="103"/>
  <c r="U36" i="103"/>
  <c r="G37" i="103"/>
  <c r="O37" i="103"/>
  <c r="W37" i="103"/>
  <c r="I38" i="103"/>
  <c r="Q38" i="103"/>
  <c r="C39" i="103"/>
  <c r="C39" i="102" s="1"/>
  <c r="K39" i="103"/>
  <c r="S39" i="103"/>
  <c r="E40" i="103"/>
  <c r="M40" i="103"/>
  <c r="U40" i="103"/>
  <c r="G41" i="103"/>
  <c r="O41" i="103"/>
  <c r="W41" i="103"/>
  <c r="W41" i="102" s="1"/>
  <c r="I42" i="103"/>
  <c r="Q42" i="103"/>
  <c r="C43" i="103"/>
  <c r="K43" i="103"/>
  <c r="S43" i="103"/>
  <c r="E44" i="103"/>
  <c r="M44" i="103"/>
  <c r="U44" i="103"/>
  <c r="U44" i="102" s="1"/>
  <c r="G45" i="103"/>
  <c r="O45" i="103"/>
  <c r="W45" i="103"/>
  <c r="I46" i="103"/>
  <c r="Q46" i="103"/>
  <c r="C47" i="103"/>
  <c r="K47" i="103"/>
  <c r="S47" i="103"/>
  <c r="S47" i="102" s="1"/>
  <c r="E48" i="103"/>
  <c r="M48" i="103"/>
  <c r="U48" i="103"/>
  <c r="G49" i="103"/>
  <c r="O49" i="103"/>
  <c r="W49" i="103"/>
  <c r="I50" i="103"/>
  <c r="Q50" i="103"/>
  <c r="Q50" i="102" s="1"/>
  <c r="C51" i="103"/>
  <c r="K51" i="103"/>
  <c r="S51" i="103"/>
  <c r="I62" i="103"/>
  <c r="Q62" i="103"/>
  <c r="C63" i="103"/>
  <c r="C63" i="102" s="1"/>
  <c r="K63" i="103"/>
  <c r="S63" i="103"/>
  <c r="E64" i="103"/>
  <c r="M64" i="103"/>
  <c r="U64" i="103"/>
  <c r="G65" i="103"/>
  <c r="O65" i="103"/>
  <c r="W65" i="103"/>
  <c r="I66" i="103"/>
  <c r="Q66" i="103"/>
  <c r="C67" i="103"/>
  <c r="K67" i="103"/>
  <c r="S67" i="103"/>
  <c r="E68" i="103"/>
  <c r="M68" i="103"/>
  <c r="M68" i="102" s="1"/>
  <c r="R65" i="16"/>
  <c r="D66" i="16"/>
  <c r="L66" i="16"/>
  <c r="T66" i="16"/>
  <c r="F67" i="16"/>
  <c r="N67" i="16"/>
  <c r="V67" i="16"/>
  <c r="H68" i="16"/>
  <c r="P68" i="16"/>
  <c r="X68" i="16"/>
  <c r="J69" i="16"/>
  <c r="R69" i="16"/>
  <c r="D70" i="16"/>
  <c r="L70" i="16"/>
  <c r="T70" i="16"/>
  <c r="F71" i="16"/>
  <c r="N71" i="16"/>
  <c r="V71" i="16"/>
  <c r="H72" i="16"/>
  <c r="P72" i="16"/>
  <c r="X72" i="16"/>
  <c r="D54" i="16"/>
  <c r="L54" i="16"/>
  <c r="T54" i="16"/>
  <c r="F4" i="18"/>
  <c r="N4" i="18"/>
  <c r="V4" i="18"/>
  <c r="H11" i="18"/>
  <c r="H3" i="18" s="1"/>
  <c r="P11" i="18"/>
  <c r="X11" i="18"/>
  <c r="J17" i="18"/>
  <c r="R17" i="18"/>
  <c r="H27" i="18"/>
  <c r="P27" i="18"/>
  <c r="X27" i="18"/>
  <c r="J33" i="18"/>
  <c r="R33" i="18"/>
  <c r="H4" i="19"/>
  <c r="P4" i="19"/>
  <c r="X4" i="19"/>
  <c r="J11" i="19"/>
  <c r="R11" i="19"/>
  <c r="D17" i="19"/>
  <c r="L17" i="19"/>
  <c r="T17" i="19"/>
  <c r="J27" i="19"/>
  <c r="R27" i="19"/>
  <c r="D33" i="19"/>
  <c r="L33" i="19"/>
  <c r="T33" i="19"/>
  <c r="G4" i="18"/>
  <c r="O4" i="18"/>
  <c r="W4" i="18"/>
  <c r="I11" i="18"/>
  <c r="Q11" i="18"/>
  <c r="C17" i="18"/>
  <c r="K17" i="18"/>
  <c r="S17" i="18"/>
  <c r="I27" i="18"/>
  <c r="Q27" i="18"/>
  <c r="C33" i="18"/>
  <c r="C26" i="18" s="1"/>
  <c r="K33" i="18"/>
  <c r="K26" i="18" s="1"/>
  <c r="S33" i="18"/>
  <c r="I4" i="19"/>
  <c r="Q4" i="19"/>
  <c r="C11" i="19"/>
  <c r="K11" i="19"/>
  <c r="S11" i="19"/>
  <c r="E17" i="19"/>
  <c r="M17" i="19"/>
  <c r="U17" i="19"/>
  <c r="C27" i="19"/>
  <c r="K27" i="19"/>
  <c r="S27" i="19"/>
  <c r="E33" i="19"/>
  <c r="M33" i="19"/>
  <c r="U33" i="19"/>
  <c r="J11" i="18"/>
  <c r="R11" i="18"/>
  <c r="D17" i="18"/>
  <c r="L17" i="18"/>
  <c r="T17" i="18"/>
  <c r="J27" i="18"/>
  <c r="R27" i="18"/>
  <c r="D33" i="18"/>
  <c r="L33" i="18"/>
  <c r="T33" i="18"/>
  <c r="D11" i="19"/>
  <c r="L11" i="19"/>
  <c r="T11" i="19"/>
  <c r="F17" i="19"/>
  <c r="N17" i="19"/>
  <c r="V17" i="19"/>
  <c r="D27" i="19"/>
  <c r="L27" i="19"/>
  <c r="T27" i="19"/>
  <c r="F33" i="19"/>
  <c r="N33" i="19"/>
  <c r="V33" i="19"/>
  <c r="H52" i="19"/>
  <c r="P52" i="19"/>
  <c r="X52" i="19"/>
  <c r="E4" i="188"/>
  <c r="M4" i="188"/>
  <c r="U4" i="188"/>
  <c r="C8" i="188"/>
  <c r="K8" i="188"/>
  <c r="S8" i="188"/>
  <c r="G11" i="188"/>
  <c r="O11" i="188"/>
  <c r="W11" i="188"/>
  <c r="I17" i="188"/>
  <c r="Q17" i="188"/>
  <c r="I22" i="188"/>
  <c r="Q22" i="188"/>
  <c r="G27" i="188"/>
  <c r="O27" i="188"/>
  <c r="O26" i="188" s="1"/>
  <c r="W27" i="188"/>
  <c r="I33" i="188"/>
  <c r="Q33" i="188"/>
  <c r="E61" i="188"/>
  <c r="M61" i="188"/>
  <c r="U61" i="188"/>
  <c r="I52" i="188"/>
  <c r="Q52" i="188"/>
  <c r="I4" i="189"/>
  <c r="Q4" i="189"/>
  <c r="G8" i="189"/>
  <c r="O8" i="189"/>
  <c r="W8" i="189"/>
  <c r="C11" i="189"/>
  <c r="K11" i="189"/>
  <c r="S11" i="189"/>
  <c r="E17" i="189"/>
  <c r="M17" i="189"/>
  <c r="U17" i="189"/>
  <c r="E22" i="189"/>
  <c r="M22" i="189"/>
  <c r="U22" i="189"/>
  <c r="C27" i="189"/>
  <c r="K27" i="189"/>
  <c r="S27" i="189"/>
  <c r="E33" i="189"/>
  <c r="M33" i="189"/>
  <c r="U33" i="189"/>
  <c r="I61" i="189"/>
  <c r="Q61" i="189"/>
  <c r="E52" i="189"/>
  <c r="M52" i="189"/>
  <c r="U52" i="189"/>
  <c r="E4" i="190"/>
  <c r="M4" i="190"/>
  <c r="U4" i="190"/>
  <c r="C8" i="190"/>
  <c r="K8" i="190"/>
  <c r="S8" i="190"/>
  <c r="G11" i="190"/>
  <c r="O11" i="190"/>
  <c r="W11" i="190"/>
  <c r="I17" i="190"/>
  <c r="Q17" i="190"/>
  <c r="I22" i="190"/>
  <c r="Q22" i="190"/>
  <c r="G27" i="190"/>
  <c r="O27" i="190"/>
  <c r="W27" i="190"/>
  <c r="W26" i="190" s="1"/>
  <c r="I33" i="190"/>
  <c r="Q33" i="190"/>
  <c r="E61" i="190"/>
  <c r="M61" i="190"/>
  <c r="U61" i="190"/>
  <c r="I52" i="190"/>
  <c r="Q52" i="190"/>
  <c r="H17" i="186"/>
  <c r="P17" i="186"/>
  <c r="X17" i="186"/>
  <c r="H27" i="186"/>
  <c r="H26" i="186" s="1"/>
  <c r="P27" i="186"/>
  <c r="P26" i="186" s="1"/>
  <c r="X27" i="186"/>
  <c r="J33" i="186"/>
  <c r="R33" i="186"/>
  <c r="F61" i="186"/>
  <c r="N61" i="186"/>
  <c r="V61" i="186"/>
  <c r="J52" i="186"/>
  <c r="R52" i="186"/>
  <c r="F4" i="188"/>
  <c r="N4" i="188"/>
  <c r="V4" i="188"/>
  <c r="D8" i="188"/>
  <c r="L8" i="188"/>
  <c r="T8" i="188"/>
  <c r="H11" i="188"/>
  <c r="P11" i="188"/>
  <c r="X11" i="188"/>
  <c r="J17" i="188"/>
  <c r="R17" i="188"/>
  <c r="J22" i="188"/>
  <c r="R22" i="188"/>
  <c r="H27" i="188"/>
  <c r="P27" i="188"/>
  <c r="P26" i="188" s="1"/>
  <c r="X27" i="188"/>
  <c r="J33" i="188"/>
  <c r="R33" i="188"/>
  <c r="F61" i="188"/>
  <c r="N61" i="188"/>
  <c r="V61" i="188"/>
  <c r="J52" i="188"/>
  <c r="R52" i="188"/>
  <c r="J4" i="189"/>
  <c r="R4" i="189"/>
  <c r="H8" i="189"/>
  <c r="P8" i="189"/>
  <c r="X8" i="189"/>
  <c r="D11" i="189"/>
  <c r="L11" i="189"/>
  <c r="T11" i="189"/>
  <c r="F17" i="189"/>
  <c r="N17" i="189"/>
  <c r="V17" i="189"/>
  <c r="F22" i="189"/>
  <c r="N22" i="189"/>
  <c r="V22" i="189"/>
  <c r="D27" i="189"/>
  <c r="L27" i="189"/>
  <c r="T27" i="189"/>
  <c r="F33" i="189"/>
  <c r="N33" i="189"/>
  <c r="V33" i="189"/>
  <c r="J61" i="189"/>
  <c r="R61" i="189"/>
  <c r="F52" i="189"/>
  <c r="N52" i="189"/>
  <c r="V52" i="189"/>
  <c r="F4" i="190"/>
  <c r="N4" i="190"/>
  <c r="V4" i="190"/>
  <c r="D8" i="190"/>
  <c r="L8" i="190"/>
  <c r="T8" i="190"/>
  <c r="H11" i="190"/>
  <c r="P11" i="190"/>
  <c r="X11" i="190"/>
  <c r="J17" i="190"/>
  <c r="R17" i="190"/>
  <c r="J22" i="190"/>
  <c r="R22" i="190"/>
  <c r="H27" i="190"/>
  <c r="P27" i="190"/>
  <c r="P26" i="190" s="1"/>
  <c r="X27" i="190"/>
  <c r="J33" i="190"/>
  <c r="R33" i="190"/>
  <c r="F61" i="190"/>
  <c r="N61" i="190"/>
  <c r="V61" i="190"/>
  <c r="J52" i="190"/>
  <c r="R52" i="190"/>
  <c r="I17" i="186"/>
  <c r="Q17" i="186"/>
  <c r="I27" i="186"/>
  <c r="Q27" i="186"/>
  <c r="C33" i="186"/>
  <c r="K33" i="186"/>
  <c r="S33" i="186"/>
  <c r="G61" i="186"/>
  <c r="O61" i="186"/>
  <c r="W61" i="186"/>
  <c r="C52" i="186"/>
  <c r="K52" i="186"/>
  <c r="S52" i="186"/>
  <c r="E6" i="105"/>
  <c r="M6" i="105"/>
  <c r="U6" i="105"/>
  <c r="G7" i="105"/>
  <c r="O7" i="105"/>
  <c r="W7" i="105"/>
  <c r="C10" i="105"/>
  <c r="K10" i="105"/>
  <c r="S10" i="105"/>
  <c r="G13" i="105"/>
  <c r="O13" i="105"/>
  <c r="W13" i="105"/>
  <c r="I14" i="105"/>
  <c r="Q14" i="105"/>
  <c r="C15" i="105"/>
  <c r="K15" i="105"/>
  <c r="S15" i="105"/>
  <c r="E16" i="105"/>
  <c r="M16" i="105"/>
  <c r="U16" i="105"/>
  <c r="I19" i="105"/>
  <c r="Q19" i="105"/>
  <c r="C20" i="105"/>
  <c r="K20" i="105"/>
  <c r="S20" i="105"/>
  <c r="E21" i="105"/>
  <c r="M21" i="105"/>
  <c r="U21" i="105"/>
  <c r="I24" i="105"/>
  <c r="Q24" i="105"/>
  <c r="C25" i="105"/>
  <c r="K25" i="105"/>
  <c r="S25" i="105"/>
  <c r="G29" i="105"/>
  <c r="O29" i="105"/>
  <c r="W29" i="105"/>
  <c r="I30" i="105"/>
  <c r="Q30" i="105"/>
  <c r="C31" i="105"/>
  <c r="K31" i="105"/>
  <c r="S31" i="105"/>
  <c r="E32" i="105"/>
  <c r="M32" i="105"/>
  <c r="U32" i="105"/>
  <c r="I35" i="105"/>
  <c r="Q35" i="105"/>
  <c r="C36" i="105"/>
  <c r="K36" i="105"/>
  <c r="S36" i="105"/>
  <c r="E37" i="105"/>
  <c r="M37" i="105"/>
  <c r="U37" i="105"/>
  <c r="G38" i="105"/>
  <c r="O38" i="105"/>
  <c r="W38" i="105"/>
  <c r="I39" i="105"/>
  <c r="Q39" i="105"/>
  <c r="C40" i="105"/>
  <c r="K40" i="105"/>
  <c r="S40" i="105"/>
  <c r="E41" i="105"/>
  <c r="M41" i="105"/>
  <c r="U41" i="105"/>
  <c r="G42" i="105"/>
  <c r="O42" i="105"/>
  <c r="W42" i="105"/>
  <c r="I43" i="105"/>
  <c r="Q43" i="105"/>
  <c r="C44" i="105"/>
  <c r="K44" i="105"/>
  <c r="S44" i="105"/>
  <c r="E45" i="105"/>
  <c r="M45" i="105"/>
  <c r="U45" i="105"/>
  <c r="G46" i="105"/>
  <c r="O46" i="105"/>
  <c r="W46" i="105"/>
  <c r="I47" i="105"/>
  <c r="Q47" i="105"/>
  <c r="C48" i="105"/>
  <c r="K48" i="105"/>
  <c r="S48" i="105"/>
  <c r="E49" i="105"/>
  <c r="M49" i="105"/>
  <c r="U49" i="105"/>
  <c r="G50" i="105"/>
  <c r="O50" i="105"/>
  <c r="W50" i="105"/>
  <c r="I51" i="105"/>
  <c r="Q51" i="105"/>
  <c r="G62" i="105"/>
  <c r="O62" i="105"/>
  <c r="W62" i="105"/>
  <c r="I63" i="105"/>
  <c r="Q63" i="105"/>
  <c r="C64" i="105"/>
  <c r="K64" i="105"/>
  <c r="S64" i="105"/>
  <c r="E65" i="105"/>
  <c r="M65" i="105"/>
  <c r="U65" i="105"/>
  <c r="G66" i="105"/>
  <c r="O66" i="105"/>
  <c r="W66" i="105"/>
  <c r="I67" i="105"/>
  <c r="Q67" i="105"/>
  <c r="C68" i="105"/>
  <c r="K68" i="105"/>
  <c r="S68" i="105"/>
  <c r="E69" i="105"/>
  <c r="M69" i="105"/>
  <c r="U69" i="105"/>
  <c r="G70" i="105"/>
  <c r="O70" i="105"/>
  <c r="W70" i="105"/>
  <c r="I71" i="105"/>
  <c r="Q71" i="105"/>
  <c r="C72" i="105"/>
  <c r="K72" i="105"/>
  <c r="S72" i="105"/>
  <c r="I54" i="105"/>
  <c r="Q54" i="105"/>
  <c r="G61" i="188"/>
  <c r="O61" i="188"/>
  <c r="W61" i="188"/>
  <c r="C52" i="188"/>
  <c r="K52" i="188"/>
  <c r="E11" i="189"/>
  <c r="M11" i="189"/>
  <c r="U11" i="189"/>
  <c r="G17" i="189"/>
  <c r="O17" i="189"/>
  <c r="W17" i="189"/>
  <c r="G22" i="189"/>
  <c r="O22" i="189"/>
  <c r="W22" i="189"/>
  <c r="E27" i="189"/>
  <c r="M27" i="189"/>
  <c r="U27" i="189"/>
  <c r="G33" i="189"/>
  <c r="O33" i="189"/>
  <c r="W33" i="189"/>
  <c r="C61" i="189"/>
  <c r="K61" i="189"/>
  <c r="S61" i="189"/>
  <c r="G52" i="189"/>
  <c r="O52" i="189"/>
  <c r="W52" i="189"/>
  <c r="G4" i="190"/>
  <c r="O4" i="190"/>
  <c r="W4" i="190"/>
  <c r="E8" i="190"/>
  <c r="M8" i="190"/>
  <c r="U8" i="190"/>
  <c r="I11" i="190"/>
  <c r="Q11" i="190"/>
  <c r="C17" i="190"/>
  <c r="K17" i="190"/>
  <c r="S17" i="190"/>
  <c r="C22" i="190"/>
  <c r="K22" i="190"/>
  <c r="S22" i="190"/>
  <c r="I27" i="190"/>
  <c r="Q27" i="190"/>
  <c r="C33" i="190"/>
  <c r="K33" i="190"/>
  <c r="S33" i="190"/>
  <c r="G61" i="190"/>
  <c r="O61" i="190"/>
  <c r="W61" i="190"/>
  <c r="C52" i="190"/>
  <c r="K52" i="190"/>
  <c r="S52" i="190"/>
  <c r="E6" i="104"/>
  <c r="M6" i="104"/>
  <c r="U6" i="104"/>
  <c r="G7" i="104"/>
  <c r="O7" i="104"/>
  <c r="W7" i="104"/>
  <c r="C10" i="104"/>
  <c r="K10" i="104"/>
  <c r="S10" i="104"/>
  <c r="G13" i="104"/>
  <c r="O13" i="104"/>
  <c r="W13" i="104"/>
  <c r="I14" i="104"/>
  <c r="Q14" i="104"/>
  <c r="C15" i="104"/>
  <c r="K15" i="104"/>
  <c r="S15" i="104"/>
  <c r="E16" i="104"/>
  <c r="J17" i="186"/>
  <c r="R17" i="186"/>
  <c r="J27" i="186"/>
  <c r="R27" i="186"/>
  <c r="D33" i="186"/>
  <c r="L33" i="186"/>
  <c r="T33" i="186"/>
  <c r="H61" i="186"/>
  <c r="P61" i="186"/>
  <c r="X61" i="186"/>
  <c r="F6" i="105"/>
  <c r="N6" i="105"/>
  <c r="V6" i="105"/>
  <c r="H7" i="105"/>
  <c r="P7" i="105"/>
  <c r="X7" i="105"/>
  <c r="D10" i="105"/>
  <c r="L10" i="105"/>
  <c r="T10" i="105"/>
  <c r="H13" i="105"/>
  <c r="P13" i="105"/>
  <c r="X13" i="105"/>
  <c r="J14" i="105"/>
  <c r="R14" i="105"/>
  <c r="D15" i="105"/>
  <c r="L15" i="105"/>
  <c r="T15" i="105"/>
  <c r="F16" i="105"/>
  <c r="N16" i="105"/>
  <c r="V16" i="105"/>
  <c r="J19" i="105"/>
  <c r="R19" i="105"/>
  <c r="D20" i="105"/>
  <c r="L20" i="105"/>
  <c r="T20" i="105"/>
  <c r="F21" i="105"/>
  <c r="N21" i="105"/>
  <c r="V21" i="105"/>
  <c r="J24" i="105"/>
  <c r="R24" i="105"/>
  <c r="D25" i="105"/>
  <c r="L25" i="105"/>
  <c r="T25" i="105"/>
  <c r="H29" i="105"/>
  <c r="P29" i="105"/>
  <c r="X29" i="105"/>
  <c r="J30" i="105"/>
  <c r="R30" i="105"/>
  <c r="D31" i="105"/>
  <c r="L31" i="105"/>
  <c r="T31" i="105"/>
  <c r="F32" i="105"/>
  <c r="N32" i="105"/>
  <c r="V32" i="105"/>
  <c r="J35" i="105"/>
  <c r="R35" i="105"/>
  <c r="D36" i="105"/>
  <c r="L36" i="105"/>
  <c r="T36" i="105"/>
  <c r="F37" i="105"/>
  <c r="N37" i="105"/>
  <c r="V37" i="105"/>
  <c r="H38" i="105"/>
  <c r="P38" i="105"/>
  <c r="X38" i="105"/>
  <c r="J39" i="105"/>
  <c r="R39" i="105"/>
  <c r="D40" i="105"/>
  <c r="L40" i="105"/>
  <c r="T40" i="105"/>
  <c r="F41" i="105"/>
  <c r="N41" i="105"/>
  <c r="V41" i="105"/>
  <c r="H42" i="105"/>
  <c r="P42" i="105"/>
  <c r="X42" i="105"/>
  <c r="J43" i="105"/>
  <c r="R43" i="105"/>
  <c r="D44" i="105"/>
  <c r="L44" i="105"/>
  <c r="T44" i="105"/>
  <c r="F45" i="105"/>
  <c r="N45" i="105"/>
  <c r="V45" i="105"/>
  <c r="H46" i="105"/>
  <c r="P46" i="105"/>
  <c r="X46" i="105"/>
  <c r="J47" i="105"/>
  <c r="R47" i="105"/>
  <c r="D48" i="105"/>
  <c r="L48" i="105"/>
  <c r="T48" i="105"/>
  <c r="F49" i="105"/>
  <c r="N49" i="105"/>
  <c r="V49" i="105"/>
  <c r="H50" i="105"/>
  <c r="P50" i="105"/>
  <c r="X50" i="105"/>
  <c r="J51" i="105"/>
  <c r="R51" i="105"/>
  <c r="H62" i="105"/>
  <c r="P62" i="105"/>
  <c r="X62" i="105"/>
  <c r="J63" i="105"/>
  <c r="R63" i="105"/>
  <c r="D64" i="105"/>
  <c r="L64" i="105"/>
  <c r="T64" i="105"/>
  <c r="F65" i="105"/>
  <c r="N65" i="105"/>
  <c r="V65" i="105"/>
  <c r="H66" i="105"/>
  <c r="P66" i="105"/>
  <c r="X66" i="105"/>
  <c r="J67" i="105"/>
  <c r="R67" i="105"/>
  <c r="D68" i="105"/>
  <c r="L68" i="105"/>
  <c r="T68" i="105"/>
  <c r="F69" i="105"/>
  <c r="N69" i="105"/>
  <c r="V69" i="105"/>
  <c r="H70" i="105"/>
  <c r="P70" i="105"/>
  <c r="X70" i="105"/>
  <c r="J71" i="105"/>
  <c r="R71" i="105"/>
  <c r="D72" i="105"/>
  <c r="L72" i="105"/>
  <c r="T72" i="105"/>
  <c r="J54" i="105"/>
  <c r="R54" i="105"/>
  <c r="H4" i="188"/>
  <c r="P4" i="188"/>
  <c r="X4" i="188"/>
  <c r="F8" i="188"/>
  <c r="R11" i="188"/>
  <c r="D17" i="188"/>
  <c r="L17" i="188"/>
  <c r="T17" i="188"/>
  <c r="J27" i="188"/>
  <c r="R27" i="188"/>
  <c r="D33" i="188"/>
  <c r="L33" i="188"/>
  <c r="T33" i="188"/>
  <c r="H61" i="188"/>
  <c r="P61" i="188"/>
  <c r="X61" i="188"/>
  <c r="D4" i="189"/>
  <c r="L4" i="189"/>
  <c r="T4" i="189"/>
  <c r="F11" i="189"/>
  <c r="N11" i="189"/>
  <c r="V11" i="189"/>
  <c r="H17" i="189"/>
  <c r="P17" i="189"/>
  <c r="X17" i="189"/>
  <c r="F27" i="189"/>
  <c r="N27" i="189"/>
  <c r="V27" i="189"/>
  <c r="H33" i="189"/>
  <c r="P33" i="189"/>
  <c r="X33" i="189"/>
  <c r="D61" i="189"/>
  <c r="L61" i="189"/>
  <c r="T61" i="189"/>
  <c r="H4" i="190"/>
  <c r="P4" i="190"/>
  <c r="X4" i="190"/>
  <c r="J11" i="190"/>
  <c r="R11" i="190"/>
  <c r="D17" i="190"/>
  <c r="L17" i="190"/>
  <c r="T17" i="190"/>
  <c r="J27" i="190"/>
  <c r="R27" i="190"/>
  <c r="D33" i="190"/>
  <c r="L33" i="190"/>
  <c r="T33" i="190"/>
  <c r="H61" i="190"/>
  <c r="P61" i="190"/>
  <c r="F6" i="104"/>
  <c r="N6" i="104"/>
  <c r="V6" i="104"/>
  <c r="H7" i="104"/>
  <c r="P7" i="104"/>
  <c r="X7" i="104"/>
  <c r="D10" i="104"/>
  <c r="L10" i="104"/>
  <c r="T10" i="104"/>
  <c r="H13" i="104"/>
  <c r="P13" i="104"/>
  <c r="X13" i="104"/>
  <c r="J14" i="104"/>
  <c r="R14" i="104"/>
  <c r="D15" i="104"/>
  <c r="L15" i="104"/>
  <c r="C17" i="186"/>
  <c r="K17" i="186"/>
  <c r="S17" i="186"/>
  <c r="C27" i="186"/>
  <c r="K27" i="186"/>
  <c r="S27" i="186"/>
  <c r="E33" i="186"/>
  <c r="M33" i="186"/>
  <c r="I61" i="186"/>
  <c r="Q61" i="186"/>
  <c r="E4" i="189"/>
  <c r="M4" i="189"/>
  <c r="U4" i="189"/>
  <c r="G11" i="189"/>
  <c r="O11" i="189"/>
  <c r="W11" i="189"/>
  <c r="I17" i="189"/>
  <c r="Q17" i="189"/>
  <c r="G27" i="189"/>
  <c r="O27" i="189"/>
  <c r="W27" i="189"/>
  <c r="I33" i="189"/>
  <c r="E61" i="189"/>
  <c r="M61" i="189"/>
  <c r="U61" i="189"/>
  <c r="I4" i="190"/>
  <c r="E17" i="190"/>
  <c r="M17" i="190"/>
  <c r="U17" i="190"/>
  <c r="C27" i="190"/>
  <c r="K27" i="190"/>
  <c r="S27" i="190"/>
  <c r="E33" i="190"/>
  <c r="E26" i="190" s="1"/>
  <c r="M33" i="190"/>
  <c r="U33" i="190"/>
  <c r="D17" i="186"/>
  <c r="L17" i="186"/>
  <c r="T17" i="186"/>
  <c r="D27" i="186"/>
  <c r="L27" i="186"/>
  <c r="T27" i="186"/>
  <c r="F33" i="186"/>
  <c r="F26" i="186" s="1"/>
  <c r="N33" i="186"/>
  <c r="N26" i="186" s="1"/>
  <c r="V33" i="186"/>
  <c r="V26" i="186" s="1"/>
  <c r="J61" i="186"/>
  <c r="R61" i="186"/>
  <c r="J4" i="188"/>
  <c r="R4" i="188"/>
  <c r="H8" i="188"/>
  <c r="P8" i="188"/>
  <c r="X8" i="188"/>
  <c r="D11" i="188"/>
  <c r="L11" i="188"/>
  <c r="T11" i="188"/>
  <c r="F17" i="188"/>
  <c r="N17" i="188"/>
  <c r="V17" i="188"/>
  <c r="F22" i="188"/>
  <c r="N22" i="188"/>
  <c r="V22" i="188"/>
  <c r="D27" i="188"/>
  <c r="J61" i="188"/>
  <c r="R61" i="188"/>
  <c r="F4" i="189"/>
  <c r="N4" i="189"/>
  <c r="V4" i="189"/>
  <c r="D8" i="189"/>
  <c r="L8" i="189"/>
  <c r="T8" i="189"/>
  <c r="H11" i="189"/>
  <c r="P11" i="189"/>
  <c r="X11" i="189"/>
  <c r="J17" i="189"/>
  <c r="R17" i="189"/>
  <c r="H27" i="189"/>
  <c r="P27" i="189"/>
  <c r="X27" i="189"/>
  <c r="J33" i="189"/>
  <c r="R33" i="189"/>
  <c r="F61" i="189"/>
  <c r="N61" i="189"/>
  <c r="V61" i="189"/>
  <c r="R4" i="190"/>
  <c r="X8" i="190"/>
  <c r="D11" i="190"/>
  <c r="L11" i="190"/>
  <c r="T11" i="190"/>
  <c r="F17" i="190"/>
  <c r="N17" i="190"/>
  <c r="V17" i="190"/>
  <c r="N22" i="190"/>
  <c r="V22" i="190"/>
  <c r="D27" i="190"/>
  <c r="L27" i="190"/>
  <c r="T27" i="190"/>
  <c r="F33" i="190"/>
  <c r="N33" i="190"/>
  <c r="N26" i="190" s="1"/>
  <c r="V33" i="190"/>
  <c r="J61" i="190"/>
  <c r="R61" i="190"/>
  <c r="E4" i="192"/>
  <c r="M4" i="192"/>
  <c r="U4" i="192"/>
  <c r="C8" i="192"/>
  <c r="K8" i="192"/>
  <c r="S8" i="192"/>
  <c r="G11" i="192"/>
  <c r="O11" i="192"/>
  <c r="W11" i="192"/>
  <c r="I17" i="192"/>
  <c r="Q17" i="192"/>
  <c r="I22" i="192"/>
  <c r="Q22" i="192"/>
  <c r="G27" i="192"/>
  <c r="O27" i="192"/>
  <c r="O26" i="192" s="1"/>
  <c r="W27" i="192"/>
  <c r="I33" i="192"/>
  <c r="Q33" i="192"/>
  <c r="E61" i="192"/>
  <c r="M61" i="192"/>
  <c r="U61" i="192"/>
  <c r="I52" i="192"/>
  <c r="Q52" i="192"/>
  <c r="I4" i="193"/>
  <c r="Q4" i="193"/>
  <c r="G8" i="193"/>
  <c r="O8" i="193"/>
  <c r="W8" i="193"/>
  <c r="C11" i="193"/>
  <c r="K11" i="193"/>
  <c r="S11" i="193"/>
  <c r="E17" i="193"/>
  <c r="M17" i="193"/>
  <c r="U17" i="193"/>
  <c r="E22" i="193"/>
  <c r="M22" i="193"/>
  <c r="U22" i="193"/>
  <c r="C27" i="193"/>
  <c r="K27" i="193"/>
  <c r="S27" i="193"/>
  <c r="E33" i="193"/>
  <c r="M33" i="193"/>
  <c r="U33" i="193"/>
  <c r="I61" i="193"/>
  <c r="Q61" i="193"/>
  <c r="E52" i="193"/>
  <c r="M52" i="193"/>
  <c r="U52" i="193"/>
  <c r="F4" i="192"/>
  <c r="N4" i="192"/>
  <c r="V4" i="192"/>
  <c r="D8" i="192"/>
  <c r="L8" i="192"/>
  <c r="T8" i="192"/>
  <c r="H11" i="192"/>
  <c r="P11" i="192"/>
  <c r="X11" i="192"/>
  <c r="J17" i="192"/>
  <c r="R17" i="192"/>
  <c r="J22" i="192"/>
  <c r="R22" i="192"/>
  <c r="H27" i="192"/>
  <c r="H26" i="192" s="1"/>
  <c r="P27" i="192"/>
  <c r="X27" i="192"/>
  <c r="X26" i="192" s="1"/>
  <c r="J33" i="192"/>
  <c r="R33" i="192"/>
  <c r="F61" i="192"/>
  <c r="N61" i="192"/>
  <c r="V61" i="192"/>
  <c r="J52" i="192"/>
  <c r="R52" i="192"/>
  <c r="J4" i="193"/>
  <c r="R4" i="193"/>
  <c r="R3" i="193" s="1"/>
  <c r="H8" i="193"/>
  <c r="P8" i="193"/>
  <c r="X8" i="193"/>
  <c r="D11" i="193"/>
  <c r="L11" i="193"/>
  <c r="T11" i="193"/>
  <c r="F17" i="193"/>
  <c r="N17" i="193"/>
  <c r="V17" i="193"/>
  <c r="F22" i="193"/>
  <c r="N22" i="193"/>
  <c r="V22" i="193"/>
  <c r="D27" i="193"/>
  <c r="L27" i="193"/>
  <c r="L26" i="193" s="1"/>
  <c r="T27" i="193"/>
  <c r="F33" i="193"/>
  <c r="N33" i="193"/>
  <c r="V33" i="193"/>
  <c r="J61" i="193"/>
  <c r="R61" i="193"/>
  <c r="F52" i="193"/>
  <c r="N52" i="193"/>
  <c r="V52" i="193"/>
  <c r="M16" i="104"/>
  <c r="U16" i="104"/>
  <c r="I19" i="104"/>
  <c r="Q19" i="104"/>
  <c r="C20" i="104"/>
  <c r="K20" i="104"/>
  <c r="S20" i="104"/>
  <c r="E21" i="104"/>
  <c r="M21" i="104"/>
  <c r="U21" i="104"/>
  <c r="I24" i="104"/>
  <c r="Q24" i="104"/>
  <c r="C25" i="104"/>
  <c r="K25" i="104"/>
  <c r="S25" i="104"/>
  <c r="G29" i="104"/>
  <c r="O29" i="104"/>
  <c r="W29" i="104"/>
  <c r="I30" i="104"/>
  <c r="Q30" i="104"/>
  <c r="C31" i="104"/>
  <c r="K31" i="104"/>
  <c r="S31" i="104"/>
  <c r="E32" i="104"/>
  <c r="M32" i="104"/>
  <c r="U32" i="104"/>
  <c r="I35" i="104"/>
  <c r="Q35" i="104"/>
  <c r="C36" i="104"/>
  <c r="K36" i="104"/>
  <c r="S36" i="104"/>
  <c r="E37" i="104"/>
  <c r="M37" i="104"/>
  <c r="U37" i="104"/>
  <c r="G38" i="104"/>
  <c r="O38" i="104"/>
  <c r="W38" i="104"/>
  <c r="I39" i="104"/>
  <c r="Q39" i="104"/>
  <c r="C40" i="104"/>
  <c r="K40" i="104"/>
  <c r="S40" i="104"/>
  <c r="E41" i="104"/>
  <c r="M41" i="104"/>
  <c r="U41" i="104"/>
  <c r="G42" i="104"/>
  <c r="O42" i="104"/>
  <c r="W42" i="104"/>
  <c r="I43" i="104"/>
  <c r="Q43" i="104"/>
  <c r="C44" i="104"/>
  <c r="K44" i="104"/>
  <c r="S44" i="104"/>
  <c r="E45" i="104"/>
  <c r="M45" i="104"/>
  <c r="U45" i="104"/>
  <c r="G46" i="104"/>
  <c r="O46" i="104"/>
  <c r="W46" i="104"/>
  <c r="I47" i="104"/>
  <c r="Q47" i="104"/>
  <c r="C48" i="104"/>
  <c r="K48" i="104"/>
  <c r="S48" i="104"/>
  <c r="E49" i="104"/>
  <c r="M49" i="104"/>
  <c r="U49" i="104"/>
  <c r="G50" i="104"/>
  <c r="O50" i="104"/>
  <c r="W50" i="104"/>
  <c r="I51" i="104"/>
  <c r="Q51" i="104"/>
  <c r="G62" i="104"/>
  <c r="O62" i="104"/>
  <c r="W62" i="104"/>
  <c r="I63" i="104"/>
  <c r="Q63" i="104"/>
  <c r="C64" i="104"/>
  <c r="K64" i="104"/>
  <c r="S64" i="104"/>
  <c r="E65" i="104"/>
  <c r="M65" i="104"/>
  <c r="U65" i="104"/>
  <c r="G66" i="104"/>
  <c r="O66" i="104"/>
  <c r="W66" i="104"/>
  <c r="I67" i="104"/>
  <c r="Q67" i="104"/>
  <c r="C68" i="104"/>
  <c r="K68" i="104"/>
  <c r="S68" i="104"/>
  <c r="E69" i="104"/>
  <c r="M69" i="104"/>
  <c r="U69" i="104"/>
  <c r="G70" i="104"/>
  <c r="O70" i="104"/>
  <c r="W70" i="104"/>
  <c r="I71" i="104"/>
  <c r="Q71" i="104"/>
  <c r="C72" i="104"/>
  <c r="K72" i="104"/>
  <c r="S72" i="104"/>
  <c r="I54" i="104"/>
  <c r="Q54" i="104"/>
  <c r="G4" i="192"/>
  <c r="O4" i="192"/>
  <c r="W4" i="192"/>
  <c r="E8" i="192"/>
  <c r="M8" i="192"/>
  <c r="U8" i="192"/>
  <c r="I11" i="192"/>
  <c r="Q11" i="192"/>
  <c r="C17" i="192"/>
  <c r="K17" i="192"/>
  <c r="S17" i="192"/>
  <c r="C22" i="192"/>
  <c r="K22" i="192"/>
  <c r="S22" i="192"/>
  <c r="I27" i="192"/>
  <c r="Q27" i="192"/>
  <c r="C33" i="192"/>
  <c r="K33" i="192"/>
  <c r="S33" i="192"/>
  <c r="G61" i="192"/>
  <c r="O61" i="192"/>
  <c r="C52" i="192"/>
  <c r="K52" i="192"/>
  <c r="S52" i="192"/>
  <c r="C4" i="193"/>
  <c r="C3" i="193" s="1"/>
  <c r="K4" i="193"/>
  <c r="S4" i="193"/>
  <c r="I8" i="193"/>
  <c r="Q8" i="193"/>
  <c r="E11" i="193"/>
  <c r="M11" i="193"/>
  <c r="U11" i="193"/>
  <c r="G17" i="193"/>
  <c r="O17" i="193"/>
  <c r="W17" i="193"/>
  <c r="G22" i="193"/>
  <c r="O22" i="193"/>
  <c r="W22" i="193"/>
  <c r="E27" i="193"/>
  <c r="M27" i="193"/>
  <c r="U27" i="193"/>
  <c r="G33" i="193"/>
  <c r="O33" i="193"/>
  <c r="W33" i="193"/>
  <c r="C61" i="193"/>
  <c r="K61" i="193"/>
  <c r="S61" i="193"/>
  <c r="G52" i="193"/>
  <c r="O52" i="193"/>
  <c r="W52" i="193"/>
  <c r="I6" i="106"/>
  <c r="Q6" i="106"/>
  <c r="C7" i="106"/>
  <c r="K7" i="106"/>
  <c r="S7" i="106"/>
  <c r="G10" i="106"/>
  <c r="O10" i="106"/>
  <c r="W10" i="106"/>
  <c r="C13" i="106"/>
  <c r="K13" i="106"/>
  <c r="S13" i="106"/>
  <c r="E14" i="106"/>
  <c r="M14" i="106"/>
  <c r="U14" i="106"/>
  <c r="G15" i="106"/>
  <c r="O15" i="106"/>
  <c r="W15" i="106"/>
  <c r="I16" i="106"/>
  <c r="T15" i="104"/>
  <c r="F16" i="104"/>
  <c r="N16" i="104"/>
  <c r="V16" i="104"/>
  <c r="J19" i="104"/>
  <c r="R19" i="104"/>
  <c r="D20" i="104"/>
  <c r="L20" i="104"/>
  <c r="T20" i="104"/>
  <c r="F21" i="104"/>
  <c r="N21" i="104"/>
  <c r="V21" i="104"/>
  <c r="J24" i="104"/>
  <c r="R24" i="104"/>
  <c r="D25" i="104"/>
  <c r="L25" i="104"/>
  <c r="T25" i="104"/>
  <c r="H29" i="104"/>
  <c r="P29" i="104"/>
  <c r="X29" i="104"/>
  <c r="J30" i="104"/>
  <c r="R30" i="104"/>
  <c r="D31" i="104"/>
  <c r="L31" i="104"/>
  <c r="T31" i="104"/>
  <c r="F32" i="104"/>
  <c r="N32" i="104"/>
  <c r="V32" i="104"/>
  <c r="J35" i="104"/>
  <c r="R35" i="104"/>
  <c r="D36" i="104"/>
  <c r="L36" i="104"/>
  <c r="T36" i="104"/>
  <c r="F37" i="104"/>
  <c r="N37" i="104"/>
  <c r="V37" i="104"/>
  <c r="H38" i="104"/>
  <c r="P38" i="104"/>
  <c r="X38" i="104"/>
  <c r="J39" i="104"/>
  <c r="R39" i="104"/>
  <c r="D40" i="104"/>
  <c r="L40" i="104"/>
  <c r="T40" i="104"/>
  <c r="F41" i="104"/>
  <c r="N41" i="104"/>
  <c r="V41" i="104"/>
  <c r="H42" i="104"/>
  <c r="P42" i="104"/>
  <c r="X42" i="104"/>
  <c r="J43" i="104"/>
  <c r="R43" i="104"/>
  <c r="D44" i="104"/>
  <c r="L44" i="104"/>
  <c r="T44" i="104"/>
  <c r="F45" i="104"/>
  <c r="N45" i="104"/>
  <c r="V45" i="104"/>
  <c r="H46" i="104"/>
  <c r="P46" i="104"/>
  <c r="X46" i="104"/>
  <c r="J47" i="104"/>
  <c r="R47" i="104"/>
  <c r="D48" i="104"/>
  <c r="L48" i="104"/>
  <c r="T48" i="104"/>
  <c r="F49" i="104"/>
  <c r="N49" i="104"/>
  <c r="V49" i="104"/>
  <c r="H50" i="104"/>
  <c r="P50" i="104"/>
  <c r="X50" i="104"/>
  <c r="J51" i="104"/>
  <c r="R51" i="104"/>
  <c r="H62" i="104"/>
  <c r="P62" i="104"/>
  <c r="X62" i="104"/>
  <c r="J63" i="104"/>
  <c r="R63" i="104"/>
  <c r="D64" i="104"/>
  <c r="L64" i="104"/>
  <c r="T64" i="104"/>
  <c r="F65" i="104"/>
  <c r="N65" i="104"/>
  <c r="V65" i="104"/>
  <c r="H66" i="104"/>
  <c r="P66" i="104"/>
  <c r="X66" i="104"/>
  <c r="J67" i="104"/>
  <c r="R67" i="104"/>
  <c r="D68" i="104"/>
  <c r="L68" i="104"/>
  <c r="T68" i="104"/>
  <c r="F69" i="104"/>
  <c r="N69" i="104"/>
  <c r="V69" i="104"/>
  <c r="H70" i="104"/>
  <c r="P70" i="104"/>
  <c r="X70" i="104"/>
  <c r="J71" i="104"/>
  <c r="R71" i="104"/>
  <c r="D72" i="104"/>
  <c r="L72" i="104"/>
  <c r="T72" i="104"/>
  <c r="J54" i="104"/>
  <c r="R54" i="104"/>
  <c r="H4" i="192"/>
  <c r="P4" i="192"/>
  <c r="X4" i="192"/>
  <c r="J11" i="192"/>
  <c r="R11" i="192"/>
  <c r="D17" i="192"/>
  <c r="L17" i="192"/>
  <c r="T17" i="192"/>
  <c r="J27" i="192"/>
  <c r="R27" i="192"/>
  <c r="D33" i="192"/>
  <c r="L33" i="192"/>
  <c r="T33" i="192"/>
  <c r="H61" i="192"/>
  <c r="P61" i="192"/>
  <c r="X61" i="192"/>
  <c r="D4" i="193"/>
  <c r="L4" i="193"/>
  <c r="T4" i="193"/>
  <c r="F11" i="193"/>
  <c r="N11" i="193"/>
  <c r="V11" i="193"/>
  <c r="H17" i="193"/>
  <c r="P17" i="193"/>
  <c r="X17" i="193"/>
  <c r="F27" i="193"/>
  <c r="N27" i="193"/>
  <c r="V27" i="193"/>
  <c r="H33" i="193"/>
  <c r="P33" i="193"/>
  <c r="X33" i="193"/>
  <c r="D61" i="193"/>
  <c r="L61" i="193"/>
  <c r="T61" i="193"/>
  <c r="J6" i="106"/>
  <c r="R6" i="106"/>
  <c r="D7" i="106"/>
  <c r="L7" i="106"/>
  <c r="T7" i="106"/>
  <c r="H10" i="106"/>
  <c r="P10" i="106"/>
  <c r="X10" i="106"/>
  <c r="D13" i="106"/>
  <c r="L13" i="106"/>
  <c r="T13" i="106"/>
  <c r="F14" i="106"/>
  <c r="N14" i="106"/>
  <c r="V14" i="106"/>
  <c r="H15" i="106"/>
  <c r="P15" i="106"/>
  <c r="X15" i="106"/>
  <c r="J16" i="106"/>
  <c r="I4" i="192"/>
  <c r="Q4" i="192"/>
  <c r="C11" i="192"/>
  <c r="K11" i="192"/>
  <c r="S11" i="192"/>
  <c r="E17" i="192"/>
  <c r="M17" i="192"/>
  <c r="U17" i="192"/>
  <c r="C27" i="192"/>
  <c r="K27" i="192"/>
  <c r="S27" i="192"/>
  <c r="E33" i="192"/>
  <c r="M33" i="192"/>
  <c r="M26" i="192" s="1"/>
  <c r="U33" i="192"/>
  <c r="I61" i="192"/>
  <c r="Q61" i="192"/>
  <c r="E4" i="193"/>
  <c r="M4" i="193"/>
  <c r="U4" i="193"/>
  <c r="G11" i="193"/>
  <c r="O11" i="193"/>
  <c r="W11" i="193"/>
  <c r="I17" i="193"/>
  <c r="Q17" i="193"/>
  <c r="G27" i="193"/>
  <c r="O27" i="193"/>
  <c r="W27" i="193"/>
  <c r="I33" i="193"/>
  <c r="Q33" i="193"/>
  <c r="E61" i="193"/>
  <c r="M61" i="193"/>
  <c r="U61" i="193"/>
  <c r="J4" i="192"/>
  <c r="R4" i="192"/>
  <c r="D11" i="192"/>
  <c r="L11" i="192"/>
  <c r="T11" i="192"/>
  <c r="F17" i="192"/>
  <c r="N17" i="192"/>
  <c r="V17" i="192"/>
  <c r="D27" i="192"/>
  <c r="L27" i="192"/>
  <c r="T27" i="192"/>
  <c r="F33" i="192"/>
  <c r="N33" i="192"/>
  <c r="V33" i="192"/>
  <c r="V26" i="192" s="1"/>
  <c r="J61" i="192"/>
  <c r="R61" i="192"/>
  <c r="F52" i="192"/>
  <c r="N52" i="192"/>
  <c r="V52" i="192"/>
  <c r="F4" i="193"/>
  <c r="N4" i="193"/>
  <c r="V4" i="193"/>
  <c r="D8" i="193"/>
  <c r="L8" i="193"/>
  <c r="T8" i="193"/>
  <c r="H11" i="193"/>
  <c r="P11" i="193"/>
  <c r="X11" i="193"/>
  <c r="J17" i="193"/>
  <c r="R17" i="193"/>
  <c r="J22" i="193"/>
  <c r="R22" i="193"/>
  <c r="H27" i="193"/>
  <c r="P27" i="193"/>
  <c r="X27" i="193"/>
  <c r="J33" i="193"/>
  <c r="R33" i="193"/>
  <c r="R26" i="193" s="1"/>
  <c r="F61" i="193"/>
  <c r="N61" i="193"/>
  <c r="V61" i="193"/>
  <c r="J52" i="193"/>
  <c r="R52" i="193"/>
  <c r="Q16" i="106"/>
  <c r="E19" i="106"/>
  <c r="E19" i="102" s="1"/>
  <c r="M19" i="106"/>
  <c r="M19" i="102" s="1"/>
  <c r="U19" i="106"/>
  <c r="U19" i="102" s="1"/>
  <c r="G20" i="106"/>
  <c r="G20" i="102" s="1"/>
  <c r="O20" i="106"/>
  <c r="O20" i="102" s="1"/>
  <c r="W20" i="106"/>
  <c r="W20" i="102" s="1"/>
  <c r="I21" i="106"/>
  <c r="I21" i="102" s="1"/>
  <c r="Q21" i="106"/>
  <c r="E24" i="106"/>
  <c r="M24" i="106"/>
  <c r="U24" i="106"/>
  <c r="G25" i="106"/>
  <c r="O25" i="106"/>
  <c r="W25" i="106"/>
  <c r="C29" i="106"/>
  <c r="C29" i="102" s="1"/>
  <c r="K29" i="106"/>
  <c r="K29" i="102" s="1"/>
  <c r="S29" i="106"/>
  <c r="S29" i="102" s="1"/>
  <c r="E30" i="106"/>
  <c r="E30" i="102" s="1"/>
  <c r="M30" i="106"/>
  <c r="M30" i="102" s="1"/>
  <c r="U30" i="106"/>
  <c r="U30" i="102" s="1"/>
  <c r="G31" i="106"/>
  <c r="O31" i="106"/>
  <c r="W31" i="106"/>
  <c r="W31" i="102" s="1"/>
  <c r="I32" i="106"/>
  <c r="I32" i="102" s="1"/>
  <c r="Q32" i="106"/>
  <c r="Q32" i="102" s="1"/>
  <c r="E35" i="106"/>
  <c r="E35" i="102" s="1"/>
  <c r="M35" i="106"/>
  <c r="M35" i="102" s="1"/>
  <c r="U35" i="106"/>
  <c r="U35" i="102" s="1"/>
  <c r="G36" i="106"/>
  <c r="G36" i="102" s="1"/>
  <c r="O36" i="106"/>
  <c r="W36" i="106"/>
  <c r="W36" i="102" s="1"/>
  <c r="I37" i="106"/>
  <c r="I37" i="102" s="1"/>
  <c r="Q37" i="106"/>
  <c r="C38" i="106"/>
  <c r="C38" i="102" s="1"/>
  <c r="K38" i="106"/>
  <c r="K38" i="102" s="1"/>
  <c r="S38" i="106"/>
  <c r="S38" i="102" s="1"/>
  <c r="E39" i="106"/>
  <c r="E39" i="102" s="1"/>
  <c r="M39" i="106"/>
  <c r="M39" i="102" s="1"/>
  <c r="U39" i="106"/>
  <c r="U39" i="102" s="1"/>
  <c r="G40" i="106"/>
  <c r="G40" i="102" s="1"/>
  <c r="O40" i="106"/>
  <c r="O40" i="102" s="1"/>
  <c r="W40" i="106"/>
  <c r="W40" i="102" s="1"/>
  <c r="I41" i="106"/>
  <c r="I41" i="102" s="1"/>
  <c r="Q41" i="106"/>
  <c r="Q41" i="102" s="1"/>
  <c r="C42" i="106"/>
  <c r="C42" i="102" s="1"/>
  <c r="K42" i="106"/>
  <c r="K42" i="102" s="1"/>
  <c r="S42" i="106"/>
  <c r="S42" i="102" s="1"/>
  <c r="E43" i="106"/>
  <c r="E43" i="102" s="1"/>
  <c r="M43" i="106"/>
  <c r="M43" i="102" s="1"/>
  <c r="U43" i="106"/>
  <c r="U43" i="102" s="1"/>
  <c r="G44" i="106"/>
  <c r="G44" i="102" s="1"/>
  <c r="O44" i="106"/>
  <c r="O44" i="102" s="1"/>
  <c r="W44" i="106"/>
  <c r="W44" i="102" s="1"/>
  <c r="I45" i="106"/>
  <c r="Q45" i="106"/>
  <c r="Q45" i="102" s="1"/>
  <c r="C46" i="106"/>
  <c r="C46" i="102" s="1"/>
  <c r="K46" i="106"/>
  <c r="K46" i="102" s="1"/>
  <c r="S46" i="106"/>
  <c r="S46" i="102" s="1"/>
  <c r="E47" i="106"/>
  <c r="E47" i="102" s="1"/>
  <c r="M47" i="106"/>
  <c r="M47" i="102" s="1"/>
  <c r="U47" i="106"/>
  <c r="U47" i="102" s="1"/>
  <c r="G48" i="106"/>
  <c r="G48" i="102" s="1"/>
  <c r="O48" i="106"/>
  <c r="O48" i="102" s="1"/>
  <c r="W48" i="106"/>
  <c r="W48" i="102" s="1"/>
  <c r="I49" i="106"/>
  <c r="Q49" i="106"/>
  <c r="Q49" i="102" s="1"/>
  <c r="C50" i="106"/>
  <c r="C50" i="102" s="1"/>
  <c r="K50" i="106"/>
  <c r="K50" i="102" s="1"/>
  <c r="S50" i="106"/>
  <c r="S50" i="102" s="1"/>
  <c r="E51" i="106"/>
  <c r="E51" i="102" s="1"/>
  <c r="M51" i="106"/>
  <c r="M51" i="102" s="1"/>
  <c r="U51" i="106"/>
  <c r="U51" i="102" s="1"/>
  <c r="C62" i="106"/>
  <c r="C62" i="102" s="1"/>
  <c r="K62" i="106"/>
  <c r="K62" i="102" s="1"/>
  <c r="S62" i="106"/>
  <c r="S62" i="102" s="1"/>
  <c r="E63" i="106"/>
  <c r="E63" i="102" s="1"/>
  <c r="M63" i="106"/>
  <c r="U63" i="106"/>
  <c r="G64" i="106"/>
  <c r="G64" i="102" s="1"/>
  <c r="O64" i="106"/>
  <c r="O64" i="102" s="1"/>
  <c r="W64" i="106"/>
  <c r="W64" i="102" s="1"/>
  <c r="R16" i="106"/>
  <c r="F19" i="106"/>
  <c r="F19" i="102" s="1"/>
  <c r="N19" i="106"/>
  <c r="N19" i="102" s="1"/>
  <c r="V19" i="106"/>
  <c r="H20" i="106"/>
  <c r="P20" i="106"/>
  <c r="X20" i="106"/>
  <c r="X20" i="102" s="1"/>
  <c r="J21" i="106"/>
  <c r="R21" i="106"/>
  <c r="R21" i="102" s="1"/>
  <c r="F24" i="106"/>
  <c r="N24" i="106"/>
  <c r="V24" i="106"/>
  <c r="H25" i="106"/>
  <c r="P25" i="106"/>
  <c r="X25" i="106"/>
  <c r="D29" i="106"/>
  <c r="D29" i="102" s="1"/>
  <c r="L29" i="106"/>
  <c r="L29" i="102" s="1"/>
  <c r="T29" i="106"/>
  <c r="T29" i="102" s="1"/>
  <c r="F30" i="106"/>
  <c r="F30" i="102" s="1"/>
  <c r="N30" i="106"/>
  <c r="V30" i="106"/>
  <c r="H31" i="106"/>
  <c r="H31" i="102" s="1"/>
  <c r="P31" i="106"/>
  <c r="P31" i="102" s="1"/>
  <c r="X31" i="106"/>
  <c r="J32" i="106"/>
  <c r="J32" i="102" s="1"/>
  <c r="R32" i="106"/>
  <c r="R32" i="102" s="1"/>
  <c r="F35" i="106"/>
  <c r="F35" i="102" s="1"/>
  <c r="N35" i="106"/>
  <c r="V35" i="106"/>
  <c r="H36" i="106"/>
  <c r="H36" i="102" s="1"/>
  <c r="P36" i="106"/>
  <c r="P36" i="102" s="1"/>
  <c r="X36" i="106"/>
  <c r="J37" i="106"/>
  <c r="J37" i="102" s="1"/>
  <c r="R37" i="106"/>
  <c r="R37" i="102" s="1"/>
  <c r="D38" i="106"/>
  <c r="D38" i="102" s="1"/>
  <c r="L38" i="106"/>
  <c r="T38" i="106"/>
  <c r="T38" i="102" s="1"/>
  <c r="F39" i="106"/>
  <c r="N39" i="106"/>
  <c r="N39" i="102" s="1"/>
  <c r="V39" i="106"/>
  <c r="H40" i="106"/>
  <c r="H40" i="102" s="1"/>
  <c r="P40" i="106"/>
  <c r="P40" i="102" s="1"/>
  <c r="X40" i="106"/>
  <c r="X40" i="102" s="1"/>
  <c r="J41" i="106"/>
  <c r="R41" i="106"/>
  <c r="D42" i="106"/>
  <c r="D42" i="102" s="1"/>
  <c r="L42" i="106"/>
  <c r="L42" i="102" s="1"/>
  <c r="T42" i="106"/>
  <c r="F43" i="106"/>
  <c r="F43" i="102" s="1"/>
  <c r="N43" i="106"/>
  <c r="N43" i="102" s="1"/>
  <c r="V43" i="106"/>
  <c r="V43" i="102" s="1"/>
  <c r="H44" i="106"/>
  <c r="P44" i="106"/>
  <c r="X44" i="106"/>
  <c r="X44" i="102" s="1"/>
  <c r="J45" i="106"/>
  <c r="J45" i="102" s="1"/>
  <c r="R45" i="106"/>
  <c r="D46" i="106"/>
  <c r="D46" i="102" s="1"/>
  <c r="L46" i="106"/>
  <c r="L46" i="102" s="1"/>
  <c r="T46" i="106"/>
  <c r="T46" i="102" s="1"/>
  <c r="F47" i="106"/>
  <c r="N47" i="106"/>
  <c r="V47" i="106"/>
  <c r="V47" i="102" s="1"/>
  <c r="H48" i="106"/>
  <c r="H48" i="102" s="1"/>
  <c r="P48" i="106"/>
  <c r="X48" i="106"/>
  <c r="X48" i="102" s="1"/>
  <c r="J49" i="106"/>
  <c r="J49" i="102" s="1"/>
  <c r="R49" i="106"/>
  <c r="R49" i="102" s="1"/>
  <c r="D50" i="106"/>
  <c r="L50" i="106"/>
  <c r="T50" i="106"/>
  <c r="T50" i="102" s="1"/>
  <c r="F51" i="106"/>
  <c r="F51" i="102" s="1"/>
  <c r="N51" i="106"/>
  <c r="N51" i="102" s="1"/>
  <c r="V51" i="106"/>
  <c r="V51" i="102" s="1"/>
  <c r="D62" i="106"/>
  <c r="D62" i="102" s="1"/>
  <c r="L62" i="106"/>
  <c r="L62" i="102" s="1"/>
  <c r="T62" i="106"/>
  <c r="F63" i="106"/>
  <c r="F63" i="102" s="1"/>
  <c r="N63" i="106"/>
  <c r="N63" i="102" s="1"/>
  <c r="V63" i="106"/>
  <c r="V63" i="102" s="1"/>
  <c r="H64" i="106"/>
  <c r="H64" i="102" s="1"/>
  <c r="P64" i="106"/>
  <c r="P64" i="102" s="1"/>
  <c r="X64" i="106"/>
  <c r="X64" i="102" s="1"/>
  <c r="J65" i="106"/>
  <c r="J65" i="102" s="1"/>
  <c r="I4" i="195"/>
  <c r="Q4" i="195"/>
  <c r="G8" i="195"/>
  <c r="O8" i="195"/>
  <c r="W8" i="195"/>
  <c r="C11" i="195"/>
  <c r="K11" i="195"/>
  <c r="S11" i="195"/>
  <c r="E17" i="195"/>
  <c r="M17" i="195"/>
  <c r="U17" i="195"/>
  <c r="E22" i="195"/>
  <c r="M22" i="195"/>
  <c r="U22" i="195"/>
  <c r="C27" i="195"/>
  <c r="K27" i="195"/>
  <c r="S27" i="195"/>
  <c r="S26" i="195" s="1"/>
  <c r="E33" i="195"/>
  <c r="M33" i="195"/>
  <c r="U33" i="195"/>
  <c r="I61" i="195"/>
  <c r="Q61" i="195"/>
  <c r="E52" i="195"/>
  <c r="M52" i="195"/>
  <c r="U52" i="195"/>
  <c r="E4" i="196"/>
  <c r="M4" i="196"/>
  <c r="U4" i="196"/>
  <c r="C8" i="196"/>
  <c r="K8" i="196"/>
  <c r="S8" i="196"/>
  <c r="G11" i="196"/>
  <c r="O11" i="196"/>
  <c r="W11" i="196"/>
  <c r="I17" i="196"/>
  <c r="Q17" i="196"/>
  <c r="I22" i="196"/>
  <c r="Q22" i="196"/>
  <c r="G27" i="196"/>
  <c r="G26" i="196" s="1"/>
  <c r="O27" i="196"/>
  <c r="O26" i="196" s="1"/>
  <c r="W27" i="196"/>
  <c r="W26" i="196" s="1"/>
  <c r="I33" i="196"/>
  <c r="Q33" i="196"/>
  <c r="E61" i="196"/>
  <c r="M61" i="196"/>
  <c r="U61" i="196"/>
  <c r="I52" i="196"/>
  <c r="Q52" i="196"/>
  <c r="P8" i="195"/>
  <c r="X8" i="195"/>
  <c r="D11" i="195"/>
  <c r="L11" i="195"/>
  <c r="T11" i="195"/>
  <c r="F17" i="195"/>
  <c r="N17" i="195"/>
  <c r="V17" i="195"/>
  <c r="F22" i="195"/>
  <c r="N22" i="195"/>
  <c r="V22" i="195"/>
  <c r="D27" i="195"/>
  <c r="L27" i="195"/>
  <c r="L26" i="195" s="1"/>
  <c r="T27" i="195"/>
  <c r="F33" i="195"/>
  <c r="N33" i="195"/>
  <c r="V33" i="195"/>
  <c r="J61" i="195"/>
  <c r="R61" i="195"/>
  <c r="F52" i="195"/>
  <c r="N52" i="195"/>
  <c r="V52" i="195"/>
  <c r="F4" i="196"/>
  <c r="N4" i="196"/>
  <c r="V4" i="196"/>
  <c r="D8" i="196"/>
  <c r="L8" i="196"/>
  <c r="T8" i="196"/>
  <c r="H11" i="196"/>
  <c r="P11" i="196"/>
  <c r="X11" i="196"/>
  <c r="J17" i="196"/>
  <c r="R17" i="196"/>
  <c r="J22" i="196"/>
  <c r="R22" i="196"/>
  <c r="H27" i="196"/>
  <c r="P27" i="196"/>
  <c r="X27" i="196"/>
  <c r="J33" i="196"/>
  <c r="R33" i="196"/>
  <c r="F61" i="196"/>
  <c r="N61" i="196"/>
  <c r="V61" i="196"/>
  <c r="J52" i="196"/>
  <c r="R52" i="196"/>
  <c r="I65" i="106"/>
  <c r="I65" i="102" s="1"/>
  <c r="Q65" i="106"/>
  <c r="Q65" i="102" s="1"/>
  <c r="C66" i="106"/>
  <c r="C66" i="102" s="1"/>
  <c r="K66" i="106"/>
  <c r="K66" i="102" s="1"/>
  <c r="S66" i="106"/>
  <c r="S66" i="102" s="1"/>
  <c r="E67" i="106"/>
  <c r="E67" i="102" s="1"/>
  <c r="M67" i="106"/>
  <c r="M67" i="102" s="1"/>
  <c r="U67" i="106"/>
  <c r="U67" i="102" s="1"/>
  <c r="G68" i="106"/>
  <c r="G68" i="102" s="1"/>
  <c r="O68" i="106"/>
  <c r="O68" i="102" s="1"/>
  <c r="W68" i="106"/>
  <c r="W68" i="102" s="1"/>
  <c r="I69" i="106"/>
  <c r="I69" i="102" s="1"/>
  <c r="Q69" i="106"/>
  <c r="Q69" i="102" s="1"/>
  <c r="C70" i="106"/>
  <c r="C70" i="102" s="1"/>
  <c r="K70" i="106"/>
  <c r="K70" i="102" s="1"/>
  <c r="S70" i="106"/>
  <c r="E71" i="106"/>
  <c r="E71" i="102" s="1"/>
  <c r="M71" i="106"/>
  <c r="M71" i="102" s="1"/>
  <c r="U71" i="106"/>
  <c r="U71" i="102" s="1"/>
  <c r="G72" i="106"/>
  <c r="G72" i="102" s="1"/>
  <c r="O72" i="106"/>
  <c r="O72" i="102" s="1"/>
  <c r="W72" i="106"/>
  <c r="W72" i="102" s="1"/>
  <c r="E54" i="106"/>
  <c r="E54" i="102" s="1"/>
  <c r="M54" i="106"/>
  <c r="M54" i="102" s="1"/>
  <c r="U54" i="106"/>
  <c r="U54" i="102" s="1"/>
  <c r="U11" i="195"/>
  <c r="O17" i="195"/>
  <c r="W17" i="195"/>
  <c r="E27" i="195"/>
  <c r="M27" i="195"/>
  <c r="U27" i="195"/>
  <c r="G33" i="195"/>
  <c r="O33" i="195"/>
  <c r="W33" i="195"/>
  <c r="C61" i="195"/>
  <c r="K61" i="195"/>
  <c r="S61" i="195"/>
  <c r="G4" i="196"/>
  <c r="O4" i="196"/>
  <c r="W4" i="196"/>
  <c r="I11" i="196"/>
  <c r="Q11" i="196"/>
  <c r="C17" i="196"/>
  <c r="K17" i="196"/>
  <c r="S17" i="196"/>
  <c r="I27" i="196"/>
  <c r="Q27" i="196"/>
  <c r="C33" i="196"/>
  <c r="K33" i="196"/>
  <c r="S33" i="196"/>
  <c r="G61" i="196"/>
  <c r="O61" i="196"/>
  <c r="W61" i="196"/>
  <c r="E6" i="111"/>
  <c r="M6" i="111"/>
  <c r="U6" i="111"/>
  <c r="G7" i="111"/>
  <c r="O7" i="111"/>
  <c r="W7" i="111"/>
  <c r="C10" i="111"/>
  <c r="K10" i="111"/>
  <c r="S10" i="111"/>
  <c r="G13" i="111"/>
  <c r="O13" i="111"/>
  <c r="W13" i="111"/>
  <c r="I14" i="111"/>
  <c r="Q14" i="111"/>
  <c r="C15" i="111"/>
  <c r="K15" i="111"/>
  <c r="S15" i="111"/>
  <c r="E16" i="111"/>
  <c r="M16" i="111"/>
  <c r="U16" i="111"/>
  <c r="I19" i="111"/>
  <c r="Q19" i="111"/>
  <c r="C20" i="111"/>
  <c r="K20" i="111"/>
  <c r="S20" i="111"/>
  <c r="E21" i="111"/>
  <c r="M21" i="111"/>
  <c r="U21" i="111"/>
  <c r="I24" i="111"/>
  <c r="Q24" i="111"/>
  <c r="C25" i="111"/>
  <c r="K25" i="111"/>
  <c r="S25" i="111"/>
  <c r="G29" i="111"/>
  <c r="O29" i="111"/>
  <c r="W29" i="111"/>
  <c r="I30" i="111"/>
  <c r="Q30" i="111"/>
  <c r="C31" i="111"/>
  <c r="K31" i="111"/>
  <c r="S31" i="111"/>
  <c r="E32" i="111"/>
  <c r="M32" i="111"/>
  <c r="U32" i="111"/>
  <c r="I35" i="111"/>
  <c r="Q35" i="111"/>
  <c r="C36" i="111"/>
  <c r="K36" i="111"/>
  <c r="S36" i="111"/>
  <c r="E37" i="111"/>
  <c r="M37" i="111"/>
  <c r="U37" i="111"/>
  <c r="G38" i="111"/>
  <c r="O38" i="111"/>
  <c r="W38" i="111"/>
  <c r="I39" i="111"/>
  <c r="Q39" i="111"/>
  <c r="C40" i="111"/>
  <c r="K40" i="111"/>
  <c r="S40" i="111"/>
  <c r="E41" i="111"/>
  <c r="M41" i="111"/>
  <c r="U41" i="111"/>
  <c r="G42" i="111"/>
  <c r="O42" i="111"/>
  <c r="W42" i="111"/>
  <c r="I43" i="111"/>
  <c r="Q43" i="111"/>
  <c r="C44" i="111"/>
  <c r="K44" i="111"/>
  <c r="S44" i="111"/>
  <c r="E45" i="111"/>
  <c r="M45" i="111"/>
  <c r="U45" i="111"/>
  <c r="G46" i="111"/>
  <c r="O46" i="111"/>
  <c r="W46" i="111"/>
  <c r="I47" i="111"/>
  <c r="Q47" i="111"/>
  <c r="C48" i="111"/>
  <c r="K48" i="111"/>
  <c r="S48" i="111"/>
  <c r="E49" i="111"/>
  <c r="M49" i="111"/>
  <c r="U49" i="111"/>
  <c r="G50" i="111"/>
  <c r="O50" i="111"/>
  <c r="W50" i="111"/>
  <c r="I51" i="111"/>
  <c r="Q51" i="111"/>
  <c r="G62" i="111"/>
  <c r="O62" i="111"/>
  <c r="W62" i="111"/>
  <c r="I63" i="111"/>
  <c r="Q63" i="111"/>
  <c r="C64" i="111"/>
  <c r="K64" i="111"/>
  <c r="S64" i="111"/>
  <c r="E65" i="111"/>
  <c r="M65" i="111"/>
  <c r="U65" i="111"/>
  <c r="G66" i="111"/>
  <c r="O66" i="111"/>
  <c r="W66" i="111"/>
  <c r="I67" i="111"/>
  <c r="Q67" i="111"/>
  <c r="C68" i="111"/>
  <c r="R65" i="106"/>
  <c r="R65" i="102" s="1"/>
  <c r="D66" i="106"/>
  <c r="D66" i="102" s="1"/>
  <c r="L66" i="106"/>
  <c r="L66" i="102" s="1"/>
  <c r="T66" i="106"/>
  <c r="T66" i="102" s="1"/>
  <c r="F67" i="106"/>
  <c r="N67" i="106"/>
  <c r="N67" i="102" s="1"/>
  <c r="V67" i="106"/>
  <c r="V67" i="102" s="1"/>
  <c r="H68" i="106"/>
  <c r="H68" i="102" s="1"/>
  <c r="P68" i="106"/>
  <c r="P68" i="102" s="1"/>
  <c r="X68" i="106"/>
  <c r="X68" i="102" s="1"/>
  <c r="J69" i="106"/>
  <c r="J69" i="102" s="1"/>
  <c r="R69" i="106"/>
  <c r="D70" i="106"/>
  <c r="L70" i="106"/>
  <c r="L70" i="102" s="1"/>
  <c r="T70" i="106"/>
  <c r="T70" i="102" s="1"/>
  <c r="F71" i="106"/>
  <c r="F71" i="102" s="1"/>
  <c r="N71" i="106"/>
  <c r="N71" i="102" s="1"/>
  <c r="V71" i="106"/>
  <c r="V71" i="102" s="1"/>
  <c r="H72" i="106"/>
  <c r="H72" i="102" s="1"/>
  <c r="P72" i="106"/>
  <c r="X72" i="106"/>
  <c r="F54" i="106"/>
  <c r="F54" i="102" s="1"/>
  <c r="N54" i="106"/>
  <c r="N54" i="102" s="1"/>
  <c r="V54" i="106"/>
  <c r="F11" i="195"/>
  <c r="N11" i="195"/>
  <c r="V11" i="195"/>
  <c r="H17" i="195"/>
  <c r="P17" i="195"/>
  <c r="X17" i="195"/>
  <c r="F27" i="195"/>
  <c r="N27" i="195"/>
  <c r="V27" i="195"/>
  <c r="H33" i="195"/>
  <c r="P33" i="195"/>
  <c r="X33" i="195"/>
  <c r="D61" i="195"/>
  <c r="L61" i="195"/>
  <c r="T61" i="195"/>
  <c r="H4" i="196"/>
  <c r="P4" i="196"/>
  <c r="X4" i="196"/>
  <c r="J11" i="196"/>
  <c r="R11" i="196"/>
  <c r="D17" i="196"/>
  <c r="L17" i="196"/>
  <c r="T17" i="196"/>
  <c r="J27" i="196"/>
  <c r="R27" i="196"/>
  <c r="D33" i="196"/>
  <c r="L33" i="196"/>
  <c r="T33" i="196"/>
  <c r="H61" i="196"/>
  <c r="P61" i="196"/>
  <c r="X61" i="196"/>
  <c r="G11" i="195"/>
  <c r="O11" i="195"/>
  <c r="W11" i="195"/>
  <c r="I17" i="195"/>
  <c r="Q17" i="195"/>
  <c r="G27" i="195"/>
  <c r="O27" i="195"/>
  <c r="W27" i="195"/>
  <c r="I33" i="195"/>
  <c r="Q33" i="195"/>
  <c r="Q26" i="195" s="1"/>
  <c r="E61" i="195"/>
  <c r="M61" i="195"/>
  <c r="U61" i="195"/>
  <c r="C11" i="196"/>
  <c r="K11" i="196"/>
  <c r="S11" i="196"/>
  <c r="E17" i="196"/>
  <c r="M17" i="196"/>
  <c r="U17" i="196"/>
  <c r="C27" i="196"/>
  <c r="K27" i="196"/>
  <c r="S27" i="196"/>
  <c r="I61" i="196"/>
  <c r="Q61" i="196"/>
  <c r="E52" i="196"/>
  <c r="M52" i="196"/>
  <c r="U52" i="196"/>
  <c r="H11" i="195"/>
  <c r="P11" i="195"/>
  <c r="X11" i="195"/>
  <c r="J17" i="195"/>
  <c r="R17" i="195"/>
  <c r="H27" i="195"/>
  <c r="P27" i="195"/>
  <c r="X27" i="195"/>
  <c r="J33" i="195"/>
  <c r="R33" i="195"/>
  <c r="F61" i="195"/>
  <c r="N61" i="195"/>
  <c r="V61" i="195"/>
  <c r="D11" i="196"/>
  <c r="L11" i="196"/>
  <c r="T11" i="196"/>
  <c r="F17" i="196"/>
  <c r="N17" i="196"/>
  <c r="V17" i="196"/>
  <c r="D27" i="196"/>
  <c r="L27" i="196"/>
  <c r="T27" i="196"/>
  <c r="F33" i="196"/>
  <c r="N33" i="196"/>
  <c r="V33" i="196"/>
  <c r="V26" i="196" s="1"/>
  <c r="J61" i="196"/>
  <c r="R61" i="196"/>
  <c r="F4" i="165"/>
  <c r="N4" i="165"/>
  <c r="V4" i="165"/>
  <c r="H11" i="165"/>
  <c r="P11" i="165"/>
  <c r="P3" i="165" s="1"/>
  <c r="X11" i="165"/>
  <c r="J17" i="165"/>
  <c r="R17" i="165"/>
  <c r="H27" i="165"/>
  <c r="P27" i="165"/>
  <c r="X27" i="165"/>
  <c r="J33" i="165"/>
  <c r="R33" i="165"/>
  <c r="F61" i="165"/>
  <c r="N61" i="165"/>
  <c r="V61" i="165"/>
  <c r="H45" i="118"/>
  <c r="H45" i="116" s="1"/>
  <c r="P45" i="118"/>
  <c r="P45" i="116" s="1"/>
  <c r="X45" i="118"/>
  <c r="X45" i="116" s="1"/>
  <c r="D33" i="167"/>
  <c r="D26" i="167" s="1"/>
  <c r="D2" i="167" s="1"/>
  <c r="L33" i="167"/>
  <c r="L26" i="167" s="1"/>
  <c r="L2" i="167" s="1"/>
  <c r="T33" i="167"/>
  <c r="T26" i="167" s="1"/>
  <c r="T2" i="167" s="1"/>
  <c r="H43" i="118"/>
  <c r="P43" i="118"/>
  <c r="X43" i="118"/>
  <c r="X43" i="116" s="1"/>
  <c r="J44" i="118"/>
  <c r="J44" i="116" s="1"/>
  <c r="C8" i="198"/>
  <c r="K8" i="198"/>
  <c r="S8" i="198"/>
  <c r="G11" i="198"/>
  <c r="O11" i="198"/>
  <c r="W11" i="198"/>
  <c r="I17" i="198"/>
  <c r="Q17" i="198"/>
  <c r="I22" i="198"/>
  <c r="Q22" i="198"/>
  <c r="G27" i="198"/>
  <c r="G26" i="198" s="1"/>
  <c r="O27" i="198"/>
  <c r="O26" i="198" s="1"/>
  <c r="W27" i="198"/>
  <c r="W26" i="198" s="1"/>
  <c r="I33" i="198"/>
  <c r="Q33" i="198"/>
  <c r="E61" i="198"/>
  <c r="M61" i="198"/>
  <c r="U61" i="198"/>
  <c r="I52" i="198"/>
  <c r="Q52" i="198"/>
  <c r="I4" i="199"/>
  <c r="I3" i="199" s="1"/>
  <c r="Q4" i="199"/>
  <c r="Q3" i="199" s="1"/>
  <c r="G8" i="199"/>
  <c r="O8" i="199"/>
  <c r="W8" i="199"/>
  <c r="C11" i="199"/>
  <c r="K11" i="199"/>
  <c r="S11" i="199"/>
  <c r="E17" i="199"/>
  <c r="M17" i="199"/>
  <c r="U17" i="199"/>
  <c r="E22" i="199"/>
  <c r="M22" i="199"/>
  <c r="U22" i="199"/>
  <c r="C27" i="199"/>
  <c r="C26" i="199" s="1"/>
  <c r="K27" i="199"/>
  <c r="K26" i="199" s="1"/>
  <c r="S27" i="199"/>
  <c r="S26" i="199" s="1"/>
  <c r="E33" i="199"/>
  <c r="M33" i="199"/>
  <c r="U33" i="199"/>
  <c r="I61" i="199"/>
  <c r="Q61" i="199"/>
  <c r="E52" i="199"/>
  <c r="M52" i="199"/>
  <c r="U52" i="199"/>
  <c r="G4" i="165"/>
  <c r="O4" i="165"/>
  <c r="W4" i="165"/>
  <c r="E8" i="165"/>
  <c r="M8" i="165"/>
  <c r="U8" i="165"/>
  <c r="I11" i="165"/>
  <c r="Q11" i="165"/>
  <c r="C17" i="165"/>
  <c r="K17" i="165"/>
  <c r="S17" i="165"/>
  <c r="C22" i="165"/>
  <c r="K22" i="165"/>
  <c r="S22" i="165"/>
  <c r="I27" i="165"/>
  <c r="Q27" i="165"/>
  <c r="C33" i="165"/>
  <c r="K33" i="165"/>
  <c r="S33" i="165"/>
  <c r="G61" i="165"/>
  <c r="O61" i="165"/>
  <c r="W61" i="165"/>
  <c r="C52" i="165"/>
  <c r="K52" i="165"/>
  <c r="S52" i="165"/>
  <c r="G38" i="118"/>
  <c r="O38" i="118"/>
  <c r="O38" i="116" s="1"/>
  <c r="W38" i="118"/>
  <c r="I39" i="118"/>
  <c r="Q39" i="118"/>
  <c r="Q39" i="116" s="1"/>
  <c r="C40" i="118"/>
  <c r="C40" i="116" s="1"/>
  <c r="K40" i="118"/>
  <c r="S40" i="118"/>
  <c r="E41" i="118"/>
  <c r="M41" i="118"/>
  <c r="M41" i="116" s="1"/>
  <c r="U41" i="118"/>
  <c r="G42" i="118"/>
  <c r="O42" i="118"/>
  <c r="O42" i="116" s="1"/>
  <c r="W42" i="118"/>
  <c r="E67" i="118"/>
  <c r="M67" i="118"/>
  <c r="U67" i="118"/>
  <c r="G70" i="118"/>
  <c r="G70" i="116" s="1"/>
  <c r="O70" i="118"/>
  <c r="O70" i="116" s="1"/>
  <c r="W70" i="118"/>
  <c r="W70" i="116" s="1"/>
  <c r="I71" i="118"/>
  <c r="I71" i="116" s="1"/>
  <c r="Q71" i="118"/>
  <c r="Q71" i="116" s="1"/>
  <c r="C36" i="118"/>
  <c r="K36" i="118"/>
  <c r="S36" i="118"/>
  <c r="S36" i="116" s="1"/>
  <c r="E33" i="167"/>
  <c r="E26" i="167" s="1"/>
  <c r="E2" i="167" s="1"/>
  <c r="M33" i="167"/>
  <c r="M26" i="167" s="1"/>
  <c r="M2" i="167" s="1"/>
  <c r="U33" i="167"/>
  <c r="U26" i="167" s="1"/>
  <c r="U2" i="167" s="1"/>
  <c r="I43" i="118"/>
  <c r="I43" i="116" s="1"/>
  <c r="Q43" i="118"/>
  <c r="Q43" i="116" s="1"/>
  <c r="C44" i="118"/>
  <c r="C44" i="116" s="1"/>
  <c r="K44" i="118"/>
  <c r="K44" i="116" s="1"/>
  <c r="F17" i="199"/>
  <c r="N17" i="199"/>
  <c r="V17" i="199"/>
  <c r="J11" i="165"/>
  <c r="R11" i="165"/>
  <c r="D17" i="165"/>
  <c r="L17" i="165"/>
  <c r="T17" i="165"/>
  <c r="J27" i="165"/>
  <c r="R27" i="165"/>
  <c r="D33" i="165"/>
  <c r="L33" i="165"/>
  <c r="T33" i="165"/>
  <c r="H61" i="165"/>
  <c r="P61" i="165"/>
  <c r="X61" i="165"/>
  <c r="H70" i="118"/>
  <c r="H70" i="116" s="1"/>
  <c r="P70" i="118"/>
  <c r="P70" i="116" s="1"/>
  <c r="X70" i="118"/>
  <c r="X70" i="116" s="1"/>
  <c r="J71" i="118"/>
  <c r="J71" i="116" s="1"/>
  <c r="R71" i="118"/>
  <c r="R71" i="116" s="1"/>
  <c r="F33" i="167"/>
  <c r="F26" i="167" s="1"/>
  <c r="F2" i="167" s="1"/>
  <c r="N33" i="167"/>
  <c r="N26" i="167" s="1"/>
  <c r="N2" i="167" s="1"/>
  <c r="V33" i="167"/>
  <c r="V26" i="167" s="1"/>
  <c r="V2" i="167" s="1"/>
  <c r="K68" i="111"/>
  <c r="S68" i="111"/>
  <c r="E69" i="111"/>
  <c r="M69" i="111"/>
  <c r="U69" i="111"/>
  <c r="G70" i="111"/>
  <c r="O70" i="111"/>
  <c r="W70" i="111"/>
  <c r="I71" i="111"/>
  <c r="Q71" i="111"/>
  <c r="C72" i="111"/>
  <c r="K72" i="111"/>
  <c r="S72" i="111"/>
  <c r="I54" i="111"/>
  <c r="Q54" i="111"/>
  <c r="C33" i="198"/>
  <c r="G61" i="198"/>
  <c r="O61" i="198"/>
  <c r="W61" i="198"/>
  <c r="C4" i="199"/>
  <c r="K4" i="199"/>
  <c r="S4" i="199"/>
  <c r="E11" i="199"/>
  <c r="E3" i="199" s="1"/>
  <c r="M11" i="199"/>
  <c r="M3" i="199" s="1"/>
  <c r="U11" i="199"/>
  <c r="U3" i="199" s="1"/>
  <c r="G17" i="199"/>
  <c r="O17" i="199"/>
  <c r="W17" i="199"/>
  <c r="E27" i="199"/>
  <c r="M27" i="199"/>
  <c r="U27" i="199"/>
  <c r="G33" i="199"/>
  <c r="O33" i="199"/>
  <c r="W33" i="199"/>
  <c r="C61" i="199"/>
  <c r="K61" i="199"/>
  <c r="S61" i="199"/>
  <c r="G52" i="199"/>
  <c r="O52" i="199"/>
  <c r="W52" i="199"/>
  <c r="I4" i="165"/>
  <c r="Q4" i="165"/>
  <c r="C11" i="165"/>
  <c r="K11" i="165"/>
  <c r="S11" i="165"/>
  <c r="E17" i="165"/>
  <c r="M17" i="165"/>
  <c r="U17" i="165"/>
  <c r="C27" i="165"/>
  <c r="K27" i="165"/>
  <c r="S27" i="165"/>
  <c r="E33" i="165"/>
  <c r="M33" i="165"/>
  <c r="U33" i="165"/>
  <c r="I61" i="165"/>
  <c r="Q61" i="165"/>
  <c r="I38" i="118"/>
  <c r="Q38" i="118"/>
  <c r="Q38" i="116" s="1"/>
  <c r="C39" i="118"/>
  <c r="C39" i="116" s="1"/>
  <c r="K39" i="118"/>
  <c r="K39" i="116" s="1"/>
  <c r="S39" i="118"/>
  <c r="S39" i="116" s="1"/>
  <c r="E40" i="118"/>
  <c r="E40" i="116" s="1"/>
  <c r="M40" i="118"/>
  <c r="M40" i="116" s="1"/>
  <c r="U40" i="118"/>
  <c r="U40" i="116" s="1"/>
  <c r="G41" i="118"/>
  <c r="G41" i="116" s="1"/>
  <c r="O41" i="118"/>
  <c r="O41" i="116" s="1"/>
  <c r="W41" i="118"/>
  <c r="W41" i="116" s="1"/>
  <c r="I42" i="118"/>
  <c r="Q42" i="118"/>
  <c r="Q42" i="116" s="1"/>
  <c r="C45" i="118"/>
  <c r="K45" i="118"/>
  <c r="S45" i="118"/>
  <c r="G67" i="118"/>
  <c r="E36" i="118"/>
  <c r="E36" i="116" s="1"/>
  <c r="M36" i="118"/>
  <c r="M36" i="116" s="1"/>
  <c r="U36" i="118"/>
  <c r="U36" i="116" s="1"/>
  <c r="H17" i="199"/>
  <c r="P17" i="199"/>
  <c r="X17" i="199"/>
  <c r="I61" i="198"/>
  <c r="Q61" i="198"/>
  <c r="G11" i="199"/>
  <c r="O11" i="199"/>
  <c r="W11" i="199"/>
  <c r="I17" i="199"/>
  <c r="Q17" i="199"/>
  <c r="G27" i="199"/>
  <c r="O27" i="199"/>
  <c r="W27" i="199"/>
  <c r="I33" i="199"/>
  <c r="I26" i="199" s="1"/>
  <c r="E61" i="199"/>
  <c r="M61" i="199"/>
  <c r="U61" i="199"/>
  <c r="E11" i="165"/>
  <c r="M11" i="165"/>
  <c r="U11" i="165"/>
  <c r="G17" i="165"/>
  <c r="O17" i="165"/>
  <c r="W17" i="165"/>
  <c r="E27" i="165"/>
  <c r="M27" i="165"/>
  <c r="U27" i="165"/>
  <c r="G33" i="165"/>
  <c r="O33" i="165"/>
  <c r="W33" i="165"/>
  <c r="C61" i="165"/>
  <c r="K61" i="165"/>
  <c r="S61" i="165"/>
  <c r="I67" i="118"/>
  <c r="I67" i="116" s="1"/>
  <c r="Q67" i="118"/>
  <c r="Q67" i="116" s="1"/>
  <c r="C70" i="118"/>
  <c r="K70" i="118"/>
  <c r="S70" i="118"/>
  <c r="E71" i="118"/>
  <c r="E71" i="116" s="1"/>
  <c r="M71" i="118"/>
  <c r="M71" i="116" s="1"/>
  <c r="U71" i="118"/>
  <c r="D4" i="165"/>
  <c r="L4" i="165"/>
  <c r="T4" i="165"/>
  <c r="J8" i="165"/>
  <c r="R8" i="165"/>
  <c r="F11" i="165"/>
  <c r="N11" i="165"/>
  <c r="V11" i="165"/>
  <c r="H17" i="165"/>
  <c r="P17" i="165"/>
  <c r="X17" i="165"/>
  <c r="H22" i="165"/>
  <c r="P22" i="165"/>
  <c r="X22" i="165"/>
  <c r="F27" i="165"/>
  <c r="F26" i="165" s="1"/>
  <c r="N27" i="165"/>
  <c r="V27" i="165"/>
  <c r="H33" i="165"/>
  <c r="P33" i="165"/>
  <c r="X33" i="165"/>
  <c r="D61" i="165"/>
  <c r="L61" i="165"/>
  <c r="T61" i="165"/>
  <c r="H52" i="165"/>
  <c r="P52" i="165"/>
  <c r="X52" i="165"/>
  <c r="J67" i="118"/>
  <c r="J67" i="116" s="1"/>
  <c r="R67" i="118"/>
  <c r="R67" i="116" s="1"/>
  <c r="H36" i="118"/>
  <c r="H36" i="116" s="1"/>
  <c r="P36" i="118"/>
  <c r="P36" i="116" s="1"/>
  <c r="X36" i="118"/>
  <c r="X36" i="116" s="1"/>
  <c r="J33" i="167"/>
  <c r="J26" i="167" s="1"/>
  <c r="J2" i="167" s="1"/>
  <c r="R33" i="167"/>
  <c r="R26" i="167" s="1"/>
  <c r="R2" i="167" s="1"/>
  <c r="F43" i="118"/>
  <c r="F43" i="116" s="1"/>
  <c r="N43" i="118"/>
  <c r="N43" i="116" s="1"/>
  <c r="V43" i="118"/>
  <c r="V43" i="116" s="1"/>
  <c r="H44" i="118"/>
  <c r="H44" i="116" s="1"/>
  <c r="P44" i="118"/>
  <c r="P44" i="116" s="1"/>
  <c r="R44" i="118"/>
  <c r="R44" i="116" s="1"/>
  <c r="F46" i="118"/>
  <c r="N46" i="118"/>
  <c r="N46" i="116" s="1"/>
  <c r="V46" i="118"/>
  <c r="V46" i="116" s="1"/>
  <c r="H47" i="118"/>
  <c r="P47" i="118"/>
  <c r="P47" i="116" s="1"/>
  <c r="X47" i="118"/>
  <c r="X47" i="116" s="1"/>
  <c r="J48" i="118"/>
  <c r="J48" i="116" s="1"/>
  <c r="R48" i="118"/>
  <c r="R48" i="116" s="1"/>
  <c r="D49" i="118"/>
  <c r="D49" i="116" s="1"/>
  <c r="L49" i="118"/>
  <c r="L49" i="116" s="1"/>
  <c r="T49" i="118"/>
  <c r="T49" i="116" s="1"/>
  <c r="F50" i="118"/>
  <c r="F50" i="116" s="1"/>
  <c r="N50" i="118"/>
  <c r="N50" i="116" s="1"/>
  <c r="V50" i="118"/>
  <c r="V50" i="116" s="1"/>
  <c r="H51" i="118"/>
  <c r="H51" i="116" s="1"/>
  <c r="P51" i="118"/>
  <c r="X51" i="118"/>
  <c r="H68" i="118"/>
  <c r="H68" i="116" s="1"/>
  <c r="P68" i="118"/>
  <c r="P68" i="116" s="1"/>
  <c r="X68" i="118"/>
  <c r="X68" i="116" s="1"/>
  <c r="J69" i="118"/>
  <c r="J69" i="116" s="1"/>
  <c r="R69" i="118"/>
  <c r="R69" i="116" s="1"/>
  <c r="H72" i="118"/>
  <c r="H72" i="116" s="1"/>
  <c r="P72" i="118"/>
  <c r="P72" i="116" s="1"/>
  <c r="X72" i="118"/>
  <c r="X72" i="116" s="1"/>
  <c r="F33" i="168"/>
  <c r="F26" i="168" s="1"/>
  <c r="F2" i="168" s="1"/>
  <c r="N33" i="168"/>
  <c r="N26" i="168" s="1"/>
  <c r="N2" i="168" s="1"/>
  <c r="V33" i="168"/>
  <c r="V26" i="168" s="1"/>
  <c r="V2" i="168" s="1"/>
  <c r="D61" i="168"/>
  <c r="L61" i="168"/>
  <c r="T61" i="168"/>
  <c r="H33" i="169"/>
  <c r="H26" i="169" s="1"/>
  <c r="H2" i="169" s="1"/>
  <c r="P33" i="169"/>
  <c r="P26" i="169" s="1"/>
  <c r="P2" i="169" s="1"/>
  <c r="X33" i="169"/>
  <c r="X26" i="169" s="1"/>
  <c r="X2" i="169" s="1"/>
  <c r="F61" i="169"/>
  <c r="N61" i="169"/>
  <c r="V61" i="169"/>
  <c r="H33" i="170"/>
  <c r="H26" i="170" s="1"/>
  <c r="H2" i="170" s="1"/>
  <c r="P33" i="170"/>
  <c r="P26" i="170" s="1"/>
  <c r="P2" i="170" s="1"/>
  <c r="X33" i="170"/>
  <c r="X26" i="170" s="1"/>
  <c r="X2" i="170" s="1"/>
  <c r="F61" i="170"/>
  <c r="N61" i="170"/>
  <c r="V61" i="170"/>
  <c r="D33" i="156"/>
  <c r="D26" i="156" s="1"/>
  <c r="D2" i="156" s="1"/>
  <c r="L33" i="156"/>
  <c r="L26" i="156" s="1"/>
  <c r="L2" i="156" s="1"/>
  <c r="T33" i="156"/>
  <c r="T26" i="156" s="1"/>
  <c r="T2" i="156" s="1"/>
  <c r="F61" i="156"/>
  <c r="N61" i="156"/>
  <c r="V61" i="156"/>
  <c r="S44" i="118"/>
  <c r="S44" i="116" s="1"/>
  <c r="G46" i="118"/>
  <c r="G46" i="116" s="1"/>
  <c r="O46" i="118"/>
  <c r="O46" i="116" s="1"/>
  <c r="W46" i="118"/>
  <c r="W46" i="116" s="1"/>
  <c r="I47" i="118"/>
  <c r="I47" i="116" s="1"/>
  <c r="Q47" i="118"/>
  <c r="Q47" i="116" s="1"/>
  <c r="C48" i="118"/>
  <c r="C48" i="116" s="1"/>
  <c r="K48" i="118"/>
  <c r="S48" i="118"/>
  <c r="S48" i="116" s="1"/>
  <c r="E49" i="118"/>
  <c r="E49" i="116" s="1"/>
  <c r="M49" i="118"/>
  <c r="M49" i="116" s="1"/>
  <c r="U49" i="118"/>
  <c r="U49" i="116" s="1"/>
  <c r="G50" i="118"/>
  <c r="O50" i="118"/>
  <c r="O50" i="116" s="1"/>
  <c r="W50" i="118"/>
  <c r="W50" i="116" s="1"/>
  <c r="I51" i="118"/>
  <c r="Q51" i="118"/>
  <c r="I68" i="118"/>
  <c r="Q68" i="118"/>
  <c r="C69" i="118"/>
  <c r="K69" i="118"/>
  <c r="S69" i="118"/>
  <c r="I72" i="118"/>
  <c r="Q72" i="118"/>
  <c r="E61" i="168"/>
  <c r="M61" i="168"/>
  <c r="U61" i="168"/>
  <c r="I33" i="169"/>
  <c r="I26" i="169" s="1"/>
  <c r="I2" i="169" s="1"/>
  <c r="Q33" i="169"/>
  <c r="Q26" i="169" s="1"/>
  <c r="Q2" i="169" s="1"/>
  <c r="G61" i="169"/>
  <c r="O61" i="169"/>
  <c r="W61" i="169"/>
  <c r="I33" i="170"/>
  <c r="I26" i="170" s="1"/>
  <c r="I2" i="170" s="1"/>
  <c r="Q33" i="170"/>
  <c r="Q26" i="170" s="1"/>
  <c r="Q2" i="170" s="1"/>
  <c r="G61" i="170"/>
  <c r="O61" i="170"/>
  <c r="W61" i="170"/>
  <c r="E33" i="156"/>
  <c r="E26" i="156" s="1"/>
  <c r="E2" i="156" s="1"/>
  <c r="M33" i="156"/>
  <c r="M26" i="156" s="1"/>
  <c r="M2" i="156" s="1"/>
  <c r="U33" i="156"/>
  <c r="U26" i="156" s="1"/>
  <c r="U2" i="156" s="1"/>
  <c r="G61" i="156"/>
  <c r="O61" i="156"/>
  <c r="W61" i="156"/>
  <c r="G35" i="120"/>
  <c r="G35" i="116" s="1"/>
  <c r="O35" i="120"/>
  <c r="O35" i="116" s="1"/>
  <c r="W35" i="120"/>
  <c r="W35" i="116" s="1"/>
  <c r="I36" i="120"/>
  <c r="I36" i="116" s="1"/>
  <c r="Q36" i="120"/>
  <c r="Q36" i="116" s="1"/>
  <c r="C37" i="120"/>
  <c r="K37" i="120"/>
  <c r="S37" i="120"/>
  <c r="E38" i="120"/>
  <c r="E38" i="116" s="1"/>
  <c r="M38" i="120"/>
  <c r="M38" i="116" s="1"/>
  <c r="U38" i="120"/>
  <c r="U38" i="116" s="1"/>
  <c r="G39" i="120"/>
  <c r="G39" i="116" s="1"/>
  <c r="O39" i="120"/>
  <c r="O39" i="116" s="1"/>
  <c r="W39" i="120"/>
  <c r="W39" i="116" s="1"/>
  <c r="I40" i="120"/>
  <c r="I40" i="116" s="1"/>
  <c r="Q40" i="120"/>
  <c r="Q40" i="116" s="1"/>
  <c r="C41" i="120"/>
  <c r="C41" i="116" s="1"/>
  <c r="K41" i="120"/>
  <c r="K41" i="116" s="1"/>
  <c r="S41" i="120"/>
  <c r="S41" i="116" s="1"/>
  <c r="E42" i="120"/>
  <c r="E42" i="116" s="1"/>
  <c r="M42" i="120"/>
  <c r="M42" i="116" s="1"/>
  <c r="U42" i="120"/>
  <c r="U42" i="116" s="1"/>
  <c r="I44" i="120"/>
  <c r="I44" i="116" s="1"/>
  <c r="Q44" i="120"/>
  <c r="Q44" i="116" s="1"/>
  <c r="C45" i="120"/>
  <c r="K45" i="120"/>
  <c r="S45" i="120"/>
  <c r="E46" i="120"/>
  <c r="E46" i="116" s="1"/>
  <c r="M46" i="120"/>
  <c r="M46" i="116" s="1"/>
  <c r="U46" i="120"/>
  <c r="U46" i="116" s="1"/>
  <c r="G47" i="120"/>
  <c r="G47" i="116" s="1"/>
  <c r="O47" i="120"/>
  <c r="O47" i="116" s="1"/>
  <c r="W47" i="120"/>
  <c r="W47" i="116" s="1"/>
  <c r="I48" i="120"/>
  <c r="I48" i="116" s="1"/>
  <c r="Q48" i="120"/>
  <c r="Q48" i="116" s="1"/>
  <c r="C49" i="120"/>
  <c r="C49" i="116" s="1"/>
  <c r="K49" i="120"/>
  <c r="K49" i="116" s="1"/>
  <c r="S49" i="120"/>
  <c r="S49" i="116" s="1"/>
  <c r="E50" i="120"/>
  <c r="E50" i="116" s="1"/>
  <c r="H33" i="168"/>
  <c r="H26" i="168" s="1"/>
  <c r="P33" i="168"/>
  <c r="P26" i="168" s="1"/>
  <c r="X33" i="168"/>
  <c r="X26" i="168" s="1"/>
  <c r="F61" i="168"/>
  <c r="N61" i="168"/>
  <c r="V61" i="168"/>
  <c r="J33" i="169"/>
  <c r="J26" i="169" s="1"/>
  <c r="J2" i="169" s="1"/>
  <c r="R33" i="169"/>
  <c r="R26" i="169" s="1"/>
  <c r="H61" i="169"/>
  <c r="P61" i="169"/>
  <c r="X61" i="169"/>
  <c r="J33" i="170"/>
  <c r="J26" i="170" s="1"/>
  <c r="R33" i="170"/>
  <c r="R26" i="170" s="1"/>
  <c r="R2" i="170" s="1"/>
  <c r="H61" i="170"/>
  <c r="P61" i="170"/>
  <c r="X61" i="170"/>
  <c r="H33" i="156"/>
  <c r="H26" i="156" s="1"/>
  <c r="P33" i="156"/>
  <c r="P26" i="156" s="1"/>
  <c r="P2" i="156" s="1"/>
  <c r="X33" i="156"/>
  <c r="X26" i="156" s="1"/>
  <c r="X2" i="156" s="1"/>
  <c r="C46" i="118"/>
  <c r="C46" i="116" s="1"/>
  <c r="X44" i="118"/>
  <c r="X44" i="116" s="1"/>
  <c r="D46" i="118"/>
  <c r="D46" i="116" s="1"/>
  <c r="L46" i="118"/>
  <c r="L46" i="116" s="1"/>
  <c r="T46" i="118"/>
  <c r="T46" i="116" s="1"/>
  <c r="F47" i="118"/>
  <c r="F47" i="116" s="1"/>
  <c r="N47" i="118"/>
  <c r="N47" i="116" s="1"/>
  <c r="V47" i="118"/>
  <c r="V47" i="116" s="1"/>
  <c r="H48" i="118"/>
  <c r="H48" i="116" s="1"/>
  <c r="P48" i="118"/>
  <c r="P48" i="116" s="1"/>
  <c r="X48" i="118"/>
  <c r="X48" i="116" s="1"/>
  <c r="J49" i="118"/>
  <c r="J49" i="116" s="1"/>
  <c r="R49" i="118"/>
  <c r="R49" i="116" s="1"/>
  <c r="D50" i="118"/>
  <c r="D50" i="116" s="1"/>
  <c r="L50" i="118"/>
  <c r="L50" i="116" s="1"/>
  <c r="T50" i="118"/>
  <c r="T50" i="116" s="1"/>
  <c r="F51" i="118"/>
  <c r="F51" i="116" s="1"/>
  <c r="N51" i="118"/>
  <c r="N51" i="116" s="1"/>
  <c r="V51" i="118"/>
  <c r="V51" i="116" s="1"/>
  <c r="F68" i="118"/>
  <c r="F68" i="116" s="1"/>
  <c r="N68" i="118"/>
  <c r="N68" i="116" s="1"/>
  <c r="V68" i="118"/>
  <c r="V68" i="116" s="1"/>
  <c r="H69" i="118"/>
  <c r="H69" i="116" s="1"/>
  <c r="P69" i="118"/>
  <c r="P69" i="116" s="1"/>
  <c r="X69" i="118"/>
  <c r="X69" i="116" s="1"/>
  <c r="F72" i="118"/>
  <c r="F72" i="116" s="1"/>
  <c r="N72" i="118"/>
  <c r="N72" i="116" s="1"/>
  <c r="V72" i="118"/>
  <c r="V72" i="116" s="1"/>
  <c r="D33" i="168"/>
  <c r="D26" i="168" s="1"/>
  <c r="D2" i="168" s="1"/>
  <c r="L33" i="168"/>
  <c r="L26" i="168" s="1"/>
  <c r="L2" i="168" s="1"/>
  <c r="T33" i="168"/>
  <c r="T26" i="168" s="1"/>
  <c r="T2" i="168" s="1"/>
  <c r="J61" i="168"/>
  <c r="R61" i="168"/>
  <c r="F33" i="169"/>
  <c r="F26" i="169" s="1"/>
  <c r="F2" i="169" s="1"/>
  <c r="N33" i="169"/>
  <c r="N26" i="169" s="1"/>
  <c r="N2" i="169" s="1"/>
  <c r="V33" i="169"/>
  <c r="V26" i="169" s="1"/>
  <c r="V2" i="169" s="1"/>
  <c r="D61" i="169"/>
  <c r="L61" i="169"/>
  <c r="T61" i="169"/>
  <c r="F33" i="170"/>
  <c r="F26" i="170" s="1"/>
  <c r="F2" i="170" s="1"/>
  <c r="N33" i="170"/>
  <c r="N26" i="170" s="1"/>
  <c r="N2" i="170" s="1"/>
  <c r="V33" i="170"/>
  <c r="V26" i="170" s="1"/>
  <c r="V2" i="170" s="1"/>
  <c r="D61" i="170"/>
  <c r="L61" i="170"/>
  <c r="T61" i="170"/>
  <c r="J33" i="156"/>
  <c r="J26" i="156" s="1"/>
  <c r="J2" i="156" s="1"/>
  <c r="R33" i="156"/>
  <c r="R26" i="156" s="1"/>
  <c r="R2" i="156" s="1"/>
  <c r="D61" i="156"/>
  <c r="G62" i="8"/>
  <c r="O62" i="8"/>
  <c r="C63" i="8"/>
  <c r="K63" i="8"/>
  <c r="S63" i="8"/>
  <c r="G65" i="8"/>
  <c r="O65" i="8"/>
  <c r="C61" i="161"/>
  <c r="K61" i="161"/>
  <c r="S61" i="161"/>
  <c r="X52" i="84"/>
  <c r="I51" i="10"/>
  <c r="Q51" i="10"/>
  <c r="F4" i="108"/>
  <c r="N4" i="108"/>
  <c r="V4" i="108"/>
  <c r="P52" i="78"/>
  <c r="X52" i="78"/>
  <c r="J8" i="90"/>
  <c r="R8" i="90"/>
  <c r="H4" i="108"/>
  <c r="P4" i="108"/>
  <c r="X4" i="108"/>
  <c r="I22" i="82"/>
  <c r="Q22" i="82"/>
  <c r="M22" i="84"/>
  <c r="U22" i="84"/>
  <c r="G8" i="108"/>
  <c r="O8" i="108"/>
  <c r="G11" i="109"/>
  <c r="O11" i="109"/>
  <c r="W11" i="109"/>
  <c r="I17" i="109"/>
  <c r="Q17" i="109"/>
  <c r="G27" i="109"/>
  <c r="O27" i="109"/>
  <c r="W27" i="109"/>
  <c r="I33" i="109"/>
  <c r="Q33" i="109"/>
  <c r="U61" i="109"/>
  <c r="E11" i="113"/>
  <c r="M11" i="113"/>
  <c r="U11" i="113"/>
  <c r="E27" i="113"/>
  <c r="M27" i="113"/>
  <c r="U27" i="113"/>
  <c r="G33" i="113"/>
  <c r="O33" i="113"/>
  <c r="W33" i="113"/>
  <c r="S27" i="115"/>
  <c r="G4" i="174"/>
  <c r="O4" i="174"/>
  <c r="W4" i="174"/>
  <c r="E11" i="188"/>
  <c r="M11" i="188"/>
  <c r="U11" i="188"/>
  <c r="G17" i="188"/>
  <c r="O17" i="188"/>
  <c r="W17" i="188"/>
  <c r="E27" i="188"/>
  <c r="M27" i="188"/>
  <c r="U27" i="188"/>
  <c r="E33" i="203"/>
  <c r="M33" i="203"/>
  <c r="U33" i="203"/>
  <c r="J4" i="195"/>
  <c r="R4" i="195"/>
  <c r="H8" i="195"/>
  <c r="C61" i="112"/>
  <c r="K61" i="112"/>
  <c r="S61" i="112"/>
  <c r="G52" i="112"/>
  <c r="O52" i="112"/>
  <c r="W52" i="112"/>
  <c r="I4" i="109"/>
  <c r="Q4" i="109"/>
  <c r="G8" i="109"/>
  <c r="O8" i="109"/>
  <c r="W8" i="109"/>
  <c r="C11" i="109"/>
  <c r="K11" i="109"/>
  <c r="S11" i="109"/>
  <c r="E17" i="109"/>
  <c r="M17" i="109"/>
  <c r="U17" i="109"/>
  <c r="E22" i="109"/>
  <c r="M22" i="109"/>
  <c r="U22" i="109"/>
  <c r="C27" i="109"/>
  <c r="K27" i="109"/>
  <c r="S27" i="109"/>
  <c r="E33" i="109"/>
  <c r="M33" i="109"/>
  <c r="U33" i="109"/>
  <c r="I61" i="109"/>
  <c r="Q61" i="109"/>
  <c r="E52" i="109"/>
  <c r="M52" i="109"/>
  <c r="U52" i="109"/>
  <c r="G4" i="113"/>
  <c r="O4" i="113"/>
  <c r="W4" i="113"/>
  <c r="E8" i="113"/>
  <c r="M8" i="113"/>
  <c r="U8" i="113"/>
  <c r="I11" i="113"/>
  <c r="Q11" i="113"/>
  <c r="C17" i="113"/>
  <c r="K17" i="113"/>
  <c r="S17" i="113"/>
  <c r="C22" i="113"/>
  <c r="K22" i="113"/>
  <c r="S22" i="113"/>
  <c r="I27" i="113"/>
  <c r="Q27" i="113"/>
  <c r="C33" i="113"/>
  <c r="K33" i="113"/>
  <c r="G61" i="113"/>
  <c r="O61" i="113"/>
  <c r="W61" i="113"/>
  <c r="M4" i="115"/>
  <c r="U4" i="115"/>
  <c r="C8" i="115"/>
  <c r="K8" i="115"/>
  <c r="S8" i="115"/>
  <c r="G11" i="115"/>
  <c r="O11" i="115"/>
  <c r="O3" i="115" s="1"/>
  <c r="W11" i="115"/>
  <c r="I17" i="115"/>
  <c r="Q17" i="115"/>
  <c r="I22" i="115"/>
  <c r="Q22" i="115"/>
  <c r="G27" i="115"/>
  <c r="O27" i="115"/>
  <c r="W27" i="115"/>
  <c r="I33" i="115"/>
  <c r="Q33" i="115"/>
  <c r="S33" i="121"/>
  <c r="S26" i="121" s="1"/>
  <c r="G4" i="188"/>
  <c r="O4" i="188"/>
  <c r="W4" i="188"/>
  <c r="I11" i="188"/>
  <c r="Q11" i="188"/>
  <c r="C17" i="188"/>
  <c r="K17" i="188"/>
  <c r="S17" i="188"/>
  <c r="C4" i="189"/>
  <c r="C4" i="195"/>
  <c r="K4" i="195"/>
  <c r="S4" i="195"/>
  <c r="I8" i="195"/>
  <c r="Q8" i="195"/>
  <c r="E11" i="195"/>
  <c r="N8" i="188"/>
  <c r="V8" i="188"/>
  <c r="J11" i="188"/>
  <c r="X61" i="190"/>
  <c r="D4" i="195"/>
  <c r="L4" i="195"/>
  <c r="T4" i="195"/>
  <c r="W8" i="108"/>
  <c r="E61" i="112"/>
  <c r="M61" i="112"/>
  <c r="U61" i="112"/>
  <c r="C4" i="109"/>
  <c r="K4" i="109"/>
  <c r="S4" i="109"/>
  <c r="E11" i="109"/>
  <c r="M11" i="109"/>
  <c r="U11" i="109"/>
  <c r="G17" i="109"/>
  <c r="O17" i="109"/>
  <c r="W17" i="109"/>
  <c r="E27" i="109"/>
  <c r="M27" i="109"/>
  <c r="U27" i="109"/>
  <c r="G33" i="109"/>
  <c r="O33" i="109"/>
  <c r="W33" i="109"/>
  <c r="C61" i="109"/>
  <c r="K61" i="109"/>
  <c r="S61" i="109"/>
  <c r="I4" i="113"/>
  <c r="Q4" i="113"/>
  <c r="C11" i="113"/>
  <c r="K11" i="113"/>
  <c r="S11" i="113"/>
  <c r="E17" i="113"/>
  <c r="M17" i="113"/>
  <c r="U17" i="113"/>
  <c r="C27" i="113"/>
  <c r="K27" i="113"/>
  <c r="S27" i="113"/>
  <c r="E33" i="113"/>
  <c r="M33" i="113"/>
  <c r="U33" i="113"/>
  <c r="I61" i="113"/>
  <c r="Q61" i="113"/>
  <c r="Q11" i="115"/>
  <c r="C17" i="115"/>
  <c r="K17" i="115"/>
  <c r="S17" i="115"/>
  <c r="I27" i="115"/>
  <c r="Q27" i="115"/>
  <c r="C33" i="115"/>
  <c r="C26" i="115" s="1"/>
  <c r="K33" i="115"/>
  <c r="K26" i="115" s="1"/>
  <c r="S33" i="115"/>
  <c r="O61" i="115"/>
  <c r="W61" i="115"/>
  <c r="E52" i="173"/>
  <c r="M52" i="173"/>
  <c r="U52" i="173"/>
  <c r="E4" i="174"/>
  <c r="M4" i="174"/>
  <c r="U4" i="174"/>
  <c r="C8" i="174"/>
  <c r="K8" i="174"/>
  <c r="U33" i="186"/>
  <c r="U26" i="186" s="1"/>
  <c r="I4" i="188"/>
  <c r="Q4" i="188"/>
  <c r="G8" i="188"/>
  <c r="O8" i="188"/>
  <c r="W8" i="188"/>
  <c r="C11" i="188"/>
  <c r="K11" i="188"/>
  <c r="S11" i="188"/>
  <c r="E17" i="188"/>
  <c r="M17" i="188"/>
  <c r="U17" i="188"/>
  <c r="E22" i="188"/>
  <c r="M22" i="188"/>
  <c r="U22" i="188"/>
  <c r="I61" i="190"/>
  <c r="Q61" i="190"/>
  <c r="E4" i="195"/>
  <c r="M4" i="195"/>
  <c r="U4" i="195"/>
  <c r="C8" i="195"/>
  <c r="K8" i="195"/>
  <c r="S8" i="195"/>
  <c r="L27" i="188"/>
  <c r="F4" i="195"/>
  <c r="N4" i="195"/>
  <c r="V4" i="195"/>
  <c r="M11" i="198"/>
  <c r="U11" i="198"/>
  <c r="C33" i="167"/>
  <c r="C26" i="167" s="1"/>
  <c r="C2" i="167" s="1"/>
  <c r="K33" i="167"/>
  <c r="K26" i="167" s="1"/>
  <c r="K2" i="167" s="1"/>
  <c r="S33" i="167"/>
  <c r="S26" i="167" s="1"/>
  <c r="S2" i="167" s="1"/>
  <c r="G68" i="118"/>
  <c r="O68" i="118"/>
  <c r="O68" i="116" s="1"/>
  <c r="W68" i="118"/>
  <c r="W68" i="116" s="1"/>
  <c r="I69" i="118"/>
  <c r="Q69" i="118"/>
  <c r="C61" i="168"/>
  <c r="K61" i="168"/>
  <c r="S61" i="168"/>
  <c r="G33" i="169"/>
  <c r="G26" i="169" s="1"/>
  <c r="G2" i="169" s="1"/>
  <c r="O33" i="169"/>
  <c r="O26" i="169" s="1"/>
  <c r="O2" i="169" s="1"/>
  <c r="W33" i="169"/>
  <c r="W26" i="169" s="1"/>
  <c r="W2" i="169" s="1"/>
  <c r="E61" i="169"/>
  <c r="M61" i="169"/>
  <c r="U61" i="169"/>
  <c r="G33" i="170"/>
  <c r="G26" i="170" s="1"/>
  <c r="G2" i="170" s="1"/>
  <c r="O33" i="170"/>
  <c r="O26" i="170" s="1"/>
  <c r="O2" i="170" s="1"/>
  <c r="W33" i="170"/>
  <c r="W26" i="170" s="1"/>
  <c r="W2" i="170" s="1"/>
  <c r="C33" i="156"/>
  <c r="C26" i="156" s="1"/>
  <c r="C2" i="156" s="1"/>
  <c r="K33" i="156"/>
  <c r="K26" i="156" s="1"/>
  <c r="K2" i="156" s="1"/>
  <c r="S33" i="156"/>
  <c r="S26" i="156" s="1"/>
  <c r="S2" i="156" s="1"/>
  <c r="E61" i="156"/>
  <c r="M61" i="156"/>
  <c r="U61" i="156"/>
  <c r="F33" i="159"/>
  <c r="F26" i="159" s="1"/>
  <c r="F2" i="159" s="1"/>
  <c r="N33" i="159"/>
  <c r="N26" i="159" s="1"/>
  <c r="N2" i="159" s="1"/>
  <c r="V33" i="159"/>
  <c r="V26" i="159" s="1"/>
  <c r="V2" i="159" s="1"/>
  <c r="J61" i="159"/>
  <c r="R61" i="159"/>
  <c r="M50" i="120"/>
  <c r="M50" i="116" s="1"/>
  <c r="U50" i="120"/>
  <c r="C63" i="120"/>
  <c r="C63" i="116" s="1"/>
  <c r="K63" i="120"/>
  <c r="K63" i="116" s="1"/>
  <c r="S63" i="120"/>
  <c r="S63" i="116" s="1"/>
  <c r="G65" i="120"/>
  <c r="G65" i="116" s="1"/>
  <c r="O65" i="120"/>
  <c r="O65" i="116" s="1"/>
  <c r="W65" i="120"/>
  <c r="W65" i="116" s="1"/>
  <c r="I66" i="120"/>
  <c r="Q66" i="120"/>
  <c r="C67" i="120"/>
  <c r="C67" i="116" s="1"/>
  <c r="K67" i="120"/>
  <c r="K67" i="116" s="1"/>
  <c r="S67" i="120"/>
  <c r="S67" i="116" s="1"/>
  <c r="E68" i="120"/>
  <c r="M68" i="120"/>
  <c r="U68" i="120"/>
  <c r="G69" i="120"/>
  <c r="O69" i="120"/>
  <c r="W69" i="120"/>
  <c r="I70" i="120"/>
  <c r="I70" i="116" s="1"/>
  <c r="Q70" i="120"/>
  <c r="Q70" i="116" s="1"/>
  <c r="C71" i="120"/>
  <c r="C71" i="116" s="1"/>
  <c r="K71" i="120"/>
  <c r="K71" i="116" s="1"/>
  <c r="S71" i="120"/>
  <c r="S71" i="116" s="1"/>
  <c r="E72" i="120"/>
  <c r="M72" i="120"/>
  <c r="U72" i="120"/>
  <c r="G33" i="159"/>
  <c r="G26" i="159" s="1"/>
  <c r="G2" i="159" s="1"/>
  <c r="O33" i="159"/>
  <c r="O26" i="159" s="1"/>
  <c r="O2" i="159" s="1"/>
  <c r="W33" i="159"/>
  <c r="W26" i="159" s="1"/>
  <c r="W2" i="159" s="1"/>
  <c r="C61" i="159"/>
  <c r="K61" i="159"/>
  <c r="S61" i="159"/>
  <c r="F4" i="198"/>
  <c r="N4" i="198"/>
  <c r="D8" i="198"/>
  <c r="L8" i="198"/>
  <c r="T8" i="198"/>
  <c r="H11" i="198"/>
  <c r="P11" i="198"/>
  <c r="X11" i="198"/>
  <c r="J17" i="198"/>
  <c r="R17" i="198"/>
  <c r="J22" i="198"/>
  <c r="R22" i="198"/>
  <c r="H27" i="198"/>
  <c r="P27" i="198"/>
  <c r="X27" i="198"/>
  <c r="J33" i="198"/>
  <c r="R33" i="198"/>
  <c r="F61" i="198"/>
  <c r="N61" i="198"/>
  <c r="V61" i="198"/>
  <c r="X61" i="156"/>
  <c r="M11" i="195"/>
  <c r="G17" i="195"/>
  <c r="G4" i="198"/>
  <c r="O4" i="198"/>
  <c r="W4" i="198"/>
  <c r="E8" i="198"/>
  <c r="M8" i="198"/>
  <c r="U8" i="198"/>
  <c r="I11" i="198"/>
  <c r="Q11" i="198"/>
  <c r="C17" i="198"/>
  <c r="K17" i="198"/>
  <c r="S17" i="198"/>
  <c r="C22" i="198"/>
  <c r="K22" i="198"/>
  <c r="S22" i="198"/>
  <c r="I27" i="198"/>
  <c r="Q27" i="198"/>
  <c r="K33" i="198"/>
  <c r="S33" i="198"/>
  <c r="E52" i="165"/>
  <c r="M52" i="165"/>
  <c r="U52" i="165"/>
  <c r="O67" i="118"/>
  <c r="W67" i="118"/>
  <c r="G33" i="167"/>
  <c r="G26" i="167" s="1"/>
  <c r="G2" i="167" s="1"/>
  <c r="O33" i="167"/>
  <c r="O26" i="167" s="1"/>
  <c r="O2" i="167" s="1"/>
  <c r="W33" i="167"/>
  <c r="W26" i="167" s="1"/>
  <c r="W2" i="167" s="1"/>
  <c r="C43" i="118"/>
  <c r="C43" i="116" s="1"/>
  <c r="K43" i="118"/>
  <c r="K43" i="116" s="1"/>
  <c r="S43" i="118"/>
  <c r="S43" i="116" s="1"/>
  <c r="E44" i="118"/>
  <c r="E44" i="116" s="1"/>
  <c r="M44" i="118"/>
  <c r="M44" i="116" s="1"/>
  <c r="U44" i="118"/>
  <c r="U44" i="116" s="1"/>
  <c r="I46" i="118"/>
  <c r="I46" i="116" s="1"/>
  <c r="Q46" i="118"/>
  <c r="Q46" i="116" s="1"/>
  <c r="C47" i="118"/>
  <c r="C47" i="116" s="1"/>
  <c r="K47" i="118"/>
  <c r="K47" i="116" s="1"/>
  <c r="S47" i="118"/>
  <c r="S47" i="116" s="1"/>
  <c r="E48" i="118"/>
  <c r="E48" i="116" s="1"/>
  <c r="M48" i="118"/>
  <c r="M48" i="116" s="1"/>
  <c r="U48" i="118"/>
  <c r="U48" i="116" s="1"/>
  <c r="G49" i="118"/>
  <c r="G49" i="116" s="1"/>
  <c r="O49" i="118"/>
  <c r="O49" i="116" s="1"/>
  <c r="W49" i="118"/>
  <c r="W49" i="116" s="1"/>
  <c r="I50" i="118"/>
  <c r="I50" i="116" s="1"/>
  <c r="Q50" i="118"/>
  <c r="Q50" i="116" s="1"/>
  <c r="C51" i="118"/>
  <c r="K51" i="118"/>
  <c r="K51" i="116" s="1"/>
  <c r="S51" i="118"/>
  <c r="S51" i="116" s="1"/>
  <c r="C68" i="118"/>
  <c r="K68" i="118"/>
  <c r="K68" i="116" s="1"/>
  <c r="S68" i="118"/>
  <c r="S68" i="116" s="1"/>
  <c r="E69" i="118"/>
  <c r="E69" i="116" s="1"/>
  <c r="M69" i="118"/>
  <c r="M69" i="116" s="1"/>
  <c r="U69" i="118"/>
  <c r="U69" i="116" s="1"/>
  <c r="C72" i="118"/>
  <c r="C72" i="116" s="1"/>
  <c r="K72" i="118"/>
  <c r="K72" i="116" s="1"/>
  <c r="S72" i="118"/>
  <c r="I33" i="168"/>
  <c r="I26" i="168" s="1"/>
  <c r="I2" i="168" s="1"/>
  <c r="Q33" i="168"/>
  <c r="Q26" i="168" s="1"/>
  <c r="Q2" i="168" s="1"/>
  <c r="G61" i="168"/>
  <c r="O61" i="168"/>
  <c r="W61" i="168"/>
  <c r="C33" i="169"/>
  <c r="C26" i="169" s="1"/>
  <c r="C2" i="169" s="1"/>
  <c r="K33" i="169"/>
  <c r="K26" i="169" s="1"/>
  <c r="K2" i="169" s="1"/>
  <c r="S33" i="169"/>
  <c r="S26" i="169" s="1"/>
  <c r="S2" i="169" s="1"/>
  <c r="I61" i="169"/>
  <c r="Q61" i="169"/>
  <c r="C33" i="170"/>
  <c r="C26" i="170" s="1"/>
  <c r="C2" i="170" s="1"/>
  <c r="K33" i="170"/>
  <c r="K26" i="170" s="1"/>
  <c r="K2" i="170" s="1"/>
  <c r="S33" i="170"/>
  <c r="S26" i="170" s="1"/>
  <c r="S2" i="170" s="1"/>
  <c r="I61" i="170"/>
  <c r="Q61" i="170"/>
  <c r="G33" i="156"/>
  <c r="G26" i="156" s="1"/>
  <c r="G2" i="156" s="1"/>
  <c r="O33" i="156"/>
  <c r="O26" i="156" s="1"/>
  <c r="O2" i="156" s="1"/>
  <c r="W33" i="156"/>
  <c r="W26" i="156" s="1"/>
  <c r="W2" i="156" s="1"/>
  <c r="I61" i="156"/>
  <c r="Q61" i="156"/>
  <c r="I33" i="159"/>
  <c r="I26" i="159" s="1"/>
  <c r="I2" i="159" s="1"/>
  <c r="Q33" i="159"/>
  <c r="Q26" i="159" s="1"/>
  <c r="E61" i="159"/>
  <c r="M61" i="159"/>
  <c r="U61" i="159"/>
  <c r="H4" i="198"/>
  <c r="P4" i="198"/>
  <c r="X4" i="198"/>
  <c r="J11" i="198"/>
  <c r="R11" i="198"/>
  <c r="D17" i="198"/>
  <c r="L17" i="198"/>
  <c r="T17" i="198"/>
  <c r="J27" i="198"/>
  <c r="R27" i="198"/>
  <c r="D33" i="198"/>
  <c r="L33" i="198"/>
  <c r="T33" i="198"/>
  <c r="H61" i="198"/>
  <c r="P61" i="198"/>
  <c r="X61" i="198"/>
  <c r="J61" i="156"/>
  <c r="R61" i="156"/>
  <c r="J33" i="159"/>
  <c r="J26" i="159" s="1"/>
  <c r="J2" i="159" s="1"/>
  <c r="R33" i="159"/>
  <c r="R26" i="159" s="1"/>
  <c r="R2" i="159" s="1"/>
  <c r="F61" i="159"/>
  <c r="N61" i="159"/>
  <c r="V61" i="159"/>
  <c r="Q4" i="196"/>
  <c r="G8" i="196"/>
  <c r="I4" i="198"/>
  <c r="Q4" i="198"/>
  <c r="C11" i="198"/>
  <c r="K11" i="198"/>
  <c r="S11" i="198"/>
  <c r="E17" i="198"/>
  <c r="M17" i="198"/>
  <c r="U17" i="198"/>
  <c r="C27" i="198"/>
  <c r="K27" i="198"/>
  <c r="S27" i="198"/>
  <c r="E33" i="198"/>
  <c r="E26" i="198" s="1"/>
  <c r="M33" i="198"/>
  <c r="M26" i="198" s="1"/>
  <c r="U33" i="198"/>
  <c r="U26" i="198" s="1"/>
  <c r="E45" i="118"/>
  <c r="E45" i="116" s="1"/>
  <c r="M45" i="118"/>
  <c r="M45" i="116" s="1"/>
  <c r="U45" i="118"/>
  <c r="U45" i="116" s="1"/>
  <c r="I33" i="167"/>
  <c r="I26" i="167" s="1"/>
  <c r="I2" i="167" s="1"/>
  <c r="Q33" i="167"/>
  <c r="Q26" i="167" s="1"/>
  <c r="Q2" i="167" s="1"/>
  <c r="K46" i="118"/>
  <c r="S46" i="118"/>
  <c r="S46" i="116" s="1"/>
  <c r="E47" i="118"/>
  <c r="M47" i="118"/>
  <c r="U47" i="118"/>
  <c r="G48" i="118"/>
  <c r="O48" i="118"/>
  <c r="W48" i="118"/>
  <c r="W48" i="116" s="1"/>
  <c r="I49" i="118"/>
  <c r="Q49" i="118"/>
  <c r="Q49" i="116" s="1"/>
  <c r="C50" i="118"/>
  <c r="K50" i="118"/>
  <c r="S50" i="118"/>
  <c r="E51" i="118"/>
  <c r="M51" i="118"/>
  <c r="U51" i="118"/>
  <c r="U51" i="116" s="1"/>
  <c r="E68" i="118"/>
  <c r="M68" i="118"/>
  <c r="U68" i="118"/>
  <c r="G69" i="118"/>
  <c r="O69" i="118"/>
  <c r="W69" i="118"/>
  <c r="E72" i="118"/>
  <c r="M72" i="118"/>
  <c r="U72" i="118"/>
  <c r="I61" i="168"/>
  <c r="Q61" i="168"/>
  <c r="E33" i="169"/>
  <c r="E26" i="169" s="1"/>
  <c r="E2" i="169" s="1"/>
  <c r="M33" i="169"/>
  <c r="M26" i="169" s="1"/>
  <c r="M2" i="169" s="1"/>
  <c r="U33" i="169"/>
  <c r="U26" i="169" s="1"/>
  <c r="U2" i="169" s="1"/>
  <c r="C61" i="169"/>
  <c r="K61" i="169"/>
  <c r="S61" i="169"/>
  <c r="E33" i="170"/>
  <c r="E26" i="170" s="1"/>
  <c r="M33" i="170"/>
  <c r="M26" i="170" s="1"/>
  <c r="U33" i="170"/>
  <c r="U26" i="170" s="1"/>
  <c r="U2" i="170" s="1"/>
  <c r="C61" i="170"/>
  <c r="K61" i="170"/>
  <c r="S61" i="170"/>
  <c r="I33" i="156"/>
  <c r="I26" i="156" s="1"/>
  <c r="I2" i="156" s="1"/>
  <c r="Q33" i="156"/>
  <c r="Q26" i="156" s="1"/>
  <c r="Q2" i="156" s="1"/>
  <c r="C61" i="156"/>
  <c r="K61" i="156"/>
  <c r="S61" i="156"/>
  <c r="C33" i="159"/>
  <c r="C26" i="159" s="1"/>
  <c r="C2" i="159" s="1"/>
  <c r="K33" i="159"/>
  <c r="K26" i="159" s="1"/>
  <c r="K2" i="159" s="1"/>
  <c r="S33" i="159"/>
  <c r="S26" i="159" s="1"/>
  <c r="S2" i="159" s="1"/>
  <c r="G61" i="159"/>
  <c r="O61" i="159"/>
  <c r="W61" i="159"/>
  <c r="D11" i="198"/>
  <c r="L11" i="198"/>
  <c r="T11" i="198"/>
  <c r="F17" i="198"/>
  <c r="N17" i="198"/>
  <c r="V17" i="198"/>
  <c r="D27" i="198"/>
  <c r="L27" i="198"/>
  <c r="T27" i="198"/>
  <c r="F33" i="198"/>
  <c r="F26" i="198" s="1"/>
  <c r="N33" i="198"/>
  <c r="V33" i="198"/>
  <c r="L61" i="156"/>
  <c r="T61" i="156"/>
  <c r="D33" i="159"/>
  <c r="D26" i="159" s="1"/>
  <c r="L33" i="159"/>
  <c r="L26" i="159" s="1"/>
  <c r="T33" i="159"/>
  <c r="T26" i="159" s="1"/>
  <c r="H61" i="159"/>
  <c r="P61" i="159"/>
  <c r="X61" i="159"/>
  <c r="X61" i="17"/>
  <c r="H8" i="77"/>
  <c r="H9" i="75"/>
  <c r="H8" i="75" s="1"/>
  <c r="D27" i="77"/>
  <c r="D28" i="75"/>
  <c r="I61" i="160"/>
  <c r="K4" i="77"/>
  <c r="K5" i="75"/>
  <c r="S4" i="77"/>
  <c r="S5" i="75"/>
  <c r="U11" i="77"/>
  <c r="U12" i="75"/>
  <c r="O33" i="77"/>
  <c r="O34" i="75"/>
  <c r="K61" i="77"/>
  <c r="G61" i="160"/>
  <c r="O61" i="160"/>
  <c r="G51" i="10"/>
  <c r="O51" i="10"/>
  <c r="W51" i="10"/>
  <c r="G61" i="17"/>
  <c r="O61" i="17"/>
  <c r="W61" i="17"/>
  <c r="I4" i="77"/>
  <c r="I5" i="75"/>
  <c r="Q4" i="77"/>
  <c r="Q5" i="75"/>
  <c r="C6" i="75"/>
  <c r="K6" i="75"/>
  <c r="S6" i="75"/>
  <c r="E7" i="75"/>
  <c r="M7" i="75"/>
  <c r="U7" i="75"/>
  <c r="G8" i="77"/>
  <c r="G9" i="75"/>
  <c r="O8" i="77"/>
  <c r="O9" i="75"/>
  <c r="W8" i="77"/>
  <c r="W9" i="75"/>
  <c r="I10" i="75"/>
  <c r="Q10" i="75"/>
  <c r="P8" i="77"/>
  <c r="P9" i="75"/>
  <c r="P8" i="75" s="1"/>
  <c r="T27" i="77"/>
  <c r="T28" i="75"/>
  <c r="I61" i="17"/>
  <c r="M11" i="77"/>
  <c r="M12" i="75"/>
  <c r="W33" i="77"/>
  <c r="W34" i="75"/>
  <c r="C61" i="77"/>
  <c r="O52" i="77"/>
  <c r="O53" i="75"/>
  <c r="I27" i="83"/>
  <c r="Q27" i="83"/>
  <c r="I61" i="110"/>
  <c r="Q61" i="110"/>
  <c r="H61" i="160"/>
  <c r="P61" i="17"/>
  <c r="J4" i="77"/>
  <c r="J5" i="75"/>
  <c r="R4" i="77"/>
  <c r="R5" i="75"/>
  <c r="V22" i="77"/>
  <c r="V23" i="75"/>
  <c r="F33" i="77"/>
  <c r="F34" i="75"/>
  <c r="Q61" i="17"/>
  <c r="G17" i="77"/>
  <c r="G18" i="75"/>
  <c r="S61" i="77"/>
  <c r="J61" i="160"/>
  <c r="R61" i="160"/>
  <c r="J51" i="10"/>
  <c r="R51" i="10"/>
  <c r="J61" i="17"/>
  <c r="R61" i="17"/>
  <c r="D4" i="77"/>
  <c r="D5" i="75"/>
  <c r="L4" i="77"/>
  <c r="L5" i="75"/>
  <c r="T4" i="77"/>
  <c r="T5" i="75"/>
  <c r="J8" i="77"/>
  <c r="J9" i="75"/>
  <c r="R8" i="77"/>
  <c r="R9" i="75"/>
  <c r="R8" i="75" s="1"/>
  <c r="F11" i="77"/>
  <c r="F12" i="75"/>
  <c r="N11" i="77"/>
  <c r="N12" i="75"/>
  <c r="V11" i="77"/>
  <c r="V12" i="75"/>
  <c r="H17" i="77"/>
  <c r="H18" i="75"/>
  <c r="P17" i="77"/>
  <c r="P18" i="75"/>
  <c r="X17" i="77"/>
  <c r="X18" i="75"/>
  <c r="H22" i="77"/>
  <c r="H23" i="75"/>
  <c r="P22" i="77"/>
  <c r="P23" i="75"/>
  <c r="X22" i="77"/>
  <c r="X23" i="75"/>
  <c r="F27" i="77"/>
  <c r="F28" i="75"/>
  <c r="N27" i="77"/>
  <c r="N28" i="75"/>
  <c r="V27" i="77"/>
  <c r="V28" i="75"/>
  <c r="H33" i="77"/>
  <c r="H34" i="75"/>
  <c r="P33" i="77"/>
  <c r="P34" i="75"/>
  <c r="X33" i="77"/>
  <c r="X34" i="75"/>
  <c r="L11" i="77"/>
  <c r="L12" i="75"/>
  <c r="F17" i="77"/>
  <c r="F18" i="75"/>
  <c r="V33" i="77"/>
  <c r="V34" i="75"/>
  <c r="C4" i="77"/>
  <c r="C5" i="75"/>
  <c r="E27" i="77"/>
  <c r="E28" i="75"/>
  <c r="U27" i="77"/>
  <c r="U28" i="75"/>
  <c r="W52" i="77"/>
  <c r="W53" i="75"/>
  <c r="C61" i="160"/>
  <c r="K61" i="160"/>
  <c r="S61" i="160"/>
  <c r="C51" i="10"/>
  <c r="K51" i="10"/>
  <c r="S51" i="10"/>
  <c r="C61" i="17"/>
  <c r="K61" i="17"/>
  <c r="S61" i="17"/>
  <c r="E4" i="77"/>
  <c r="E5" i="75"/>
  <c r="M4" i="77"/>
  <c r="M5" i="75"/>
  <c r="U4" i="77"/>
  <c r="U5" i="75"/>
  <c r="G6" i="75"/>
  <c r="O6" i="75"/>
  <c r="W6" i="75"/>
  <c r="I7" i="75"/>
  <c r="Q7" i="75"/>
  <c r="C8" i="77"/>
  <c r="C9" i="75"/>
  <c r="K8" i="77"/>
  <c r="K9" i="75"/>
  <c r="S8" i="77"/>
  <c r="S9" i="75"/>
  <c r="E10" i="75"/>
  <c r="M10" i="75"/>
  <c r="U10" i="75"/>
  <c r="G11" i="77"/>
  <c r="G12" i="75"/>
  <c r="O11" i="77"/>
  <c r="O12" i="75"/>
  <c r="W11" i="77"/>
  <c r="W12" i="75"/>
  <c r="I13" i="75"/>
  <c r="Q13" i="75"/>
  <c r="C14" i="75"/>
  <c r="K14" i="75"/>
  <c r="S14" i="75"/>
  <c r="E15" i="75"/>
  <c r="M15" i="75"/>
  <c r="U15" i="75"/>
  <c r="G16" i="75"/>
  <c r="O16" i="75"/>
  <c r="W16" i="75"/>
  <c r="I17" i="77"/>
  <c r="I18" i="75"/>
  <c r="Q17" i="77"/>
  <c r="Q18" i="75"/>
  <c r="C19" i="75"/>
  <c r="K19" i="75"/>
  <c r="S19" i="75"/>
  <c r="E20" i="75"/>
  <c r="M20" i="75"/>
  <c r="U20" i="75"/>
  <c r="G21" i="75"/>
  <c r="O21" i="75"/>
  <c r="W21" i="75"/>
  <c r="I22" i="77"/>
  <c r="I23" i="75"/>
  <c r="Q22" i="77"/>
  <c r="Q23" i="75"/>
  <c r="X8" i="77"/>
  <c r="X9" i="75"/>
  <c r="D11" i="77"/>
  <c r="D12" i="75"/>
  <c r="T11" i="77"/>
  <c r="T12" i="75"/>
  <c r="N17" i="77"/>
  <c r="N18" i="75"/>
  <c r="N33" i="77"/>
  <c r="N34" i="75"/>
  <c r="Q61" i="160"/>
  <c r="Q8" i="77"/>
  <c r="Q9" i="75"/>
  <c r="M27" i="77"/>
  <c r="M28" i="75"/>
  <c r="D61" i="160"/>
  <c r="L61" i="160"/>
  <c r="T61" i="160"/>
  <c r="D62" i="8"/>
  <c r="L62" i="8"/>
  <c r="T62" i="8"/>
  <c r="H63" i="8"/>
  <c r="P63" i="8"/>
  <c r="D65" i="8"/>
  <c r="L65" i="8"/>
  <c r="T65" i="8"/>
  <c r="H61" i="161"/>
  <c r="P61" i="161"/>
  <c r="D51" i="10"/>
  <c r="L51" i="10"/>
  <c r="T51" i="10"/>
  <c r="D61" i="17"/>
  <c r="L61" i="17"/>
  <c r="T61" i="17"/>
  <c r="F4" i="77"/>
  <c r="F5" i="75"/>
  <c r="N4" i="77"/>
  <c r="N5" i="75"/>
  <c r="V4" i="77"/>
  <c r="V5" i="75"/>
  <c r="D8" i="77"/>
  <c r="D9" i="75"/>
  <c r="L8" i="77"/>
  <c r="L9" i="75"/>
  <c r="L8" i="75" s="1"/>
  <c r="T8" i="77"/>
  <c r="T9" i="75"/>
  <c r="H11" i="77"/>
  <c r="H12" i="75"/>
  <c r="P11" i="77"/>
  <c r="P12" i="75"/>
  <c r="X11" i="77"/>
  <c r="X12" i="75"/>
  <c r="J17" i="77"/>
  <c r="J18" i="75"/>
  <c r="R17" i="77"/>
  <c r="R18" i="75"/>
  <c r="J22" i="77"/>
  <c r="J23" i="75"/>
  <c r="R22" i="77"/>
  <c r="R23" i="75"/>
  <c r="H27" i="77"/>
  <c r="H28" i="75"/>
  <c r="P27" i="77"/>
  <c r="P28" i="75"/>
  <c r="X27" i="77"/>
  <c r="X28" i="75"/>
  <c r="J33" i="77"/>
  <c r="J34" i="75"/>
  <c r="R33" i="77"/>
  <c r="R34" i="75"/>
  <c r="L27" i="77"/>
  <c r="L28" i="75"/>
  <c r="I8" i="77"/>
  <c r="I9" i="75"/>
  <c r="O17" i="77"/>
  <c r="O18" i="75"/>
  <c r="W17" i="77"/>
  <c r="W18" i="75"/>
  <c r="O22" i="77"/>
  <c r="O23" i="75"/>
  <c r="G33" i="77"/>
  <c r="G34" i="75"/>
  <c r="E61" i="160"/>
  <c r="M61" i="160"/>
  <c r="U61" i="160"/>
  <c r="E62" i="8"/>
  <c r="M62" i="8"/>
  <c r="U62" i="8"/>
  <c r="I63" i="8"/>
  <c r="Q63" i="8"/>
  <c r="E65" i="8"/>
  <c r="M65" i="8"/>
  <c r="U65" i="8"/>
  <c r="I61" i="161"/>
  <c r="Q61" i="161"/>
  <c r="E51" i="10"/>
  <c r="M51" i="10"/>
  <c r="U51" i="10"/>
  <c r="E61" i="17"/>
  <c r="M61" i="17"/>
  <c r="U61" i="17"/>
  <c r="G4" i="77"/>
  <c r="G5" i="75"/>
  <c r="O4" i="77"/>
  <c r="O5" i="75"/>
  <c r="W4" i="77"/>
  <c r="W5" i="75"/>
  <c r="I6" i="75"/>
  <c r="Q6" i="75"/>
  <c r="C7" i="75"/>
  <c r="K7" i="75"/>
  <c r="S7" i="75"/>
  <c r="E8" i="77"/>
  <c r="E9" i="75"/>
  <c r="M8" i="77"/>
  <c r="M9" i="75"/>
  <c r="U8" i="77"/>
  <c r="U9" i="75"/>
  <c r="G10" i="75"/>
  <c r="O10" i="75"/>
  <c r="W10" i="75"/>
  <c r="I11" i="77"/>
  <c r="I12" i="75"/>
  <c r="Q11" i="77"/>
  <c r="Q12" i="75"/>
  <c r="C13" i="75"/>
  <c r="K13" i="75"/>
  <c r="S13" i="75"/>
  <c r="E14" i="75"/>
  <c r="M14" i="75"/>
  <c r="U14" i="75"/>
  <c r="G15" i="75"/>
  <c r="O15" i="75"/>
  <c r="W15" i="75"/>
  <c r="I16" i="75"/>
  <c r="Q16" i="75"/>
  <c r="C17" i="77"/>
  <c r="C18" i="75"/>
  <c r="K17" i="77"/>
  <c r="K18" i="75"/>
  <c r="S17" i="77"/>
  <c r="S18" i="75"/>
  <c r="E19" i="75"/>
  <c r="M19" i="75"/>
  <c r="U19" i="75"/>
  <c r="G20" i="75"/>
  <c r="O20" i="75"/>
  <c r="W20" i="75"/>
  <c r="I21" i="75"/>
  <c r="Q21" i="75"/>
  <c r="C22" i="77"/>
  <c r="C23" i="75"/>
  <c r="K22" i="77"/>
  <c r="K23" i="75"/>
  <c r="S22" i="77"/>
  <c r="S23" i="75"/>
  <c r="E24" i="75"/>
  <c r="M24" i="75"/>
  <c r="U24" i="75"/>
  <c r="G25" i="75"/>
  <c r="O25" i="75"/>
  <c r="W25" i="75"/>
  <c r="I27" i="77"/>
  <c r="I28" i="75"/>
  <c r="Q27" i="77"/>
  <c r="Q28" i="75"/>
  <c r="C29" i="75"/>
  <c r="K29" i="75"/>
  <c r="S29" i="75"/>
  <c r="E30" i="75"/>
  <c r="M30" i="75"/>
  <c r="U30" i="75"/>
  <c r="G31" i="75"/>
  <c r="O31" i="75"/>
  <c r="W31" i="75"/>
  <c r="I32" i="75"/>
  <c r="Q32" i="75"/>
  <c r="C33" i="77"/>
  <c r="C34" i="75"/>
  <c r="K33" i="77"/>
  <c r="K34" i="75"/>
  <c r="S33" i="77"/>
  <c r="S34" i="75"/>
  <c r="E35" i="75"/>
  <c r="M35" i="75"/>
  <c r="U35" i="75"/>
  <c r="G36" i="75"/>
  <c r="O36" i="75"/>
  <c r="W36" i="75"/>
  <c r="I37" i="75"/>
  <c r="Q37" i="75"/>
  <c r="C38" i="75"/>
  <c r="K38" i="75"/>
  <c r="S38" i="75"/>
  <c r="E39" i="75"/>
  <c r="M39" i="75"/>
  <c r="U39" i="75"/>
  <c r="G40" i="75"/>
  <c r="O40" i="75"/>
  <c r="W40" i="75"/>
  <c r="I41" i="75"/>
  <c r="Q41" i="75"/>
  <c r="C42" i="75"/>
  <c r="K42" i="75"/>
  <c r="S42" i="75"/>
  <c r="E43" i="75"/>
  <c r="P61" i="160"/>
  <c r="H61" i="17"/>
  <c r="V17" i="77"/>
  <c r="V18" i="75"/>
  <c r="F22" i="77"/>
  <c r="F23" i="75"/>
  <c r="N22" i="77"/>
  <c r="N23" i="75"/>
  <c r="N22" i="75" s="1"/>
  <c r="E11" i="77"/>
  <c r="E12" i="75"/>
  <c r="G22" i="77"/>
  <c r="G23" i="75"/>
  <c r="W22" i="77"/>
  <c r="W23" i="75"/>
  <c r="G52" i="77"/>
  <c r="G53" i="75"/>
  <c r="F61" i="160"/>
  <c r="N61" i="160"/>
  <c r="V61" i="160"/>
  <c r="F51" i="10"/>
  <c r="N51" i="10"/>
  <c r="V51" i="10"/>
  <c r="F61" i="17"/>
  <c r="N61" i="17"/>
  <c r="V61" i="17"/>
  <c r="H4" i="77"/>
  <c r="H5" i="75"/>
  <c r="P4" i="77"/>
  <c r="P5" i="75"/>
  <c r="X4" i="77"/>
  <c r="X5" i="75"/>
  <c r="F8" i="77"/>
  <c r="F9" i="75"/>
  <c r="F8" i="75" s="1"/>
  <c r="N8" i="77"/>
  <c r="N9" i="75"/>
  <c r="N8" i="75" s="1"/>
  <c r="V8" i="77"/>
  <c r="V9" i="75"/>
  <c r="V8" i="75" s="1"/>
  <c r="J11" i="77"/>
  <c r="J12" i="75"/>
  <c r="R11" i="77"/>
  <c r="R12" i="75"/>
  <c r="D17" i="77"/>
  <c r="D18" i="75"/>
  <c r="L17" i="77"/>
  <c r="L18" i="75"/>
  <c r="T17" i="77"/>
  <c r="T18" i="75"/>
  <c r="D22" i="77"/>
  <c r="D23" i="75"/>
  <c r="D22" i="75" s="1"/>
  <c r="L22" i="77"/>
  <c r="L23" i="75"/>
  <c r="L22" i="75" s="1"/>
  <c r="T22" i="77"/>
  <c r="T23" i="75"/>
  <c r="T22" i="75" s="1"/>
  <c r="J27" i="77"/>
  <c r="J28" i="75"/>
  <c r="R27" i="77"/>
  <c r="R28" i="75"/>
  <c r="D33" i="77"/>
  <c r="D34" i="75"/>
  <c r="L33" i="77"/>
  <c r="L34" i="75"/>
  <c r="T33" i="77"/>
  <c r="T34" i="75"/>
  <c r="M43" i="75"/>
  <c r="U43" i="75"/>
  <c r="G44" i="75"/>
  <c r="O44" i="75"/>
  <c r="W44" i="75"/>
  <c r="I45" i="75"/>
  <c r="Q45" i="75"/>
  <c r="C46" i="75"/>
  <c r="K46" i="75"/>
  <c r="S46" i="75"/>
  <c r="E47" i="75"/>
  <c r="M47" i="75"/>
  <c r="U47" i="75"/>
  <c r="G48" i="75"/>
  <c r="O48" i="75"/>
  <c r="W48" i="75"/>
  <c r="I49" i="75"/>
  <c r="Q49" i="75"/>
  <c r="C50" i="75"/>
  <c r="K50" i="75"/>
  <c r="S50" i="75"/>
  <c r="E51" i="75"/>
  <c r="M51" i="75"/>
  <c r="U51" i="75"/>
  <c r="G61" i="77"/>
  <c r="O61" i="77"/>
  <c r="W61" i="77"/>
  <c r="C62" i="75"/>
  <c r="K62" i="75"/>
  <c r="S62" i="75"/>
  <c r="E63" i="75"/>
  <c r="M63" i="75"/>
  <c r="U63" i="75"/>
  <c r="G64" i="75"/>
  <c r="O64" i="75"/>
  <c r="W64" i="75"/>
  <c r="I65" i="75"/>
  <c r="Q65" i="75"/>
  <c r="C66" i="75"/>
  <c r="K66" i="75"/>
  <c r="S66" i="75"/>
  <c r="E67" i="75"/>
  <c r="M67" i="75"/>
  <c r="U67" i="75"/>
  <c r="G68" i="75"/>
  <c r="O68" i="75"/>
  <c r="W68" i="75"/>
  <c r="I69" i="75"/>
  <c r="Q69" i="75"/>
  <c r="C70" i="75"/>
  <c r="K70" i="75"/>
  <c r="S70" i="75"/>
  <c r="E71" i="75"/>
  <c r="M71" i="75"/>
  <c r="U71" i="75"/>
  <c r="G72" i="75"/>
  <c r="O72" i="75"/>
  <c r="W72" i="75"/>
  <c r="C52" i="77"/>
  <c r="C53" i="75"/>
  <c r="K52" i="77"/>
  <c r="K53" i="75"/>
  <c r="S52" i="77"/>
  <c r="S53" i="75"/>
  <c r="E54" i="75"/>
  <c r="M54" i="75"/>
  <c r="U54" i="75"/>
  <c r="E4" i="78"/>
  <c r="M4" i="78"/>
  <c r="U4" i="78"/>
  <c r="G11" i="78"/>
  <c r="O11" i="78"/>
  <c r="W11" i="78"/>
  <c r="I17" i="78"/>
  <c r="Q17" i="78"/>
  <c r="G27" i="78"/>
  <c r="O27" i="78"/>
  <c r="W27" i="78"/>
  <c r="I33" i="78"/>
  <c r="Q33" i="78"/>
  <c r="E61" i="78"/>
  <c r="M61" i="78"/>
  <c r="U61" i="78"/>
  <c r="C4" i="79"/>
  <c r="K4" i="79"/>
  <c r="S4" i="79"/>
  <c r="E11" i="79"/>
  <c r="M11" i="79"/>
  <c r="U11" i="79"/>
  <c r="G17" i="79"/>
  <c r="O17" i="79"/>
  <c r="W17" i="79"/>
  <c r="E27" i="79"/>
  <c r="M27" i="79"/>
  <c r="U27" i="79"/>
  <c r="G33" i="79"/>
  <c r="O33" i="79"/>
  <c r="W33" i="79"/>
  <c r="C61" i="79"/>
  <c r="K61" i="79"/>
  <c r="S61" i="79"/>
  <c r="I4" i="80"/>
  <c r="Q4" i="80"/>
  <c r="G8" i="80"/>
  <c r="O8" i="80"/>
  <c r="W8" i="80"/>
  <c r="C11" i="80"/>
  <c r="K11" i="80"/>
  <c r="S11" i="80"/>
  <c r="E17" i="80"/>
  <c r="M17" i="80"/>
  <c r="U17" i="80"/>
  <c r="E22" i="80"/>
  <c r="M22" i="80"/>
  <c r="U22" i="80"/>
  <c r="C27" i="80"/>
  <c r="K27" i="80"/>
  <c r="S27" i="80"/>
  <c r="E33" i="80"/>
  <c r="M33" i="80"/>
  <c r="U33" i="80"/>
  <c r="I61" i="80"/>
  <c r="Q61" i="80"/>
  <c r="E52" i="80"/>
  <c r="M52" i="80"/>
  <c r="U52" i="80"/>
  <c r="G4" i="81"/>
  <c r="O4" i="81"/>
  <c r="W4" i="81"/>
  <c r="E8" i="81"/>
  <c r="M8" i="81"/>
  <c r="U8" i="81"/>
  <c r="I11" i="81"/>
  <c r="Q11" i="81"/>
  <c r="C17" i="81"/>
  <c r="K17" i="81"/>
  <c r="S17" i="81"/>
  <c r="C22" i="81"/>
  <c r="I27" i="81"/>
  <c r="Q27" i="81"/>
  <c r="C33" i="81"/>
  <c r="K33" i="81"/>
  <c r="S33" i="81"/>
  <c r="G61" i="81"/>
  <c r="O61" i="81"/>
  <c r="W61" i="81"/>
  <c r="C52" i="81"/>
  <c r="K52" i="81"/>
  <c r="S52" i="81"/>
  <c r="E4" i="82"/>
  <c r="M4" i="82"/>
  <c r="U4" i="82"/>
  <c r="C8" i="82"/>
  <c r="K8" i="82"/>
  <c r="S8" i="82"/>
  <c r="G11" i="82"/>
  <c r="O11" i="82"/>
  <c r="W11" i="82"/>
  <c r="I17" i="82"/>
  <c r="Q17" i="82"/>
  <c r="G27" i="82"/>
  <c r="O27" i="82"/>
  <c r="W27" i="82"/>
  <c r="I33" i="82"/>
  <c r="Q33" i="82"/>
  <c r="E61" i="82"/>
  <c r="M61" i="82"/>
  <c r="U61" i="82"/>
  <c r="C4" i="83"/>
  <c r="K4" i="83"/>
  <c r="S4" i="83"/>
  <c r="E11" i="83"/>
  <c r="M11" i="83"/>
  <c r="U11" i="83"/>
  <c r="G17" i="83"/>
  <c r="O17" i="83"/>
  <c r="W17" i="83"/>
  <c r="E27" i="83"/>
  <c r="M27" i="83"/>
  <c r="U27" i="83"/>
  <c r="G33" i="83"/>
  <c r="O33" i="83"/>
  <c r="W33" i="83"/>
  <c r="C61" i="83"/>
  <c r="K61" i="83"/>
  <c r="S61" i="83"/>
  <c r="I4" i="84"/>
  <c r="Q4" i="84"/>
  <c r="C11" i="84"/>
  <c r="K11" i="84"/>
  <c r="S11" i="84"/>
  <c r="E17" i="84"/>
  <c r="M17" i="84"/>
  <c r="U17" i="84"/>
  <c r="C27" i="84"/>
  <c r="K27" i="84"/>
  <c r="S27" i="84"/>
  <c r="E33" i="84"/>
  <c r="M33" i="84"/>
  <c r="U33" i="84"/>
  <c r="I61" i="84"/>
  <c r="Q61" i="84"/>
  <c r="G4" i="85"/>
  <c r="O4" i="85"/>
  <c r="W4" i="85"/>
  <c r="I11" i="85"/>
  <c r="Q11" i="85"/>
  <c r="C17" i="85"/>
  <c r="K17" i="85"/>
  <c r="S17" i="85"/>
  <c r="I27" i="85"/>
  <c r="Q27" i="85"/>
  <c r="C33" i="85"/>
  <c r="K33" i="85"/>
  <c r="S33" i="85"/>
  <c r="G61" i="85"/>
  <c r="O61" i="85"/>
  <c r="W61" i="85"/>
  <c r="C52" i="85"/>
  <c r="K52" i="85"/>
  <c r="S52" i="85"/>
  <c r="E4" i="86"/>
  <c r="M4" i="86"/>
  <c r="U4" i="86"/>
  <c r="C8" i="86"/>
  <c r="K8" i="86"/>
  <c r="S8" i="86"/>
  <c r="G11" i="86"/>
  <c r="O11" i="86"/>
  <c r="W11" i="86"/>
  <c r="I17" i="86"/>
  <c r="Q17" i="86"/>
  <c r="I22" i="86"/>
  <c r="Q22" i="86"/>
  <c r="G27" i="86"/>
  <c r="O27" i="86"/>
  <c r="W27" i="86"/>
  <c r="I33" i="86"/>
  <c r="Q33" i="86"/>
  <c r="E61" i="86"/>
  <c r="M61" i="86"/>
  <c r="U61" i="86"/>
  <c r="I52" i="86"/>
  <c r="Q52" i="86"/>
  <c r="C4" i="87"/>
  <c r="K4" i="87"/>
  <c r="S4" i="87"/>
  <c r="I8" i="87"/>
  <c r="Q8" i="87"/>
  <c r="E11" i="87"/>
  <c r="M11" i="87"/>
  <c r="U11" i="87"/>
  <c r="G17" i="87"/>
  <c r="O17" i="87"/>
  <c r="W17" i="87"/>
  <c r="G22" i="87"/>
  <c r="O22" i="87"/>
  <c r="W22" i="87"/>
  <c r="E27" i="87"/>
  <c r="M27" i="87"/>
  <c r="U27" i="87"/>
  <c r="G33" i="87"/>
  <c r="O33" i="87"/>
  <c r="W33" i="87"/>
  <c r="C61" i="87"/>
  <c r="K61" i="87"/>
  <c r="S61" i="87"/>
  <c r="G52" i="87"/>
  <c r="O52" i="87"/>
  <c r="W52" i="87"/>
  <c r="I4" i="88"/>
  <c r="Q4" i="88"/>
  <c r="G8" i="88"/>
  <c r="O8" i="88"/>
  <c r="W8" i="88"/>
  <c r="C11" i="88"/>
  <c r="K11" i="88"/>
  <c r="S11" i="88"/>
  <c r="E17" i="88"/>
  <c r="M17" i="88"/>
  <c r="U17" i="88"/>
  <c r="E22" i="88"/>
  <c r="M22" i="88"/>
  <c r="U22" i="88"/>
  <c r="C27" i="88"/>
  <c r="K27" i="88"/>
  <c r="S27" i="88"/>
  <c r="E33" i="88"/>
  <c r="M33" i="88"/>
  <c r="U33" i="88"/>
  <c r="I61" i="88"/>
  <c r="Q61" i="88"/>
  <c r="E52" i="88"/>
  <c r="M52" i="88"/>
  <c r="U52" i="88"/>
  <c r="G4" i="89"/>
  <c r="O4" i="89"/>
  <c r="W4" i="89"/>
  <c r="E8" i="89"/>
  <c r="M8" i="89"/>
  <c r="U8" i="89"/>
  <c r="I11" i="89"/>
  <c r="Q11" i="89"/>
  <c r="C17" i="89"/>
  <c r="K17" i="89"/>
  <c r="S17" i="89"/>
  <c r="C22" i="89"/>
  <c r="K22" i="89"/>
  <c r="S22" i="89"/>
  <c r="I27" i="89"/>
  <c r="Q27" i="89"/>
  <c r="C33" i="89"/>
  <c r="K33" i="89"/>
  <c r="S33" i="89"/>
  <c r="G61" i="89"/>
  <c r="O61" i="89"/>
  <c r="W61" i="89"/>
  <c r="C52" i="89"/>
  <c r="K52" i="89"/>
  <c r="S52" i="89"/>
  <c r="E4" i="90"/>
  <c r="M4" i="90"/>
  <c r="U4" i="90"/>
  <c r="C8" i="90"/>
  <c r="K8" i="90"/>
  <c r="S8" i="90"/>
  <c r="G11" i="90"/>
  <c r="O11" i="90"/>
  <c r="W11" i="90"/>
  <c r="I17" i="90"/>
  <c r="Q17" i="90"/>
  <c r="I22" i="90"/>
  <c r="Q22" i="90"/>
  <c r="G27" i="90"/>
  <c r="O27" i="90"/>
  <c r="W27" i="90"/>
  <c r="I33" i="90"/>
  <c r="Q33" i="90"/>
  <c r="E61" i="90"/>
  <c r="M61" i="90"/>
  <c r="U61" i="90"/>
  <c r="C4" i="91"/>
  <c r="K4" i="91"/>
  <c r="S4" i="91"/>
  <c r="E11" i="91"/>
  <c r="M11" i="91"/>
  <c r="U11" i="91"/>
  <c r="G17" i="91"/>
  <c r="O17" i="91"/>
  <c r="W17" i="91"/>
  <c r="E27" i="91"/>
  <c r="M27" i="91"/>
  <c r="U27" i="91"/>
  <c r="G33" i="91"/>
  <c r="O33" i="91"/>
  <c r="W33" i="91"/>
  <c r="C61" i="91"/>
  <c r="K61" i="91"/>
  <c r="S61" i="91"/>
  <c r="C4" i="186"/>
  <c r="K4" i="186"/>
  <c r="S4" i="186"/>
  <c r="Q8" i="186"/>
  <c r="E11" i="186"/>
  <c r="M11" i="186"/>
  <c r="U11" i="186"/>
  <c r="G22" i="186"/>
  <c r="E4" i="110"/>
  <c r="M4" i="110"/>
  <c r="U4" i="110"/>
  <c r="C8" i="110"/>
  <c r="K8" i="110"/>
  <c r="S8" i="110"/>
  <c r="G11" i="110"/>
  <c r="O11" i="110"/>
  <c r="W11" i="110"/>
  <c r="I17" i="110"/>
  <c r="Q17" i="110"/>
  <c r="I22" i="110"/>
  <c r="Q22" i="110"/>
  <c r="G27" i="110"/>
  <c r="O27" i="110"/>
  <c r="W27" i="110"/>
  <c r="I33" i="110"/>
  <c r="Q33" i="110"/>
  <c r="E61" i="110"/>
  <c r="M61" i="110"/>
  <c r="U61" i="110"/>
  <c r="C4" i="107"/>
  <c r="K4" i="107"/>
  <c r="S4" i="107"/>
  <c r="E11" i="107"/>
  <c r="M11" i="107"/>
  <c r="U11" i="107"/>
  <c r="G17" i="107"/>
  <c r="O17" i="107"/>
  <c r="W17" i="107"/>
  <c r="E27" i="107"/>
  <c r="M27" i="107"/>
  <c r="U27" i="107"/>
  <c r="G33" i="107"/>
  <c r="O33" i="107"/>
  <c r="W33" i="107"/>
  <c r="C61" i="107"/>
  <c r="K61" i="107"/>
  <c r="S61" i="107"/>
  <c r="I4" i="108"/>
  <c r="Q4" i="108"/>
  <c r="C11" i="108"/>
  <c r="K11" i="108"/>
  <c r="S11" i="108"/>
  <c r="E17" i="108"/>
  <c r="M17" i="108"/>
  <c r="U17" i="108"/>
  <c r="C27" i="108"/>
  <c r="K27" i="108"/>
  <c r="S27" i="108"/>
  <c r="E33" i="108"/>
  <c r="M33" i="108"/>
  <c r="U33" i="108"/>
  <c r="I61" i="108"/>
  <c r="Q61" i="108"/>
  <c r="G4" i="114"/>
  <c r="O4" i="114"/>
  <c r="W4" i="114"/>
  <c r="I11" i="114"/>
  <c r="Q11" i="114"/>
  <c r="C17" i="114"/>
  <c r="K17" i="114"/>
  <c r="S17" i="114"/>
  <c r="I27" i="114"/>
  <c r="Q27" i="114"/>
  <c r="C33" i="114"/>
  <c r="K33" i="114"/>
  <c r="S33" i="114"/>
  <c r="G61" i="114"/>
  <c r="O61" i="114"/>
  <c r="W61" i="114"/>
  <c r="E4" i="112"/>
  <c r="M4" i="112"/>
  <c r="U4" i="112"/>
  <c r="G11" i="112"/>
  <c r="O11" i="112"/>
  <c r="W11" i="112"/>
  <c r="I17" i="112"/>
  <c r="Q17" i="112"/>
  <c r="I22" i="112"/>
  <c r="Q22" i="112"/>
  <c r="G27" i="112"/>
  <c r="O27" i="112"/>
  <c r="W27" i="112"/>
  <c r="I33" i="112"/>
  <c r="Q33" i="112"/>
  <c r="G61" i="201"/>
  <c r="O61" i="201"/>
  <c r="W61" i="201"/>
  <c r="C61" i="203"/>
  <c r="K61" i="203"/>
  <c r="S61" i="203"/>
  <c r="E61" i="173"/>
  <c r="M61" i="173"/>
  <c r="U61" i="173"/>
  <c r="G61" i="183"/>
  <c r="O61" i="183"/>
  <c r="W61" i="183"/>
  <c r="E61" i="19"/>
  <c r="M61" i="19"/>
  <c r="U61" i="19"/>
  <c r="I5" i="125"/>
  <c r="I4" i="171"/>
  <c r="Q5" i="125"/>
  <c r="Q4" i="171"/>
  <c r="G8" i="171"/>
  <c r="G9" i="125"/>
  <c r="O8" i="171"/>
  <c r="O9" i="125"/>
  <c r="W9" i="125"/>
  <c r="W8" i="171"/>
  <c r="C11" i="171"/>
  <c r="C12" i="125"/>
  <c r="K12" i="125"/>
  <c r="K11" i="171"/>
  <c r="S12" i="125"/>
  <c r="S11" i="171"/>
  <c r="E18" i="125"/>
  <c r="E17" i="171"/>
  <c r="M18" i="125"/>
  <c r="M17" i="171"/>
  <c r="U17" i="171"/>
  <c r="U18" i="125"/>
  <c r="E22" i="171"/>
  <c r="E23" i="125"/>
  <c r="M22" i="171"/>
  <c r="M23" i="125"/>
  <c r="U23" i="125"/>
  <c r="U22" i="171"/>
  <c r="C28" i="125"/>
  <c r="C27" i="171"/>
  <c r="K28" i="125"/>
  <c r="K27" i="171"/>
  <c r="S28" i="125"/>
  <c r="S27" i="171"/>
  <c r="E33" i="171"/>
  <c r="E34" i="125"/>
  <c r="M33" i="171"/>
  <c r="M34" i="125"/>
  <c r="U33" i="171"/>
  <c r="U34" i="125"/>
  <c r="I61" i="171"/>
  <c r="Q61" i="171"/>
  <c r="C53" i="125"/>
  <c r="C52" i="125" s="1"/>
  <c r="C52" i="171"/>
  <c r="K53" i="125"/>
  <c r="K52" i="125" s="1"/>
  <c r="K52" i="171"/>
  <c r="S52" i="171"/>
  <c r="S53" i="125"/>
  <c r="S52" i="125" s="1"/>
  <c r="C92" i="149"/>
  <c r="K92" i="149"/>
  <c r="S92" i="149"/>
  <c r="I5" i="124"/>
  <c r="I4" i="201"/>
  <c r="Q5" i="124"/>
  <c r="Q4" i="201"/>
  <c r="C6" i="123"/>
  <c r="K6" i="123"/>
  <c r="S6" i="123"/>
  <c r="E7" i="123"/>
  <c r="M7" i="123"/>
  <c r="U7" i="123"/>
  <c r="G9" i="124"/>
  <c r="G8" i="201"/>
  <c r="O9" i="124"/>
  <c r="O8" i="201"/>
  <c r="W9" i="124"/>
  <c r="W8" i="201"/>
  <c r="I10" i="123"/>
  <c r="Q10" i="123"/>
  <c r="C12" i="124"/>
  <c r="C11" i="201"/>
  <c r="K11" i="201"/>
  <c r="K12" i="124"/>
  <c r="S11" i="201"/>
  <c r="S12" i="124"/>
  <c r="E13" i="123"/>
  <c r="M13" i="123"/>
  <c r="U13" i="123"/>
  <c r="G14" i="123"/>
  <c r="O14" i="123"/>
  <c r="W14" i="123"/>
  <c r="I15" i="123"/>
  <c r="Q15" i="123"/>
  <c r="C16" i="123"/>
  <c r="K16" i="123"/>
  <c r="S16" i="123"/>
  <c r="E18" i="124"/>
  <c r="E17" i="201"/>
  <c r="M18" i="124"/>
  <c r="M17" i="201"/>
  <c r="U17" i="201"/>
  <c r="U18" i="124"/>
  <c r="Q20" i="123"/>
  <c r="S21" i="123"/>
  <c r="E23" i="124"/>
  <c r="E22" i="201"/>
  <c r="M23" i="124"/>
  <c r="M22" i="124" s="1"/>
  <c r="M22" i="201"/>
  <c r="U23" i="124"/>
  <c r="U22" i="201"/>
  <c r="G24" i="123"/>
  <c r="O24" i="123"/>
  <c r="W24" i="123"/>
  <c r="I25" i="123"/>
  <c r="Q25" i="123"/>
  <c r="C27" i="201"/>
  <c r="C28" i="124"/>
  <c r="K28" i="124"/>
  <c r="K27" i="201"/>
  <c r="S28" i="124"/>
  <c r="S27" i="201"/>
  <c r="E29" i="123"/>
  <c r="M29" i="123"/>
  <c r="U29" i="123"/>
  <c r="G30" i="123"/>
  <c r="O30" i="123"/>
  <c r="W30" i="123"/>
  <c r="I31" i="123"/>
  <c r="Q31" i="123"/>
  <c r="C32" i="123"/>
  <c r="K32" i="123"/>
  <c r="S32" i="123"/>
  <c r="E33" i="201"/>
  <c r="E34" i="124"/>
  <c r="M33" i="201"/>
  <c r="M34" i="124"/>
  <c r="U33" i="201"/>
  <c r="U34" i="124"/>
  <c r="G35" i="123"/>
  <c r="O35" i="123"/>
  <c r="W35" i="123"/>
  <c r="C37" i="123"/>
  <c r="K37" i="123"/>
  <c r="S37" i="123"/>
  <c r="E38" i="123"/>
  <c r="M38" i="123"/>
  <c r="U38" i="123"/>
  <c r="G39" i="123"/>
  <c r="O39" i="123"/>
  <c r="W39" i="123"/>
  <c r="I40" i="123"/>
  <c r="Q40" i="123"/>
  <c r="C41" i="123"/>
  <c r="K41" i="123"/>
  <c r="S41" i="123"/>
  <c r="E42" i="123"/>
  <c r="M42" i="123"/>
  <c r="U42" i="123"/>
  <c r="G43" i="123"/>
  <c r="O43" i="123"/>
  <c r="W43" i="123"/>
  <c r="I44" i="123"/>
  <c r="Q44" i="123"/>
  <c r="C45" i="123"/>
  <c r="K45" i="123"/>
  <c r="S45" i="123"/>
  <c r="E46" i="123"/>
  <c r="M46" i="123"/>
  <c r="U46" i="123"/>
  <c r="G47" i="123"/>
  <c r="O47" i="123"/>
  <c r="W47" i="123"/>
  <c r="I48" i="123"/>
  <c r="Q48" i="123"/>
  <c r="C49" i="123"/>
  <c r="K49" i="123"/>
  <c r="S49" i="123"/>
  <c r="E50" i="123"/>
  <c r="M50" i="123"/>
  <c r="U50" i="123"/>
  <c r="I70" i="123"/>
  <c r="G52" i="201"/>
  <c r="G53" i="124"/>
  <c r="O53" i="124"/>
  <c r="O52" i="201"/>
  <c r="W52" i="201"/>
  <c r="W53" i="124"/>
  <c r="G33" i="160"/>
  <c r="G26" i="160" s="1"/>
  <c r="G2" i="160" s="1"/>
  <c r="G34" i="8"/>
  <c r="O33" i="160"/>
  <c r="O26" i="160" s="1"/>
  <c r="O2" i="160" s="1"/>
  <c r="O34" i="8"/>
  <c r="W33" i="160"/>
  <c r="W26" i="160" s="1"/>
  <c r="W2" i="160" s="1"/>
  <c r="W34" i="8"/>
  <c r="G33" i="151"/>
  <c r="G26" i="151" s="1"/>
  <c r="G2" i="151" s="1"/>
  <c r="G34" i="10"/>
  <c r="O33" i="151"/>
  <c r="O26" i="151" s="1"/>
  <c r="O2" i="151" s="1"/>
  <c r="O34" i="10"/>
  <c r="W33" i="151"/>
  <c r="W26" i="151" s="1"/>
  <c r="W2" i="151" s="1"/>
  <c r="W34" i="10"/>
  <c r="W33" i="10" s="1"/>
  <c r="W26" i="10" s="1"/>
  <c r="I61" i="151"/>
  <c r="I66" i="10"/>
  <c r="I61" i="10" s="1"/>
  <c r="Q61" i="151"/>
  <c r="Q66" i="10"/>
  <c r="Q61" i="10" s="1"/>
  <c r="G5" i="16"/>
  <c r="G4" i="17"/>
  <c r="O5" i="16"/>
  <c r="O4" i="17"/>
  <c r="W5" i="16"/>
  <c r="W4" i="17"/>
  <c r="E8" i="17"/>
  <c r="E9" i="16"/>
  <c r="E8" i="16" s="1"/>
  <c r="M9" i="16"/>
  <c r="M8" i="16" s="1"/>
  <c r="M8" i="17"/>
  <c r="U8" i="17"/>
  <c r="U9" i="16"/>
  <c r="U8" i="16" s="1"/>
  <c r="I12" i="16"/>
  <c r="I11" i="17"/>
  <c r="Q12" i="16"/>
  <c r="Q11" i="17"/>
  <c r="C18" i="16"/>
  <c r="C17" i="17"/>
  <c r="K18" i="16"/>
  <c r="K17" i="17"/>
  <c r="S18" i="16"/>
  <c r="S17" i="17"/>
  <c r="C23" i="16"/>
  <c r="C22" i="17"/>
  <c r="K23" i="16"/>
  <c r="K22" i="17"/>
  <c r="S23" i="16"/>
  <c r="S22" i="16" s="1"/>
  <c r="S22" i="17"/>
  <c r="I27" i="17"/>
  <c r="I28" i="16"/>
  <c r="Q27" i="17"/>
  <c r="Q28" i="16"/>
  <c r="C34" i="16"/>
  <c r="C33" i="17"/>
  <c r="K34" i="16"/>
  <c r="K33" i="17"/>
  <c r="S34" i="16"/>
  <c r="S33" i="17"/>
  <c r="E53" i="16"/>
  <c r="E52" i="17"/>
  <c r="M52" i="17"/>
  <c r="M53" i="16"/>
  <c r="M52" i="16" s="1"/>
  <c r="U53" i="16"/>
  <c r="U52" i="17"/>
  <c r="I61" i="18"/>
  <c r="Q61" i="18"/>
  <c r="Q4" i="185"/>
  <c r="Q5" i="103"/>
  <c r="C6" i="103"/>
  <c r="C6" i="102" s="1"/>
  <c r="K6" i="103"/>
  <c r="S6" i="103"/>
  <c r="E7" i="103"/>
  <c r="M7" i="103"/>
  <c r="U7" i="103"/>
  <c r="U7" i="102" s="1"/>
  <c r="G8" i="185"/>
  <c r="G9" i="103"/>
  <c r="W8" i="185"/>
  <c r="W9" i="103"/>
  <c r="I10" i="103"/>
  <c r="I10" i="102" s="1"/>
  <c r="Q10" i="103"/>
  <c r="K11" i="185"/>
  <c r="K12" i="103"/>
  <c r="S11" i="185"/>
  <c r="S12" i="103"/>
  <c r="E13" i="103"/>
  <c r="E13" i="102" s="1"/>
  <c r="U13" i="103"/>
  <c r="G14" i="103"/>
  <c r="O14" i="103"/>
  <c r="W14" i="103"/>
  <c r="W14" i="102" s="1"/>
  <c r="I15" i="103"/>
  <c r="C16" i="103"/>
  <c r="K16" i="103"/>
  <c r="S16" i="103"/>
  <c r="E17" i="185"/>
  <c r="E18" i="103"/>
  <c r="M17" i="185"/>
  <c r="M18" i="103"/>
  <c r="U17" i="185"/>
  <c r="U18" i="103"/>
  <c r="I20" i="102"/>
  <c r="C21" i="102"/>
  <c r="E22" i="185"/>
  <c r="E23" i="103"/>
  <c r="M22" i="185"/>
  <c r="U22" i="185"/>
  <c r="U23" i="103"/>
  <c r="G24" i="103"/>
  <c r="W24" i="103"/>
  <c r="W24" i="102" s="1"/>
  <c r="I25" i="103"/>
  <c r="I25" i="102" s="1"/>
  <c r="C27" i="185"/>
  <c r="C28" i="103"/>
  <c r="K27" i="185"/>
  <c r="K28" i="103"/>
  <c r="S27" i="185"/>
  <c r="S28" i="103"/>
  <c r="E29" i="102"/>
  <c r="W30" i="102"/>
  <c r="C32" i="102"/>
  <c r="E33" i="185"/>
  <c r="E34" i="103"/>
  <c r="M33" i="185"/>
  <c r="M34" i="103"/>
  <c r="U33" i="185"/>
  <c r="U34" i="103"/>
  <c r="W35" i="102"/>
  <c r="C37" i="102"/>
  <c r="U38" i="102"/>
  <c r="W39" i="102"/>
  <c r="S41" i="102"/>
  <c r="E42" i="102"/>
  <c r="Q44" i="102"/>
  <c r="C45" i="102"/>
  <c r="S45" i="102"/>
  <c r="M50" i="102"/>
  <c r="U50" i="102"/>
  <c r="I61" i="185"/>
  <c r="Q61" i="185"/>
  <c r="U62" i="102"/>
  <c r="K65" i="102"/>
  <c r="S65" i="102"/>
  <c r="Q68" i="102"/>
  <c r="U70" i="102"/>
  <c r="O71" i="102"/>
  <c r="E52" i="185"/>
  <c r="E53" i="103"/>
  <c r="M52" i="185"/>
  <c r="M53" i="103"/>
  <c r="U52" i="185"/>
  <c r="U53" i="103"/>
  <c r="G4" i="187"/>
  <c r="G5" i="105"/>
  <c r="O4" i="187"/>
  <c r="O5" i="105"/>
  <c r="W4" i="187"/>
  <c r="W5" i="105"/>
  <c r="E8" i="187"/>
  <c r="E9" i="105"/>
  <c r="M8" i="187"/>
  <c r="M9" i="105"/>
  <c r="M8" i="105" s="1"/>
  <c r="U8" i="187"/>
  <c r="U9" i="105"/>
  <c r="I11" i="187"/>
  <c r="I12" i="105"/>
  <c r="Q11" i="187"/>
  <c r="Q12" i="105"/>
  <c r="C17" i="187"/>
  <c r="C18" i="105"/>
  <c r="K17" i="187"/>
  <c r="K18" i="105"/>
  <c r="S17" i="187"/>
  <c r="S18" i="105"/>
  <c r="C22" i="187"/>
  <c r="C23" i="105"/>
  <c r="K22" i="187"/>
  <c r="K23" i="105"/>
  <c r="S22" i="187"/>
  <c r="S23" i="105"/>
  <c r="I27" i="187"/>
  <c r="I28" i="105"/>
  <c r="Q27" i="187"/>
  <c r="Q28" i="105"/>
  <c r="C33" i="187"/>
  <c r="C34" i="105"/>
  <c r="K33" i="187"/>
  <c r="K34" i="105"/>
  <c r="S33" i="187"/>
  <c r="S34" i="105"/>
  <c r="G61" i="187"/>
  <c r="O61" i="187"/>
  <c r="W61" i="187"/>
  <c r="C52" i="187"/>
  <c r="C53" i="105"/>
  <c r="K52" i="187"/>
  <c r="K53" i="105"/>
  <c r="K52" i="105" s="1"/>
  <c r="S52" i="187"/>
  <c r="S53" i="105"/>
  <c r="G4" i="191"/>
  <c r="G5" i="104"/>
  <c r="O4" i="191"/>
  <c r="O5" i="104"/>
  <c r="W4" i="191"/>
  <c r="W5" i="104"/>
  <c r="E8" i="191"/>
  <c r="E9" i="104"/>
  <c r="E8" i="104" s="1"/>
  <c r="M8" i="191"/>
  <c r="M9" i="104"/>
  <c r="M8" i="104" s="1"/>
  <c r="U8" i="191"/>
  <c r="U9" i="104"/>
  <c r="I11" i="191"/>
  <c r="I12" i="104"/>
  <c r="Q11" i="191"/>
  <c r="Q12" i="104"/>
  <c r="C17" i="191"/>
  <c r="C18" i="104"/>
  <c r="K17" i="191"/>
  <c r="K18" i="104"/>
  <c r="S17" i="191"/>
  <c r="S18" i="104"/>
  <c r="C22" i="191"/>
  <c r="C23" i="104"/>
  <c r="K22" i="191"/>
  <c r="K23" i="104"/>
  <c r="S22" i="191"/>
  <c r="S23" i="104"/>
  <c r="S22" i="104" s="1"/>
  <c r="I27" i="191"/>
  <c r="I28" i="104"/>
  <c r="Q27" i="191"/>
  <c r="Q28" i="104"/>
  <c r="C33" i="191"/>
  <c r="C34" i="104"/>
  <c r="K33" i="191"/>
  <c r="K34" i="104"/>
  <c r="S33" i="191"/>
  <c r="S34" i="104"/>
  <c r="G61" i="191"/>
  <c r="O61" i="191"/>
  <c r="W61" i="191"/>
  <c r="C52" i="191"/>
  <c r="C53" i="104"/>
  <c r="C52" i="104" s="1"/>
  <c r="K52" i="191"/>
  <c r="K53" i="104"/>
  <c r="K52" i="104" s="1"/>
  <c r="S52" i="191"/>
  <c r="S53" i="104"/>
  <c r="C5" i="106"/>
  <c r="C4" i="194"/>
  <c r="K4" i="194"/>
  <c r="K5" i="106"/>
  <c r="S4" i="194"/>
  <c r="S5" i="106"/>
  <c r="I8" i="194"/>
  <c r="I9" i="106"/>
  <c r="Q8" i="194"/>
  <c r="Q9" i="106"/>
  <c r="E11" i="194"/>
  <c r="E12" i="106"/>
  <c r="M11" i="194"/>
  <c r="M12" i="106"/>
  <c r="U11" i="194"/>
  <c r="U12" i="106"/>
  <c r="G17" i="194"/>
  <c r="G18" i="106"/>
  <c r="O17" i="194"/>
  <c r="O18" i="106"/>
  <c r="W17" i="194"/>
  <c r="W18" i="106"/>
  <c r="G22" i="194"/>
  <c r="G23" i="106"/>
  <c r="O22" i="194"/>
  <c r="O23" i="106"/>
  <c r="W22" i="194"/>
  <c r="W23" i="106"/>
  <c r="W22" i="106" s="1"/>
  <c r="E27" i="194"/>
  <c r="E28" i="106"/>
  <c r="M27" i="194"/>
  <c r="M28" i="106"/>
  <c r="U27" i="194"/>
  <c r="U28" i="106"/>
  <c r="G33" i="194"/>
  <c r="G34" i="106"/>
  <c r="O33" i="194"/>
  <c r="O34" i="106"/>
  <c r="W33" i="194"/>
  <c r="W34" i="106"/>
  <c r="C61" i="194"/>
  <c r="K61" i="194"/>
  <c r="S61" i="194"/>
  <c r="G52" i="194"/>
  <c r="G53" i="106"/>
  <c r="O52" i="194"/>
  <c r="O53" i="106"/>
  <c r="W52" i="194"/>
  <c r="W53" i="106"/>
  <c r="G52" i="196"/>
  <c r="O52" i="196"/>
  <c r="W52" i="196"/>
  <c r="G4" i="197"/>
  <c r="G5" i="111"/>
  <c r="O4" i="197"/>
  <c r="O5" i="111"/>
  <c r="W4" i="197"/>
  <c r="W5" i="111"/>
  <c r="E8" i="197"/>
  <c r="E9" i="111"/>
  <c r="E8" i="111" s="1"/>
  <c r="M8" i="197"/>
  <c r="M9" i="111"/>
  <c r="M8" i="111" s="1"/>
  <c r="U8" i="197"/>
  <c r="U9" i="111"/>
  <c r="U8" i="111" s="1"/>
  <c r="I11" i="197"/>
  <c r="I12" i="111"/>
  <c r="Q11" i="197"/>
  <c r="Q12" i="111"/>
  <c r="C17" i="197"/>
  <c r="C18" i="111"/>
  <c r="K17" i="197"/>
  <c r="K18" i="111"/>
  <c r="S17" i="197"/>
  <c r="S18" i="111"/>
  <c r="C22" i="197"/>
  <c r="C23" i="111"/>
  <c r="C22" i="111" s="1"/>
  <c r="K22" i="197"/>
  <c r="K23" i="111"/>
  <c r="K22" i="111" s="1"/>
  <c r="S22" i="197"/>
  <c r="S23" i="111"/>
  <c r="S22" i="111" s="1"/>
  <c r="I27" i="197"/>
  <c r="I28" i="111"/>
  <c r="Q27" i="197"/>
  <c r="Q28" i="111"/>
  <c r="C33" i="197"/>
  <c r="C34" i="111"/>
  <c r="K33" i="197"/>
  <c r="K34" i="111"/>
  <c r="S33" i="197"/>
  <c r="S34" i="111"/>
  <c r="G61" i="197"/>
  <c r="O61" i="197"/>
  <c r="W61" i="197"/>
  <c r="C52" i="197"/>
  <c r="C53" i="111"/>
  <c r="C52" i="111" s="1"/>
  <c r="K52" i="197"/>
  <c r="K53" i="111"/>
  <c r="K52" i="111" s="1"/>
  <c r="S52" i="197"/>
  <c r="S53" i="111"/>
  <c r="S52" i="111" s="1"/>
  <c r="C4" i="198"/>
  <c r="K4" i="198"/>
  <c r="S4" i="198"/>
  <c r="I8" i="198"/>
  <c r="Q8" i="198"/>
  <c r="E11" i="198"/>
  <c r="E4" i="163"/>
  <c r="E5" i="117"/>
  <c r="M4" i="163"/>
  <c r="M5" i="117"/>
  <c r="U4" i="163"/>
  <c r="U5" i="117"/>
  <c r="G6" i="116"/>
  <c r="O6" i="116"/>
  <c r="W6" i="116"/>
  <c r="I7" i="116"/>
  <c r="Q7" i="116"/>
  <c r="C8" i="163"/>
  <c r="C9" i="117"/>
  <c r="K8" i="163"/>
  <c r="K9" i="117"/>
  <c r="S8" i="163"/>
  <c r="S9" i="117"/>
  <c r="E10" i="116"/>
  <c r="M10" i="116"/>
  <c r="U10" i="116"/>
  <c r="G11" i="163"/>
  <c r="G12" i="117"/>
  <c r="O11" i="163"/>
  <c r="O12" i="117"/>
  <c r="W11" i="163"/>
  <c r="W12" i="117"/>
  <c r="I13" i="116"/>
  <c r="Q13" i="116"/>
  <c r="C14" i="116"/>
  <c r="K14" i="116"/>
  <c r="S14" i="116"/>
  <c r="E15" i="116"/>
  <c r="M15" i="116"/>
  <c r="U15" i="116"/>
  <c r="G16" i="116"/>
  <c r="O16" i="116"/>
  <c r="W16" i="116"/>
  <c r="I17" i="163"/>
  <c r="I18" i="117"/>
  <c r="Q17" i="163"/>
  <c r="Q18" i="117"/>
  <c r="C19" i="116"/>
  <c r="K19" i="116"/>
  <c r="S19" i="116"/>
  <c r="E20" i="116"/>
  <c r="M20" i="116"/>
  <c r="U20" i="116"/>
  <c r="G21" i="116"/>
  <c r="O21" i="116"/>
  <c r="W21" i="116"/>
  <c r="I22" i="163"/>
  <c r="I23" i="117"/>
  <c r="Q22" i="163"/>
  <c r="Q23" i="117"/>
  <c r="C24" i="116"/>
  <c r="K24" i="116"/>
  <c r="S24" i="116"/>
  <c r="E25" i="116"/>
  <c r="M25" i="116"/>
  <c r="U25" i="116"/>
  <c r="G27" i="163"/>
  <c r="G28" i="117"/>
  <c r="O27" i="163"/>
  <c r="O28" i="117"/>
  <c r="W27" i="163"/>
  <c r="W28" i="117"/>
  <c r="I29" i="116"/>
  <c r="Q29" i="116"/>
  <c r="C30" i="116"/>
  <c r="K30" i="116"/>
  <c r="S30" i="116"/>
  <c r="E31" i="116"/>
  <c r="M31" i="116"/>
  <c r="U31" i="116"/>
  <c r="G32" i="116"/>
  <c r="O32" i="116"/>
  <c r="W32" i="116"/>
  <c r="I33" i="163"/>
  <c r="I34" i="117"/>
  <c r="Q33" i="163"/>
  <c r="Q34" i="117"/>
  <c r="C35" i="116"/>
  <c r="K35" i="116"/>
  <c r="S35" i="116"/>
  <c r="I42" i="116"/>
  <c r="G45" i="116"/>
  <c r="O45" i="116"/>
  <c r="W45" i="116"/>
  <c r="E61" i="163"/>
  <c r="M61" i="163"/>
  <c r="U61" i="163"/>
  <c r="I52" i="163"/>
  <c r="I53" i="117"/>
  <c r="Q52" i="163"/>
  <c r="Q53" i="117"/>
  <c r="C54" i="116"/>
  <c r="K54" i="116"/>
  <c r="S54" i="116"/>
  <c r="C33" i="166"/>
  <c r="C26" i="166" s="1"/>
  <c r="C2" i="166" s="1"/>
  <c r="C37" i="118"/>
  <c r="K33" i="166"/>
  <c r="K26" i="166" s="1"/>
  <c r="K2" i="166" s="1"/>
  <c r="K37" i="118"/>
  <c r="S33" i="166"/>
  <c r="S26" i="166" s="1"/>
  <c r="S2" i="166" s="1"/>
  <c r="S37" i="118"/>
  <c r="I61" i="166"/>
  <c r="I66" i="118"/>
  <c r="Q61" i="166"/>
  <c r="Q66" i="118"/>
  <c r="I61" i="167"/>
  <c r="I64" i="118"/>
  <c r="I64" i="116" s="1"/>
  <c r="Q61" i="167"/>
  <c r="Q64" i="118"/>
  <c r="Q64" i="116" s="1"/>
  <c r="E33" i="168"/>
  <c r="E26" i="168" s="1"/>
  <c r="E2" i="168" s="1"/>
  <c r="M33" i="168"/>
  <c r="M26" i="168" s="1"/>
  <c r="U33" i="168"/>
  <c r="U26" i="168" s="1"/>
  <c r="U2" i="168" s="1"/>
  <c r="C34" i="119"/>
  <c r="C33" i="119" s="1"/>
  <c r="C26" i="119" s="1"/>
  <c r="C2" i="119" s="1"/>
  <c r="C33" i="155"/>
  <c r="C26" i="155" s="1"/>
  <c r="C2" i="155" s="1"/>
  <c r="K33" i="155"/>
  <c r="K26" i="155" s="1"/>
  <c r="K2" i="155" s="1"/>
  <c r="K34" i="119"/>
  <c r="K33" i="119" s="1"/>
  <c r="K26" i="119" s="1"/>
  <c r="K2" i="119" s="1"/>
  <c r="S33" i="155"/>
  <c r="S26" i="155" s="1"/>
  <c r="S2" i="155" s="1"/>
  <c r="S34" i="119"/>
  <c r="S33" i="119" s="1"/>
  <c r="S26" i="119" s="1"/>
  <c r="G40" i="116"/>
  <c r="W40" i="116"/>
  <c r="E61" i="155"/>
  <c r="E66" i="119"/>
  <c r="E61" i="119" s="1"/>
  <c r="M61" i="155"/>
  <c r="M66" i="119"/>
  <c r="M61" i="119" s="1"/>
  <c r="U61" i="155"/>
  <c r="U66" i="119"/>
  <c r="U61" i="119" s="1"/>
  <c r="C33" i="158"/>
  <c r="C26" i="158" s="1"/>
  <c r="C2" i="158" s="1"/>
  <c r="C34" i="120"/>
  <c r="K33" i="158"/>
  <c r="K26" i="158" s="1"/>
  <c r="K2" i="158" s="1"/>
  <c r="K34" i="120"/>
  <c r="S33" i="158"/>
  <c r="S26" i="158" s="1"/>
  <c r="S2" i="158" s="1"/>
  <c r="S34" i="120"/>
  <c r="G44" i="116"/>
  <c r="G61" i="158"/>
  <c r="G62" i="120"/>
  <c r="G62" i="116" s="1"/>
  <c r="O61" i="158"/>
  <c r="O62" i="120"/>
  <c r="W61" i="158"/>
  <c r="W62" i="120"/>
  <c r="W62" i="116" s="1"/>
  <c r="H61" i="77"/>
  <c r="P61" i="77"/>
  <c r="X61" i="77"/>
  <c r="D52" i="77"/>
  <c r="D53" i="75"/>
  <c r="D52" i="75" s="1"/>
  <c r="L52" i="77"/>
  <c r="L53" i="75"/>
  <c r="L52" i="75" s="1"/>
  <c r="T52" i="77"/>
  <c r="T53" i="75"/>
  <c r="T52" i="75" s="1"/>
  <c r="F61" i="110"/>
  <c r="N61" i="110"/>
  <c r="V61" i="110"/>
  <c r="H52" i="107"/>
  <c r="P52" i="107"/>
  <c r="X52" i="107"/>
  <c r="J4" i="108"/>
  <c r="R4" i="108"/>
  <c r="H8" i="108"/>
  <c r="P8" i="108"/>
  <c r="X8" i="108"/>
  <c r="D11" i="108"/>
  <c r="L11" i="108"/>
  <c r="T11" i="108"/>
  <c r="F17" i="108"/>
  <c r="N17" i="108"/>
  <c r="V17" i="108"/>
  <c r="F22" i="108"/>
  <c r="N22" i="108"/>
  <c r="V22" i="108"/>
  <c r="D27" i="108"/>
  <c r="L27" i="108"/>
  <c r="T27" i="108"/>
  <c r="F33" i="108"/>
  <c r="N33" i="108"/>
  <c r="V33" i="108"/>
  <c r="J61" i="108"/>
  <c r="R61" i="108"/>
  <c r="F52" i="108"/>
  <c r="N52" i="108"/>
  <c r="V52" i="108"/>
  <c r="H4" i="114"/>
  <c r="P4" i="114"/>
  <c r="X4" i="114"/>
  <c r="F8" i="114"/>
  <c r="N8" i="114"/>
  <c r="V8" i="114"/>
  <c r="J11" i="114"/>
  <c r="R11" i="114"/>
  <c r="D17" i="114"/>
  <c r="L17" i="114"/>
  <c r="T17" i="114"/>
  <c r="D22" i="114"/>
  <c r="L22" i="114"/>
  <c r="T22" i="114"/>
  <c r="J27" i="114"/>
  <c r="R27" i="114"/>
  <c r="D33" i="114"/>
  <c r="L33" i="114"/>
  <c r="T33" i="114"/>
  <c r="F4" i="112"/>
  <c r="N4" i="112"/>
  <c r="V4" i="112"/>
  <c r="D8" i="112"/>
  <c r="L8" i="112"/>
  <c r="T8" i="112"/>
  <c r="H11" i="112"/>
  <c r="P11" i="112"/>
  <c r="X11" i="112"/>
  <c r="H61" i="201"/>
  <c r="P61" i="201"/>
  <c r="X61" i="201"/>
  <c r="D61" i="203"/>
  <c r="L61" i="203"/>
  <c r="T61" i="203"/>
  <c r="F61" i="173"/>
  <c r="N61" i="173"/>
  <c r="V61" i="173"/>
  <c r="H61" i="183"/>
  <c r="P61" i="183"/>
  <c r="X61" i="183"/>
  <c r="J5" i="125"/>
  <c r="J4" i="125" s="1"/>
  <c r="J4" i="171"/>
  <c r="R5" i="125"/>
  <c r="R4" i="125" s="1"/>
  <c r="R4" i="171"/>
  <c r="H8" i="171"/>
  <c r="H9" i="125"/>
  <c r="H8" i="125" s="1"/>
  <c r="P8" i="171"/>
  <c r="P9" i="125"/>
  <c r="P8" i="125" s="1"/>
  <c r="X8" i="171"/>
  <c r="X9" i="125"/>
  <c r="X8" i="125" s="1"/>
  <c r="D12" i="125"/>
  <c r="D11" i="171"/>
  <c r="L11" i="171"/>
  <c r="L12" i="125"/>
  <c r="L11" i="125" s="1"/>
  <c r="T11" i="171"/>
  <c r="T12" i="125"/>
  <c r="F18" i="125"/>
  <c r="F17" i="125" s="1"/>
  <c r="F17" i="171"/>
  <c r="N17" i="171"/>
  <c r="N18" i="125"/>
  <c r="N17" i="125" s="1"/>
  <c r="V17" i="171"/>
  <c r="V18" i="125"/>
  <c r="V17" i="125" s="1"/>
  <c r="F22" i="171"/>
  <c r="F23" i="125"/>
  <c r="F22" i="125" s="1"/>
  <c r="N22" i="171"/>
  <c r="N23" i="125"/>
  <c r="N22" i="125" s="1"/>
  <c r="V23" i="125"/>
  <c r="V22" i="125" s="1"/>
  <c r="V22" i="171"/>
  <c r="D27" i="171"/>
  <c r="D28" i="125"/>
  <c r="L27" i="171"/>
  <c r="L28" i="125"/>
  <c r="L27" i="125" s="1"/>
  <c r="T28" i="125"/>
  <c r="T27" i="171"/>
  <c r="F34" i="125"/>
  <c r="F33" i="171"/>
  <c r="N33" i="171"/>
  <c r="N34" i="125"/>
  <c r="V34" i="125"/>
  <c r="V33" i="171"/>
  <c r="J61" i="171"/>
  <c r="R61" i="171"/>
  <c r="D52" i="171"/>
  <c r="D53" i="125"/>
  <c r="L53" i="125"/>
  <c r="L52" i="171"/>
  <c r="T53" i="125"/>
  <c r="T52" i="171"/>
  <c r="D92" i="149"/>
  <c r="L92" i="149"/>
  <c r="T92" i="149"/>
  <c r="J5" i="124"/>
  <c r="J4" i="201"/>
  <c r="R5" i="124"/>
  <c r="R4" i="201"/>
  <c r="N7" i="123"/>
  <c r="H8" i="201"/>
  <c r="H9" i="124"/>
  <c r="P9" i="124"/>
  <c r="P8" i="201"/>
  <c r="X8" i="201"/>
  <c r="X9" i="124"/>
  <c r="D12" i="124"/>
  <c r="D11" i="201"/>
  <c r="L11" i="201"/>
  <c r="L12" i="124"/>
  <c r="T12" i="124"/>
  <c r="T11" i="201"/>
  <c r="P14" i="123"/>
  <c r="F18" i="124"/>
  <c r="F17" i="201"/>
  <c r="N18" i="124"/>
  <c r="N17" i="201"/>
  <c r="V17" i="201"/>
  <c r="V18" i="124"/>
  <c r="P19" i="123"/>
  <c r="F22" i="201"/>
  <c r="F23" i="124"/>
  <c r="N23" i="124"/>
  <c r="N22" i="201"/>
  <c r="V23" i="124"/>
  <c r="V22" i="201"/>
  <c r="P24" i="123"/>
  <c r="D28" i="124"/>
  <c r="D27" i="201"/>
  <c r="L28" i="124"/>
  <c r="L27" i="201"/>
  <c r="T28" i="124"/>
  <c r="T27" i="201"/>
  <c r="F33" i="201"/>
  <c r="F34" i="124"/>
  <c r="N33" i="201"/>
  <c r="N34" i="124"/>
  <c r="V34" i="124"/>
  <c r="V33" i="201"/>
  <c r="P35" i="123"/>
  <c r="N38" i="123"/>
  <c r="J44" i="123"/>
  <c r="H47" i="123"/>
  <c r="F50" i="123"/>
  <c r="X65" i="123"/>
  <c r="V68" i="123"/>
  <c r="L71" i="123"/>
  <c r="T71" i="123"/>
  <c r="H52" i="201"/>
  <c r="H53" i="124"/>
  <c r="P53" i="124"/>
  <c r="P52" i="201"/>
  <c r="X52" i="201"/>
  <c r="X53" i="124"/>
  <c r="H33" i="160"/>
  <c r="H26" i="160" s="1"/>
  <c r="H34" i="8"/>
  <c r="P33" i="160"/>
  <c r="P26" i="160" s="1"/>
  <c r="P2" i="160" s="1"/>
  <c r="P34" i="8"/>
  <c r="X33" i="160"/>
  <c r="X26" i="160" s="1"/>
  <c r="X2" i="160" s="1"/>
  <c r="X34" i="8"/>
  <c r="H33" i="151"/>
  <c r="H26" i="151" s="1"/>
  <c r="H2" i="151" s="1"/>
  <c r="H34" i="10"/>
  <c r="P33" i="151"/>
  <c r="P26" i="151" s="1"/>
  <c r="P2" i="151" s="1"/>
  <c r="P34" i="10"/>
  <c r="X33" i="151"/>
  <c r="X26" i="151" s="1"/>
  <c r="X2" i="151" s="1"/>
  <c r="X34" i="10"/>
  <c r="J61" i="151"/>
  <c r="J66" i="10"/>
  <c r="J61" i="10" s="1"/>
  <c r="R61" i="151"/>
  <c r="R66" i="10"/>
  <c r="H5" i="16"/>
  <c r="H4" i="17"/>
  <c r="P5" i="16"/>
  <c r="P4" i="17"/>
  <c r="X4" i="17"/>
  <c r="X5" i="16"/>
  <c r="F8" i="17"/>
  <c r="F9" i="16"/>
  <c r="N9" i="16"/>
  <c r="N8" i="17"/>
  <c r="V9" i="16"/>
  <c r="V8" i="17"/>
  <c r="J12" i="16"/>
  <c r="J11" i="17"/>
  <c r="R12" i="16"/>
  <c r="R11" i="16" s="1"/>
  <c r="R11" i="17"/>
  <c r="D18" i="16"/>
  <c r="D17" i="17"/>
  <c r="L17" i="17"/>
  <c r="L18" i="16"/>
  <c r="T18" i="16"/>
  <c r="T17" i="17"/>
  <c r="D23" i="16"/>
  <c r="D22" i="17"/>
  <c r="L23" i="16"/>
  <c r="L22" i="16" s="1"/>
  <c r="L22" i="17"/>
  <c r="T22" i="17"/>
  <c r="T23" i="16"/>
  <c r="J28" i="16"/>
  <c r="J27" i="17"/>
  <c r="R28" i="16"/>
  <c r="R27" i="17"/>
  <c r="D34" i="16"/>
  <c r="D33" i="17"/>
  <c r="L33" i="17"/>
  <c r="L34" i="16"/>
  <c r="T34" i="16"/>
  <c r="T33" i="17"/>
  <c r="F53" i="16"/>
  <c r="F52" i="16" s="1"/>
  <c r="F52" i="17"/>
  <c r="N53" i="16"/>
  <c r="N52" i="17"/>
  <c r="V53" i="16"/>
  <c r="V52" i="17"/>
  <c r="J61" i="18"/>
  <c r="R61" i="18"/>
  <c r="J4" i="185"/>
  <c r="J5" i="103"/>
  <c r="R4" i="185"/>
  <c r="R5" i="103"/>
  <c r="D6" i="103"/>
  <c r="L6" i="103"/>
  <c r="T6" i="103"/>
  <c r="F7" i="103"/>
  <c r="F7" i="102" s="1"/>
  <c r="N7" i="103"/>
  <c r="V7" i="103"/>
  <c r="H8" i="185"/>
  <c r="H9" i="103"/>
  <c r="P8" i="185"/>
  <c r="P9" i="103"/>
  <c r="X8" i="185"/>
  <c r="X9" i="103"/>
  <c r="J10" i="103"/>
  <c r="R10" i="103"/>
  <c r="D11" i="185"/>
  <c r="D12" i="103"/>
  <c r="L11" i="185"/>
  <c r="L12" i="103"/>
  <c r="T11" i="185"/>
  <c r="T12" i="103"/>
  <c r="F13" i="103"/>
  <c r="N13" i="103"/>
  <c r="V13" i="103"/>
  <c r="H14" i="103"/>
  <c r="H14" i="102" s="1"/>
  <c r="P14" i="103"/>
  <c r="X14" i="103"/>
  <c r="J15" i="103"/>
  <c r="R15" i="103"/>
  <c r="D16" i="103"/>
  <c r="L16" i="103"/>
  <c r="T16" i="103"/>
  <c r="F17" i="185"/>
  <c r="F18" i="103"/>
  <c r="N17" i="185"/>
  <c r="N18" i="103"/>
  <c r="V17" i="185"/>
  <c r="V18" i="103"/>
  <c r="H19" i="102"/>
  <c r="F22" i="185"/>
  <c r="F23" i="103"/>
  <c r="N22" i="185"/>
  <c r="N23" i="103"/>
  <c r="V22" i="185"/>
  <c r="V23" i="103"/>
  <c r="H24" i="103"/>
  <c r="H24" i="102" s="1"/>
  <c r="P24" i="103"/>
  <c r="X24" i="103"/>
  <c r="J25" i="103"/>
  <c r="R25" i="103"/>
  <c r="D27" i="185"/>
  <c r="D28" i="103"/>
  <c r="L27" i="185"/>
  <c r="L28" i="103"/>
  <c r="T27" i="185"/>
  <c r="T28" i="103"/>
  <c r="H30" i="102"/>
  <c r="F33" i="185"/>
  <c r="F34" i="103"/>
  <c r="N33" i="185"/>
  <c r="N34" i="103"/>
  <c r="V33" i="185"/>
  <c r="V34" i="103"/>
  <c r="H35" i="102"/>
  <c r="F38" i="102"/>
  <c r="D41" i="102"/>
  <c r="X43" i="102"/>
  <c r="V46" i="102"/>
  <c r="X47" i="102"/>
  <c r="T49" i="102"/>
  <c r="J61" i="185"/>
  <c r="R61" i="185"/>
  <c r="X63" i="102"/>
  <c r="V66" i="102"/>
  <c r="T69" i="102"/>
  <c r="F70" i="102"/>
  <c r="N70" i="102"/>
  <c r="R72" i="102"/>
  <c r="F52" i="185"/>
  <c r="F53" i="103"/>
  <c r="N52" i="185"/>
  <c r="N53" i="103"/>
  <c r="N52" i="103" s="1"/>
  <c r="V52" i="185"/>
  <c r="V53" i="103"/>
  <c r="V52" i="103" s="1"/>
  <c r="H4" i="187"/>
  <c r="H5" i="105"/>
  <c r="P4" i="187"/>
  <c r="P5" i="105"/>
  <c r="X4" i="187"/>
  <c r="X5" i="105"/>
  <c r="F8" i="187"/>
  <c r="F9" i="105"/>
  <c r="F8" i="105" s="1"/>
  <c r="N8" i="187"/>
  <c r="N9" i="105"/>
  <c r="N8" i="105" s="1"/>
  <c r="V8" i="187"/>
  <c r="V9" i="105"/>
  <c r="V8" i="105" s="1"/>
  <c r="J11" i="187"/>
  <c r="J12" i="105"/>
  <c r="R11" i="187"/>
  <c r="R12" i="105"/>
  <c r="D17" i="187"/>
  <c r="D18" i="105"/>
  <c r="L17" i="187"/>
  <c r="L18" i="105"/>
  <c r="T17" i="187"/>
  <c r="T18" i="105"/>
  <c r="D22" i="187"/>
  <c r="D23" i="105"/>
  <c r="D22" i="105" s="1"/>
  <c r="L22" i="187"/>
  <c r="L23" i="105"/>
  <c r="L22" i="105" s="1"/>
  <c r="T22" i="187"/>
  <c r="T23" i="105"/>
  <c r="T22" i="105" s="1"/>
  <c r="J27" i="187"/>
  <c r="J28" i="105"/>
  <c r="R27" i="187"/>
  <c r="R28" i="105"/>
  <c r="D33" i="187"/>
  <c r="D34" i="105"/>
  <c r="L33" i="187"/>
  <c r="L34" i="105"/>
  <c r="T33" i="187"/>
  <c r="T34" i="105"/>
  <c r="H61" i="187"/>
  <c r="P61" i="187"/>
  <c r="X61" i="187"/>
  <c r="D52" i="187"/>
  <c r="D53" i="105"/>
  <c r="D52" i="105" s="1"/>
  <c r="L52" i="187"/>
  <c r="L53" i="105"/>
  <c r="L52" i="105" s="1"/>
  <c r="T52" i="187"/>
  <c r="T53" i="105"/>
  <c r="T52" i="105" s="1"/>
  <c r="L4" i="188"/>
  <c r="T4" i="188"/>
  <c r="H4" i="191"/>
  <c r="H5" i="104"/>
  <c r="P4" i="191"/>
  <c r="P5" i="104"/>
  <c r="X4" i="191"/>
  <c r="X5" i="104"/>
  <c r="F8" i="191"/>
  <c r="F9" i="104"/>
  <c r="F8" i="104" s="1"/>
  <c r="N8" i="191"/>
  <c r="N9" i="104"/>
  <c r="N8" i="104" s="1"/>
  <c r="V8" i="191"/>
  <c r="V9" i="104"/>
  <c r="V8" i="104" s="1"/>
  <c r="J11" i="191"/>
  <c r="J12" i="104"/>
  <c r="R11" i="191"/>
  <c r="R12" i="104"/>
  <c r="D17" i="191"/>
  <c r="D18" i="104"/>
  <c r="L17" i="191"/>
  <c r="L18" i="104"/>
  <c r="T17" i="191"/>
  <c r="T18" i="104"/>
  <c r="D22" i="191"/>
  <c r="D23" i="104"/>
  <c r="D22" i="104" s="1"/>
  <c r="L22" i="191"/>
  <c r="L23" i="104"/>
  <c r="L22" i="104" s="1"/>
  <c r="T22" i="191"/>
  <c r="T23" i="104"/>
  <c r="T22" i="104" s="1"/>
  <c r="J27" i="191"/>
  <c r="J28" i="104"/>
  <c r="R27" i="191"/>
  <c r="R28" i="104"/>
  <c r="D33" i="191"/>
  <c r="D34" i="104"/>
  <c r="L33" i="191"/>
  <c r="L34" i="104"/>
  <c r="T33" i="191"/>
  <c r="T34" i="104"/>
  <c r="H61" i="191"/>
  <c r="P61" i="191"/>
  <c r="X61" i="191"/>
  <c r="D52" i="191"/>
  <c r="D53" i="104"/>
  <c r="D52" i="104" s="1"/>
  <c r="L52" i="191"/>
  <c r="L53" i="104"/>
  <c r="L52" i="104" s="1"/>
  <c r="T52" i="191"/>
  <c r="T53" i="104"/>
  <c r="T52" i="104" s="1"/>
  <c r="D5" i="106"/>
  <c r="D4" i="194"/>
  <c r="L4" i="194"/>
  <c r="L5" i="106"/>
  <c r="L4" i="106" s="1"/>
  <c r="T4" i="194"/>
  <c r="T5" i="106"/>
  <c r="J8" i="194"/>
  <c r="J9" i="106"/>
  <c r="J8" i="106" s="1"/>
  <c r="R8" i="194"/>
  <c r="R9" i="106"/>
  <c r="R8" i="106" s="1"/>
  <c r="F11" i="194"/>
  <c r="F12" i="106"/>
  <c r="N11" i="194"/>
  <c r="N12" i="106"/>
  <c r="V11" i="194"/>
  <c r="V12" i="106"/>
  <c r="H17" i="194"/>
  <c r="H18" i="106"/>
  <c r="P17" i="194"/>
  <c r="P18" i="106"/>
  <c r="X17" i="194"/>
  <c r="X18" i="106"/>
  <c r="H22" i="194"/>
  <c r="H23" i="106"/>
  <c r="H22" i="106" s="1"/>
  <c r="P22" i="194"/>
  <c r="P23" i="106"/>
  <c r="P22" i="106" s="1"/>
  <c r="X22" i="194"/>
  <c r="X23" i="106"/>
  <c r="X22" i="106" s="1"/>
  <c r="F27" i="194"/>
  <c r="F28" i="106"/>
  <c r="N27" i="194"/>
  <c r="N28" i="106"/>
  <c r="V27" i="194"/>
  <c r="V28" i="106"/>
  <c r="H33" i="194"/>
  <c r="H34" i="106"/>
  <c r="P33" i="194"/>
  <c r="P34" i="106"/>
  <c r="X33" i="194"/>
  <c r="X34" i="106"/>
  <c r="D61" i="194"/>
  <c r="L61" i="194"/>
  <c r="T61" i="194"/>
  <c r="H52" i="194"/>
  <c r="H53" i="106"/>
  <c r="H52" i="106" s="1"/>
  <c r="P52" i="194"/>
  <c r="P53" i="106"/>
  <c r="P52" i="106" s="1"/>
  <c r="X52" i="194"/>
  <c r="X53" i="106"/>
  <c r="X52" i="106" s="1"/>
  <c r="H4" i="197"/>
  <c r="H5" i="111"/>
  <c r="H4" i="111" s="1"/>
  <c r="P4" i="197"/>
  <c r="P5" i="111"/>
  <c r="P4" i="111" s="1"/>
  <c r="X4" i="197"/>
  <c r="X5" i="111"/>
  <c r="X4" i="111" s="1"/>
  <c r="F8" i="197"/>
  <c r="F9" i="111"/>
  <c r="F8" i="111" s="1"/>
  <c r="N8" i="197"/>
  <c r="N9" i="111"/>
  <c r="N8" i="111" s="1"/>
  <c r="V8" i="197"/>
  <c r="V9" i="111"/>
  <c r="V8" i="111" s="1"/>
  <c r="J11" i="197"/>
  <c r="J12" i="111"/>
  <c r="J11" i="111" s="1"/>
  <c r="R11" i="197"/>
  <c r="R12" i="111"/>
  <c r="R11" i="111" s="1"/>
  <c r="D17" i="197"/>
  <c r="D18" i="111"/>
  <c r="D17" i="111" s="1"/>
  <c r="L17" i="197"/>
  <c r="L18" i="111"/>
  <c r="L17" i="111" s="1"/>
  <c r="T17" i="197"/>
  <c r="T18" i="111"/>
  <c r="T17" i="111" s="1"/>
  <c r="D22" i="197"/>
  <c r="D23" i="111"/>
  <c r="D22" i="111" s="1"/>
  <c r="L22" i="197"/>
  <c r="L23" i="111"/>
  <c r="L22" i="111" s="1"/>
  <c r="T22" i="197"/>
  <c r="T23" i="111"/>
  <c r="T22" i="111" s="1"/>
  <c r="J27" i="197"/>
  <c r="J28" i="111"/>
  <c r="J27" i="111" s="1"/>
  <c r="R27" i="197"/>
  <c r="R28" i="111"/>
  <c r="R27" i="111" s="1"/>
  <c r="D33" i="197"/>
  <c r="D34" i="111"/>
  <c r="D33" i="111" s="1"/>
  <c r="L33" i="197"/>
  <c r="L34" i="111"/>
  <c r="L33" i="111" s="1"/>
  <c r="T33" i="197"/>
  <c r="T34" i="111"/>
  <c r="T33" i="111" s="1"/>
  <c r="H61" i="197"/>
  <c r="H61" i="111"/>
  <c r="P61" i="197"/>
  <c r="P61" i="111"/>
  <c r="X61" i="197"/>
  <c r="X61" i="111"/>
  <c r="D52" i="197"/>
  <c r="D53" i="111"/>
  <c r="D52" i="111" s="1"/>
  <c r="L52" i="197"/>
  <c r="L53" i="111"/>
  <c r="L52" i="111" s="1"/>
  <c r="T52" i="197"/>
  <c r="T53" i="111"/>
  <c r="T52" i="111" s="1"/>
  <c r="F4" i="163"/>
  <c r="F5" i="117"/>
  <c r="N4" i="163"/>
  <c r="N5" i="117"/>
  <c r="V4" i="163"/>
  <c r="V5" i="117"/>
  <c r="H6" i="116"/>
  <c r="P6" i="116"/>
  <c r="X6" i="116"/>
  <c r="J7" i="116"/>
  <c r="R7" i="116"/>
  <c r="D8" i="163"/>
  <c r="D9" i="117"/>
  <c r="L8" i="163"/>
  <c r="L9" i="117"/>
  <c r="T8" i="163"/>
  <c r="T9" i="117"/>
  <c r="F10" i="116"/>
  <c r="N10" i="116"/>
  <c r="V10" i="116"/>
  <c r="H11" i="163"/>
  <c r="H12" i="117"/>
  <c r="P11" i="163"/>
  <c r="P12" i="117"/>
  <c r="X11" i="163"/>
  <c r="X12" i="117"/>
  <c r="J13" i="116"/>
  <c r="R13" i="116"/>
  <c r="D14" i="116"/>
  <c r="L14" i="116"/>
  <c r="T14" i="116"/>
  <c r="F15" i="116"/>
  <c r="N15" i="116"/>
  <c r="V15" i="116"/>
  <c r="H16" i="116"/>
  <c r="P16" i="116"/>
  <c r="X16" i="116"/>
  <c r="J17" i="163"/>
  <c r="J18" i="117"/>
  <c r="R17" i="163"/>
  <c r="R18" i="117"/>
  <c r="D19" i="116"/>
  <c r="L19" i="116"/>
  <c r="T19" i="116"/>
  <c r="F20" i="116"/>
  <c r="N20" i="116"/>
  <c r="V20" i="116"/>
  <c r="H21" i="116"/>
  <c r="P21" i="116"/>
  <c r="X21" i="116"/>
  <c r="J22" i="163"/>
  <c r="J23" i="117"/>
  <c r="R22" i="163"/>
  <c r="R23" i="117"/>
  <c r="D24" i="116"/>
  <c r="L24" i="116"/>
  <c r="T24" i="116"/>
  <c r="F25" i="116"/>
  <c r="N25" i="116"/>
  <c r="V25" i="116"/>
  <c r="H27" i="163"/>
  <c r="H28" i="117"/>
  <c r="P27" i="163"/>
  <c r="P28" i="117"/>
  <c r="X27" i="163"/>
  <c r="X28" i="117"/>
  <c r="J29" i="116"/>
  <c r="R29" i="116"/>
  <c r="D30" i="116"/>
  <c r="L30" i="116"/>
  <c r="T30" i="116"/>
  <c r="F31" i="116"/>
  <c r="N31" i="116"/>
  <c r="V31" i="116"/>
  <c r="H32" i="116"/>
  <c r="P32" i="116"/>
  <c r="X32" i="116"/>
  <c r="J33" i="163"/>
  <c r="J34" i="117"/>
  <c r="R33" i="163"/>
  <c r="R34" i="117"/>
  <c r="D35" i="116"/>
  <c r="L35" i="116"/>
  <c r="T35" i="116"/>
  <c r="F36" i="116"/>
  <c r="N36" i="116"/>
  <c r="V36" i="116"/>
  <c r="L39" i="116"/>
  <c r="T39" i="116"/>
  <c r="H41" i="116"/>
  <c r="J42" i="116"/>
  <c r="R42" i="116"/>
  <c r="D43" i="116"/>
  <c r="L43" i="116"/>
  <c r="T43" i="116"/>
  <c r="J46" i="116"/>
  <c r="R46" i="116"/>
  <c r="D47" i="116"/>
  <c r="L47" i="116"/>
  <c r="T47" i="116"/>
  <c r="F48" i="116"/>
  <c r="N48" i="116"/>
  <c r="V48" i="116"/>
  <c r="H49" i="116"/>
  <c r="P49" i="116"/>
  <c r="J50" i="116"/>
  <c r="R50" i="116"/>
  <c r="F61" i="163"/>
  <c r="N61" i="163"/>
  <c r="V61" i="163"/>
  <c r="D63" i="116"/>
  <c r="L63" i="116"/>
  <c r="T63" i="116"/>
  <c r="H65" i="116"/>
  <c r="P65" i="116"/>
  <c r="J52" i="163"/>
  <c r="J53" i="117"/>
  <c r="R52" i="163"/>
  <c r="R53" i="117"/>
  <c r="D54" i="116"/>
  <c r="L54" i="116"/>
  <c r="T54" i="116"/>
  <c r="D33" i="166"/>
  <c r="D26" i="166" s="1"/>
  <c r="D2" i="166" s="1"/>
  <c r="D37" i="118"/>
  <c r="D37" i="116" s="1"/>
  <c r="L33" i="166"/>
  <c r="L26" i="166" s="1"/>
  <c r="L2" i="166" s="1"/>
  <c r="L37" i="118"/>
  <c r="L37" i="116" s="1"/>
  <c r="T33" i="166"/>
  <c r="T26" i="166" s="1"/>
  <c r="T2" i="166" s="1"/>
  <c r="T37" i="118"/>
  <c r="T37" i="116" s="1"/>
  <c r="J61" i="166"/>
  <c r="J66" i="118"/>
  <c r="R61" i="166"/>
  <c r="R66" i="118"/>
  <c r="J61" i="167"/>
  <c r="J64" i="118"/>
  <c r="J64" i="116" s="1"/>
  <c r="R61" i="167"/>
  <c r="R64" i="118"/>
  <c r="R64" i="116" s="1"/>
  <c r="D33" i="155"/>
  <c r="D26" i="155" s="1"/>
  <c r="D2" i="155" s="1"/>
  <c r="D34" i="119"/>
  <c r="D33" i="119" s="1"/>
  <c r="D26" i="119" s="1"/>
  <c r="L33" i="155"/>
  <c r="L26" i="155" s="1"/>
  <c r="L2" i="155" s="1"/>
  <c r="L34" i="119"/>
  <c r="L33" i="119" s="1"/>
  <c r="L26" i="119" s="1"/>
  <c r="T33" i="155"/>
  <c r="T26" i="155" s="1"/>
  <c r="T2" i="155" s="1"/>
  <c r="T34" i="119"/>
  <c r="T33" i="119" s="1"/>
  <c r="T26" i="119" s="1"/>
  <c r="L38" i="116"/>
  <c r="T38" i="116"/>
  <c r="F39" i="116"/>
  <c r="H40" i="116"/>
  <c r="P40" i="116"/>
  <c r="F61" i="155"/>
  <c r="F66" i="119"/>
  <c r="F61" i="119" s="1"/>
  <c r="N61" i="155"/>
  <c r="N66" i="119"/>
  <c r="N61" i="119" s="1"/>
  <c r="V61" i="155"/>
  <c r="V66" i="119"/>
  <c r="V61" i="119" s="1"/>
  <c r="D33" i="158"/>
  <c r="D26" i="158" s="1"/>
  <c r="D2" i="158" s="1"/>
  <c r="D34" i="120"/>
  <c r="D33" i="120" s="1"/>
  <c r="D26" i="120" s="1"/>
  <c r="D2" i="120" s="1"/>
  <c r="L33" i="158"/>
  <c r="L26" i="158" s="1"/>
  <c r="L2" i="158" s="1"/>
  <c r="L34" i="120"/>
  <c r="L33" i="120" s="1"/>
  <c r="L26" i="120" s="1"/>
  <c r="L2" i="120" s="1"/>
  <c r="T33" i="158"/>
  <c r="T26" i="158" s="1"/>
  <c r="T2" i="158" s="1"/>
  <c r="T34" i="120"/>
  <c r="T33" i="120" s="1"/>
  <c r="T26" i="120" s="1"/>
  <c r="T2" i="120" s="1"/>
  <c r="J41" i="116"/>
  <c r="R41" i="116"/>
  <c r="H61" i="158"/>
  <c r="H62" i="120"/>
  <c r="H61" i="120" s="1"/>
  <c r="P61" i="158"/>
  <c r="P62" i="120"/>
  <c r="P61" i="120" s="1"/>
  <c r="X61" i="158"/>
  <c r="X62" i="120"/>
  <c r="X61" i="120" s="1"/>
  <c r="N69" i="116"/>
  <c r="V69" i="116"/>
  <c r="C11" i="77"/>
  <c r="C12" i="75"/>
  <c r="K11" i="77"/>
  <c r="K12" i="75"/>
  <c r="S11" i="77"/>
  <c r="S12" i="75"/>
  <c r="E13" i="75"/>
  <c r="M13" i="75"/>
  <c r="U13" i="75"/>
  <c r="G14" i="75"/>
  <c r="O14" i="75"/>
  <c r="W14" i="75"/>
  <c r="I15" i="75"/>
  <c r="Q15" i="75"/>
  <c r="C16" i="75"/>
  <c r="K16" i="75"/>
  <c r="S16" i="75"/>
  <c r="E17" i="77"/>
  <c r="E18" i="75"/>
  <c r="M17" i="77"/>
  <c r="M18" i="75"/>
  <c r="U17" i="77"/>
  <c r="U18" i="75"/>
  <c r="G19" i="75"/>
  <c r="O19" i="75"/>
  <c r="W19" i="75"/>
  <c r="I20" i="75"/>
  <c r="Q20" i="75"/>
  <c r="C21" i="75"/>
  <c r="K21" i="75"/>
  <c r="S21" i="75"/>
  <c r="E22" i="77"/>
  <c r="E23" i="75"/>
  <c r="M22" i="77"/>
  <c r="M23" i="75"/>
  <c r="U22" i="77"/>
  <c r="U23" i="75"/>
  <c r="G24" i="75"/>
  <c r="O24" i="75"/>
  <c r="W24" i="75"/>
  <c r="I25" i="75"/>
  <c r="Q25" i="75"/>
  <c r="C27" i="77"/>
  <c r="C28" i="75"/>
  <c r="K27" i="77"/>
  <c r="K28" i="75"/>
  <c r="S27" i="77"/>
  <c r="S28" i="75"/>
  <c r="E29" i="75"/>
  <c r="M29" i="75"/>
  <c r="U29" i="75"/>
  <c r="G30" i="75"/>
  <c r="O30" i="75"/>
  <c r="W30" i="75"/>
  <c r="I31" i="75"/>
  <c r="Q31" i="75"/>
  <c r="C32" i="75"/>
  <c r="K32" i="75"/>
  <c r="S32" i="75"/>
  <c r="E33" i="77"/>
  <c r="E34" i="75"/>
  <c r="M33" i="77"/>
  <c r="M34" i="75"/>
  <c r="U33" i="77"/>
  <c r="U34" i="75"/>
  <c r="G35" i="75"/>
  <c r="O35" i="75"/>
  <c r="W35" i="75"/>
  <c r="I36" i="75"/>
  <c r="Q36" i="75"/>
  <c r="C37" i="75"/>
  <c r="K37" i="75"/>
  <c r="S37" i="75"/>
  <c r="E38" i="75"/>
  <c r="M38" i="75"/>
  <c r="U38" i="75"/>
  <c r="G39" i="75"/>
  <c r="O39" i="75"/>
  <c r="W39" i="75"/>
  <c r="I40" i="75"/>
  <c r="Q40" i="75"/>
  <c r="C41" i="75"/>
  <c r="K41" i="75"/>
  <c r="S41" i="75"/>
  <c r="E42" i="75"/>
  <c r="M42" i="75"/>
  <c r="U42" i="75"/>
  <c r="G43" i="75"/>
  <c r="O43" i="75"/>
  <c r="W43" i="75"/>
  <c r="I44" i="75"/>
  <c r="Q44" i="75"/>
  <c r="C45" i="75"/>
  <c r="K45" i="75"/>
  <c r="S45" i="75"/>
  <c r="E46" i="75"/>
  <c r="M46" i="75"/>
  <c r="U46" i="75"/>
  <c r="G47" i="75"/>
  <c r="O47" i="75"/>
  <c r="W47" i="75"/>
  <c r="I48" i="75"/>
  <c r="Q48" i="75"/>
  <c r="C49" i="75"/>
  <c r="K49" i="75"/>
  <c r="S49" i="75"/>
  <c r="E50" i="75"/>
  <c r="M50" i="75"/>
  <c r="U50" i="75"/>
  <c r="G51" i="75"/>
  <c r="O51" i="75"/>
  <c r="W51" i="75"/>
  <c r="I61" i="77"/>
  <c r="Q61" i="77"/>
  <c r="E62" i="75"/>
  <c r="M62" i="75"/>
  <c r="U62" i="75"/>
  <c r="G63" i="75"/>
  <c r="O63" i="75"/>
  <c r="W63" i="75"/>
  <c r="I64" i="75"/>
  <c r="Q64" i="75"/>
  <c r="C65" i="75"/>
  <c r="K65" i="75"/>
  <c r="S65" i="75"/>
  <c r="E66" i="75"/>
  <c r="M66" i="75"/>
  <c r="U66" i="75"/>
  <c r="G67" i="75"/>
  <c r="O67" i="75"/>
  <c r="W67" i="75"/>
  <c r="I68" i="75"/>
  <c r="Q68" i="75"/>
  <c r="C69" i="75"/>
  <c r="K69" i="75"/>
  <c r="S69" i="75"/>
  <c r="E70" i="75"/>
  <c r="M70" i="75"/>
  <c r="U70" i="75"/>
  <c r="G71" i="75"/>
  <c r="O71" i="75"/>
  <c r="W71" i="75"/>
  <c r="I72" i="75"/>
  <c r="Q72" i="75"/>
  <c r="E52" i="77"/>
  <c r="E53" i="75"/>
  <c r="M52" i="77"/>
  <c r="M53" i="75"/>
  <c r="U52" i="77"/>
  <c r="U53" i="75"/>
  <c r="G54" i="75"/>
  <c r="O54" i="75"/>
  <c r="W54" i="75"/>
  <c r="U8" i="78"/>
  <c r="I11" i="78"/>
  <c r="Q11" i="78"/>
  <c r="C17" i="78"/>
  <c r="K17" i="78"/>
  <c r="S17" i="78"/>
  <c r="I27" i="78"/>
  <c r="Q27" i="78"/>
  <c r="C33" i="78"/>
  <c r="K33" i="78"/>
  <c r="S33" i="78"/>
  <c r="S26" i="78" s="1"/>
  <c r="G61" i="78"/>
  <c r="O61" i="78"/>
  <c r="W61" i="78"/>
  <c r="G11" i="79"/>
  <c r="O11" i="79"/>
  <c r="W11" i="79"/>
  <c r="I17" i="79"/>
  <c r="Q17" i="79"/>
  <c r="G27" i="79"/>
  <c r="O27" i="79"/>
  <c r="W27" i="79"/>
  <c r="I33" i="79"/>
  <c r="Q33" i="79"/>
  <c r="E61" i="79"/>
  <c r="M61" i="79"/>
  <c r="U61" i="79"/>
  <c r="C4" i="80"/>
  <c r="K4" i="80"/>
  <c r="S4" i="80"/>
  <c r="E11" i="80"/>
  <c r="M11" i="80"/>
  <c r="U11" i="80"/>
  <c r="G17" i="80"/>
  <c r="O17" i="80"/>
  <c r="W17" i="80"/>
  <c r="E27" i="80"/>
  <c r="M27" i="80"/>
  <c r="U27" i="80"/>
  <c r="G33" i="80"/>
  <c r="O33" i="80"/>
  <c r="W33" i="80"/>
  <c r="C61" i="80"/>
  <c r="K61" i="80"/>
  <c r="S61" i="80"/>
  <c r="I4" i="81"/>
  <c r="Q4" i="81"/>
  <c r="C11" i="81"/>
  <c r="K11" i="81"/>
  <c r="S11" i="81"/>
  <c r="E17" i="81"/>
  <c r="M17" i="81"/>
  <c r="U17" i="81"/>
  <c r="C27" i="81"/>
  <c r="K27" i="81"/>
  <c r="S27" i="81"/>
  <c r="E33" i="81"/>
  <c r="M33" i="81"/>
  <c r="U33" i="81"/>
  <c r="I61" i="81"/>
  <c r="Q61" i="81"/>
  <c r="G4" i="82"/>
  <c r="O4" i="82"/>
  <c r="W4" i="82"/>
  <c r="I11" i="82"/>
  <c r="Q11" i="82"/>
  <c r="C17" i="82"/>
  <c r="K17" i="82"/>
  <c r="S17" i="82"/>
  <c r="I27" i="82"/>
  <c r="Q27" i="82"/>
  <c r="C33" i="82"/>
  <c r="K33" i="82"/>
  <c r="S33" i="82"/>
  <c r="G61" i="82"/>
  <c r="O61" i="82"/>
  <c r="W61" i="82"/>
  <c r="G11" i="83"/>
  <c r="O11" i="83"/>
  <c r="W11" i="83"/>
  <c r="I17" i="83"/>
  <c r="Q17" i="83"/>
  <c r="G27" i="83"/>
  <c r="O27" i="83"/>
  <c r="W27" i="83"/>
  <c r="I33" i="83"/>
  <c r="Q33" i="83"/>
  <c r="E61" i="83"/>
  <c r="M61" i="83"/>
  <c r="U61" i="83"/>
  <c r="E11" i="84"/>
  <c r="M11" i="84"/>
  <c r="U11" i="84"/>
  <c r="G17" i="84"/>
  <c r="O17" i="84"/>
  <c r="W17" i="84"/>
  <c r="E27" i="84"/>
  <c r="M27" i="84"/>
  <c r="U27" i="84"/>
  <c r="G33" i="84"/>
  <c r="O33" i="84"/>
  <c r="W33" i="84"/>
  <c r="C61" i="84"/>
  <c r="K61" i="84"/>
  <c r="S61" i="84"/>
  <c r="C11" i="85"/>
  <c r="K11" i="85"/>
  <c r="S11" i="85"/>
  <c r="E17" i="85"/>
  <c r="M17" i="85"/>
  <c r="U17" i="85"/>
  <c r="C27" i="85"/>
  <c r="K27" i="85"/>
  <c r="S27" i="85"/>
  <c r="E33" i="85"/>
  <c r="M33" i="85"/>
  <c r="U33" i="85"/>
  <c r="I61" i="85"/>
  <c r="Q61" i="85"/>
  <c r="G4" i="86"/>
  <c r="O4" i="86"/>
  <c r="W4" i="86"/>
  <c r="I11" i="86"/>
  <c r="Q11" i="86"/>
  <c r="C17" i="86"/>
  <c r="K17" i="86"/>
  <c r="S17" i="86"/>
  <c r="I27" i="86"/>
  <c r="Q27" i="86"/>
  <c r="C33" i="86"/>
  <c r="K33" i="86"/>
  <c r="S33" i="86"/>
  <c r="G61" i="86"/>
  <c r="O61" i="86"/>
  <c r="W61" i="86"/>
  <c r="E4" i="87"/>
  <c r="M4" i="87"/>
  <c r="U4" i="87"/>
  <c r="G11" i="87"/>
  <c r="O11" i="87"/>
  <c r="W11" i="87"/>
  <c r="I17" i="87"/>
  <c r="Q17" i="87"/>
  <c r="G27" i="87"/>
  <c r="O27" i="87"/>
  <c r="W27" i="87"/>
  <c r="I33" i="87"/>
  <c r="Q33" i="87"/>
  <c r="E61" i="87"/>
  <c r="M61" i="87"/>
  <c r="U61" i="87"/>
  <c r="C4" i="88"/>
  <c r="K4" i="88"/>
  <c r="S4" i="88"/>
  <c r="E11" i="88"/>
  <c r="M11" i="88"/>
  <c r="U11" i="88"/>
  <c r="G17" i="88"/>
  <c r="O17" i="88"/>
  <c r="W17" i="88"/>
  <c r="E27" i="88"/>
  <c r="M27" i="88"/>
  <c r="U27" i="88"/>
  <c r="G33" i="88"/>
  <c r="O33" i="88"/>
  <c r="W33" i="88"/>
  <c r="C61" i="88"/>
  <c r="K61" i="88"/>
  <c r="S61" i="88"/>
  <c r="I4" i="89"/>
  <c r="Q4" i="89"/>
  <c r="C11" i="89"/>
  <c r="K11" i="89"/>
  <c r="S11" i="89"/>
  <c r="E17" i="89"/>
  <c r="M17" i="89"/>
  <c r="U17" i="89"/>
  <c r="C27" i="89"/>
  <c r="K27" i="89"/>
  <c r="S27" i="89"/>
  <c r="E33" i="89"/>
  <c r="E26" i="89" s="1"/>
  <c r="M33" i="89"/>
  <c r="U33" i="89"/>
  <c r="I61" i="89"/>
  <c r="Q61" i="89"/>
  <c r="G4" i="90"/>
  <c r="O4" i="90"/>
  <c r="W4" i="90"/>
  <c r="I11" i="90"/>
  <c r="Q11" i="90"/>
  <c r="C17" i="90"/>
  <c r="K17" i="90"/>
  <c r="S17" i="90"/>
  <c r="I27" i="90"/>
  <c r="Q27" i="90"/>
  <c r="C33" i="90"/>
  <c r="K33" i="90"/>
  <c r="S33" i="90"/>
  <c r="G61" i="90"/>
  <c r="O61" i="90"/>
  <c r="W61" i="90"/>
  <c r="G11" i="91"/>
  <c r="O11" i="91"/>
  <c r="W11" i="91"/>
  <c r="I17" i="91"/>
  <c r="Q17" i="91"/>
  <c r="G27" i="91"/>
  <c r="O27" i="91"/>
  <c r="W27" i="91"/>
  <c r="I33" i="91"/>
  <c r="Q33" i="91"/>
  <c r="E61" i="91"/>
  <c r="M61" i="91"/>
  <c r="U61" i="91"/>
  <c r="E4" i="186"/>
  <c r="M4" i="186"/>
  <c r="U4" i="186"/>
  <c r="G11" i="186"/>
  <c r="O11" i="186"/>
  <c r="W11" i="186"/>
  <c r="G4" i="110"/>
  <c r="O4" i="110"/>
  <c r="W4" i="110"/>
  <c r="E8" i="110"/>
  <c r="M8" i="110"/>
  <c r="U8" i="110"/>
  <c r="I11" i="110"/>
  <c r="Q11" i="110"/>
  <c r="C17" i="110"/>
  <c r="K17" i="110"/>
  <c r="S17" i="110"/>
  <c r="C22" i="110"/>
  <c r="K22" i="110"/>
  <c r="S22" i="110"/>
  <c r="I27" i="110"/>
  <c r="Q27" i="110"/>
  <c r="C33" i="110"/>
  <c r="K33" i="110"/>
  <c r="S33" i="110"/>
  <c r="G61" i="110"/>
  <c r="O61" i="110"/>
  <c r="W61" i="110"/>
  <c r="C52" i="110"/>
  <c r="K52" i="110"/>
  <c r="S52" i="110"/>
  <c r="E4" i="107"/>
  <c r="M4" i="107"/>
  <c r="U4" i="107"/>
  <c r="C8" i="107"/>
  <c r="K8" i="107"/>
  <c r="S8" i="107"/>
  <c r="G11" i="107"/>
  <c r="O11" i="107"/>
  <c r="W11" i="107"/>
  <c r="I17" i="107"/>
  <c r="Q17" i="107"/>
  <c r="I22" i="107"/>
  <c r="Q22" i="107"/>
  <c r="G27" i="107"/>
  <c r="O27" i="107"/>
  <c r="W27" i="107"/>
  <c r="I33" i="107"/>
  <c r="Q33" i="107"/>
  <c r="E61" i="107"/>
  <c r="M61" i="107"/>
  <c r="U61" i="107"/>
  <c r="I52" i="107"/>
  <c r="Q52" i="107"/>
  <c r="C4" i="108"/>
  <c r="K4" i="108"/>
  <c r="S4" i="108"/>
  <c r="I8" i="108"/>
  <c r="Q8" i="108"/>
  <c r="E11" i="108"/>
  <c r="M11" i="108"/>
  <c r="U11" i="108"/>
  <c r="G17" i="108"/>
  <c r="O17" i="108"/>
  <c r="W17" i="108"/>
  <c r="G22" i="108"/>
  <c r="O22" i="108"/>
  <c r="W22" i="108"/>
  <c r="E27" i="108"/>
  <c r="M27" i="108"/>
  <c r="U27" i="108"/>
  <c r="G33" i="108"/>
  <c r="O33" i="108"/>
  <c r="W33" i="108"/>
  <c r="C61" i="108"/>
  <c r="K61" i="108"/>
  <c r="S61" i="108"/>
  <c r="G52" i="108"/>
  <c r="O52" i="108"/>
  <c r="W52" i="108"/>
  <c r="I4" i="114"/>
  <c r="Q4" i="114"/>
  <c r="G8" i="114"/>
  <c r="O8" i="114"/>
  <c r="W8" i="114"/>
  <c r="C11" i="114"/>
  <c r="K11" i="114"/>
  <c r="S11" i="114"/>
  <c r="E17" i="114"/>
  <c r="M17" i="114"/>
  <c r="U17" i="114"/>
  <c r="E22" i="114"/>
  <c r="M22" i="114"/>
  <c r="U22" i="114"/>
  <c r="C27" i="114"/>
  <c r="K27" i="114"/>
  <c r="S27" i="114"/>
  <c r="S26" i="114" s="1"/>
  <c r="E33" i="114"/>
  <c r="M33" i="114"/>
  <c r="U33" i="114"/>
  <c r="I61" i="114"/>
  <c r="Q61" i="114"/>
  <c r="E52" i="114"/>
  <c r="M52" i="114"/>
  <c r="U52" i="114"/>
  <c r="G4" i="112"/>
  <c r="O4" i="112"/>
  <c r="W4" i="112"/>
  <c r="E8" i="112"/>
  <c r="M8" i="112"/>
  <c r="U8" i="112"/>
  <c r="I11" i="112"/>
  <c r="Q11" i="112"/>
  <c r="C17" i="112"/>
  <c r="K17" i="112"/>
  <c r="S17" i="112"/>
  <c r="I27" i="112"/>
  <c r="Q27" i="112"/>
  <c r="C33" i="112"/>
  <c r="K33" i="112"/>
  <c r="S33" i="112"/>
  <c r="I61" i="201"/>
  <c r="Q61" i="201"/>
  <c r="E61" i="203"/>
  <c r="M61" i="203"/>
  <c r="U61" i="203"/>
  <c r="G61" i="173"/>
  <c r="O61" i="173"/>
  <c r="W61" i="173"/>
  <c r="I61" i="183"/>
  <c r="Q61" i="183"/>
  <c r="C5" i="125"/>
  <c r="C4" i="171"/>
  <c r="K5" i="125"/>
  <c r="K4" i="171"/>
  <c r="S5" i="125"/>
  <c r="S4" i="171"/>
  <c r="I8" i="171"/>
  <c r="I9" i="125"/>
  <c r="I8" i="125" s="1"/>
  <c r="Q8" i="171"/>
  <c r="Q9" i="125"/>
  <c r="Q8" i="125" s="1"/>
  <c r="E11" i="171"/>
  <c r="E12" i="125"/>
  <c r="E11" i="125" s="1"/>
  <c r="M12" i="125"/>
  <c r="M11" i="171"/>
  <c r="U11" i="171"/>
  <c r="U12" i="125"/>
  <c r="G18" i="125"/>
  <c r="G17" i="171"/>
  <c r="O17" i="171"/>
  <c r="O18" i="125"/>
  <c r="W17" i="171"/>
  <c r="W18" i="125"/>
  <c r="G22" i="171"/>
  <c r="G23" i="125"/>
  <c r="G22" i="125" s="1"/>
  <c r="O23" i="125"/>
  <c r="O22" i="125" s="1"/>
  <c r="O22" i="171"/>
  <c r="W23" i="125"/>
  <c r="W22" i="125" s="1"/>
  <c r="W22" i="171"/>
  <c r="E28" i="125"/>
  <c r="E27" i="171"/>
  <c r="M28" i="125"/>
  <c r="M27" i="171"/>
  <c r="U28" i="125"/>
  <c r="U27" i="171"/>
  <c r="G34" i="125"/>
  <c r="G33" i="171"/>
  <c r="O33" i="171"/>
  <c r="O34" i="125"/>
  <c r="W34" i="125"/>
  <c r="W33" i="171"/>
  <c r="C61" i="171"/>
  <c r="K61" i="171"/>
  <c r="S61" i="171"/>
  <c r="E52" i="171"/>
  <c r="E53" i="125"/>
  <c r="E52" i="125" s="1"/>
  <c r="M53" i="125"/>
  <c r="M52" i="125" s="1"/>
  <c r="M52" i="171"/>
  <c r="U53" i="125"/>
  <c r="U52" i="125" s="1"/>
  <c r="U52" i="171"/>
  <c r="E92" i="149"/>
  <c r="M92" i="149"/>
  <c r="U92" i="149"/>
  <c r="C5" i="124"/>
  <c r="C4" i="201"/>
  <c r="K5" i="124"/>
  <c r="K4" i="201"/>
  <c r="S5" i="124"/>
  <c r="S4" i="201"/>
  <c r="E6" i="123"/>
  <c r="M6" i="123"/>
  <c r="U6" i="123"/>
  <c r="G7" i="123"/>
  <c r="O7" i="123"/>
  <c r="W7" i="123"/>
  <c r="I9" i="124"/>
  <c r="I8" i="201"/>
  <c r="Q9" i="124"/>
  <c r="Q8" i="201"/>
  <c r="C10" i="123"/>
  <c r="K10" i="123"/>
  <c r="S10" i="123"/>
  <c r="E11" i="201"/>
  <c r="E12" i="124"/>
  <c r="M11" i="201"/>
  <c r="M12" i="124"/>
  <c r="U12" i="124"/>
  <c r="U11" i="201"/>
  <c r="G13" i="123"/>
  <c r="O13" i="123"/>
  <c r="W13" i="123"/>
  <c r="I14" i="123"/>
  <c r="Q14" i="123"/>
  <c r="C15" i="123"/>
  <c r="K15" i="123"/>
  <c r="S15" i="123"/>
  <c r="E16" i="123"/>
  <c r="M16" i="123"/>
  <c r="U16" i="123"/>
  <c r="G18" i="124"/>
  <c r="G17" i="201"/>
  <c r="O17" i="201"/>
  <c r="O18" i="124"/>
  <c r="W18" i="124"/>
  <c r="W17" i="201"/>
  <c r="I19" i="123"/>
  <c r="Q19" i="123"/>
  <c r="C20" i="123"/>
  <c r="K20" i="123"/>
  <c r="S20" i="123"/>
  <c r="E21" i="123"/>
  <c r="M21" i="123"/>
  <c r="U21" i="123"/>
  <c r="G22" i="201"/>
  <c r="G23" i="124"/>
  <c r="O22" i="201"/>
  <c r="O23" i="124"/>
  <c r="W23" i="124"/>
  <c r="W22" i="201"/>
  <c r="I24" i="123"/>
  <c r="Q24" i="123"/>
  <c r="C25" i="123"/>
  <c r="K25" i="123"/>
  <c r="S25" i="123"/>
  <c r="E28" i="124"/>
  <c r="E27" i="201"/>
  <c r="M28" i="124"/>
  <c r="M27" i="201"/>
  <c r="U27" i="201"/>
  <c r="U28" i="124"/>
  <c r="G29" i="123"/>
  <c r="O29" i="123"/>
  <c r="W29" i="123"/>
  <c r="I30" i="123"/>
  <c r="Q30" i="123"/>
  <c r="C31" i="123"/>
  <c r="K31" i="123"/>
  <c r="S31" i="123"/>
  <c r="E32" i="123"/>
  <c r="M32" i="123"/>
  <c r="U32" i="123"/>
  <c r="G34" i="124"/>
  <c r="G33" i="201"/>
  <c r="O34" i="124"/>
  <c r="O33" i="201"/>
  <c r="W34" i="124"/>
  <c r="W33" i="201"/>
  <c r="I35" i="123"/>
  <c r="Q35" i="123"/>
  <c r="C36" i="123"/>
  <c r="K36" i="123"/>
  <c r="S36" i="123"/>
  <c r="E37" i="123"/>
  <c r="M37" i="123"/>
  <c r="U37" i="123"/>
  <c r="G38" i="123"/>
  <c r="O38" i="123"/>
  <c r="W38" i="123"/>
  <c r="I39" i="123"/>
  <c r="Q39" i="123"/>
  <c r="C40" i="123"/>
  <c r="K40" i="123"/>
  <c r="S40" i="123"/>
  <c r="E41" i="123"/>
  <c r="M41" i="123"/>
  <c r="U41" i="123"/>
  <c r="G42" i="123"/>
  <c r="O42" i="123"/>
  <c r="W42" i="123"/>
  <c r="I43" i="123"/>
  <c r="Q43" i="123"/>
  <c r="C44" i="123"/>
  <c r="K44" i="123"/>
  <c r="S44" i="123"/>
  <c r="E45" i="123"/>
  <c r="M45" i="123"/>
  <c r="U45" i="123"/>
  <c r="G46" i="123"/>
  <c r="O46" i="123"/>
  <c r="W46" i="123"/>
  <c r="I47" i="123"/>
  <c r="Q47" i="123"/>
  <c r="C48" i="123"/>
  <c r="K48" i="123"/>
  <c r="S48" i="123"/>
  <c r="E49" i="123"/>
  <c r="M49" i="123"/>
  <c r="U49" i="123"/>
  <c r="G50" i="123"/>
  <c r="O50" i="123"/>
  <c r="W50" i="123"/>
  <c r="I51" i="123"/>
  <c r="Q51" i="123"/>
  <c r="C62" i="123"/>
  <c r="K62" i="123"/>
  <c r="S62" i="123"/>
  <c r="E63" i="123"/>
  <c r="M63" i="123"/>
  <c r="U63" i="123"/>
  <c r="O64" i="123"/>
  <c r="I65" i="123"/>
  <c r="Q65" i="123"/>
  <c r="C66" i="123"/>
  <c r="K66" i="123"/>
  <c r="S66" i="123"/>
  <c r="E67" i="123"/>
  <c r="M67" i="123"/>
  <c r="U67" i="123"/>
  <c r="G68" i="123"/>
  <c r="O68" i="123"/>
  <c r="W68" i="123"/>
  <c r="I69" i="123"/>
  <c r="Q69" i="123"/>
  <c r="C70" i="123"/>
  <c r="K70" i="123"/>
  <c r="S70" i="123"/>
  <c r="E71" i="123"/>
  <c r="M71" i="123"/>
  <c r="U71" i="123"/>
  <c r="G72" i="123"/>
  <c r="O72" i="123"/>
  <c r="W72" i="123"/>
  <c r="I52" i="201"/>
  <c r="I53" i="124"/>
  <c r="Q53" i="124"/>
  <c r="Q52" i="201"/>
  <c r="C54" i="123"/>
  <c r="K54" i="123"/>
  <c r="S54" i="123"/>
  <c r="I33" i="160"/>
  <c r="I26" i="160" s="1"/>
  <c r="I2" i="160" s="1"/>
  <c r="I34" i="8"/>
  <c r="Q33" i="160"/>
  <c r="Q26" i="160" s="1"/>
  <c r="Q2" i="160" s="1"/>
  <c r="Q34" i="8"/>
  <c r="W61" i="160"/>
  <c r="W66" i="8"/>
  <c r="I33" i="151"/>
  <c r="I26" i="151" s="1"/>
  <c r="I34" i="10"/>
  <c r="Q33" i="151"/>
  <c r="Q26" i="151" s="1"/>
  <c r="Q34" i="10"/>
  <c r="C61" i="151"/>
  <c r="C66" i="10"/>
  <c r="K61" i="151"/>
  <c r="K66" i="10"/>
  <c r="S61" i="151"/>
  <c r="S66" i="10"/>
  <c r="S61" i="10" s="1"/>
  <c r="I4" i="17"/>
  <c r="I5" i="16"/>
  <c r="I4" i="16" s="1"/>
  <c r="Q4" i="17"/>
  <c r="Q5" i="16"/>
  <c r="Q4" i="16" s="1"/>
  <c r="G8" i="17"/>
  <c r="G9" i="16"/>
  <c r="G8" i="16" s="1"/>
  <c r="O8" i="17"/>
  <c r="O9" i="16"/>
  <c r="O8" i="16" s="1"/>
  <c r="W8" i="17"/>
  <c r="W9" i="16"/>
  <c r="W8" i="16" s="1"/>
  <c r="C11" i="17"/>
  <c r="C12" i="16"/>
  <c r="K12" i="16"/>
  <c r="K11" i="17"/>
  <c r="S11" i="17"/>
  <c r="S12" i="16"/>
  <c r="E17" i="17"/>
  <c r="E18" i="16"/>
  <c r="M18" i="16"/>
  <c r="M17" i="17"/>
  <c r="U17" i="17"/>
  <c r="U18" i="16"/>
  <c r="E22" i="17"/>
  <c r="E23" i="16"/>
  <c r="E22" i="16" s="1"/>
  <c r="M23" i="16"/>
  <c r="M22" i="16" s="1"/>
  <c r="M22" i="17"/>
  <c r="U23" i="16"/>
  <c r="U22" i="16" s="1"/>
  <c r="U22" i="17"/>
  <c r="C28" i="16"/>
  <c r="C27" i="17"/>
  <c r="K27" i="17"/>
  <c r="K28" i="16"/>
  <c r="S27" i="17"/>
  <c r="S28" i="16"/>
  <c r="E34" i="16"/>
  <c r="E33" i="17"/>
  <c r="M34" i="16"/>
  <c r="M33" i="17"/>
  <c r="U34" i="16"/>
  <c r="U33" i="17"/>
  <c r="G52" i="17"/>
  <c r="G53" i="16"/>
  <c r="G52" i="16" s="1"/>
  <c r="O52" i="17"/>
  <c r="O53" i="16"/>
  <c r="O52" i="16" s="1"/>
  <c r="W52" i="17"/>
  <c r="W53" i="16"/>
  <c r="W52" i="16" s="1"/>
  <c r="C61" i="18"/>
  <c r="K61" i="18"/>
  <c r="S61" i="18"/>
  <c r="C5" i="103"/>
  <c r="C4" i="185"/>
  <c r="K4" i="185"/>
  <c r="K5" i="103"/>
  <c r="S4" i="185"/>
  <c r="S5" i="103"/>
  <c r="E6" i="103"/>
  <c r="M6" i="103"/>
  <c r="U6" i="103"/>
  <c r="G7" i="103"/>
  <c r="O7" i="103"/>
  <c r="W7" i="103"/>
  <c r="I8" i="185"/>
  <c r="I9" i="103"/>
  <c r="Q8" i="185"/>
  <c r="Q9" i="103"/>
  <c r="C10" i="103"/>
  <c r="K10" i="103"/>
  <c r="S10" i="103"/>
  <c r="E11" i="185"/>
  <c r="E12" i="103"/>
  <c r="M11" i="185"/>
  <c r="M12" i="103"/>
  <c r="U11" i="185"/>
  <c r="U12" i="103"/>
  <c r="G13" i="103"/>
  <c r="O13" i="103"/>
  <c r="W13" i="103"/>
  <c r="I14" i="103"/>
  <c r="Q14" i="103"/>
  <c r="C15" i="103"/>
  <c r="K15" i="103"/>
  <c r="S15" i="103"/>
  <c r="E16" i="103"/>
  <c r="M16" i="103"/>
  <c r="U16" i="103"/>
  <c r="G17" i="185"/>
  <c r="G18" i="103"/>
  <c r="O17" i="185"/>
  <c r="O18" i="103"/>
  <c r="W17" i="185"/>
  <c r="W18" i="103"/>
  <c r="G22" i="185"/>
  <c r="G23" i="103"/>
  <c r="O22" i="185"/>
  <c r="O23" i="103"/>
  <c r="W22" i="185"/>
  <c r="W23" i="103"/>
  <c r="I24" i="103"/>
  <c r="Q24" i="103"/>
  <c r="C25" i="103"/>
  <c r="K25" i="103"/>
  <c r="S25" i="103"/>
  <c r="E27" i="185"/>
  <c r="E28" i="103"/>
  <c r="M27" i="185"/>
  <c r="M28" i="103"/>
  <c r="U27" i="185"/>
  <c r="U28" i="103"/>
  <c r="G33" i="185"/>
  <c r="G34" i="103"/>
  <c r="O33" i="185"/>
  <c r="O34" i="103"/>
  <c r="W33" i="185"/>
  <c r="W34" i="103"/>
  <c r="C61" i="185"/>
  <c r="K61" i="185"/>
  <c r="S61" i="185"/>
  <c r="G52" i="185"/>
  <c r="G53" i="103"/>
  <c r="O52" i="185"/>
  <c r="O53" i="103"/>
  <c r="W52" i="185"/>
  <c r="W53" i="103"/>
  <c r="I4" i="187"/>
  <c r="I5" i="105"/>
  <c r="I4" i="105" s="1"/>
  <c r="Q4" i="187"/>
  <c r="Q5" i="105"/>
  <c r="G8" i="187"/>
  <c r="G9" i="105"/>
  <c r="G8" i="105" s="1"/>
  <c r="O8" i="187"/>
  <c r="O9" i="105"/>
  <c r="O8" i="105" s="1"/>
  <c r="W8" i="187"/>
  <c r="W9" i="105"/>
  <c r="W8" i="105" s="1"/>
  <c r="C11" i="187"/>
  <c r="C12" i="105"/>
  <c r="K11" i="187"/>
  <c r="K12" i="105"/>
  <c r="S11" i="187"/>
  <c r="S12" i="105"/>
  <c r="E17" i="187"/>
  <c r="E18" i="105"/>
  <c r="M17" i="187"/>
  <c r="M18" i="105"/>
  <c r="U17" i="187"/>
  <c r="U18" i="105"/>
  <c r="E22" i="187"/>
  <c r="E23" i="105"/>
  <c r="E22" i="105" s="1"/>
  <c r="M22" i="187"/>
  <c r="M23" i="105"/>
  <c r="M22" i="105" s="1"/>
  <c r="U22" i="187"/>
  <c r="U23" i="105"/>
  <c r="U22" i="105" s="1"/>
  <c r="C27" i="187"/>
  <c r="C28" i="105"/>
  <c r="K27" i="187"/>
  <c r="K28" i="105"/>
  <c r="S27" i="187"/>
  <c r="S28" i="105"/>
  <c r="E33" i="187"/>
  <c r="E34" i="105"/>
  <c r="M33" i="187"/>
  <c r="M34" i="105"/>
  <c r="U33" i="187"/>
  <c r="U34" i="105"/>
  <c r="I61" i="187"/>
  <c r="Q61" i="187"/>
  <c r="E52" i="187"/>
  <c r="E53" i="105"/>
  <c r="E52" i="105" s="1"/>
  <c r="M52" i="187"/>
  <c r="M53" i="105"/>
  <c r="M52" i="105" s="1"/>
  <c r="U52" i="187"/>
  <c r="U53" i="105"/>
  <c r="U52" i="105" s="1"/>
  <c r="I4" i="191"/>
  <c r="I5" i="104"/>
  <c r="Q4" i="191"/>
  <c r="Q5" i="104"/>
  <c r="G8" i="191"/>
  <c r="G9" i="104"/>
  <c r="G8" i="104" s="1"/>
  <c r="O8" i="191"/>
  <c r="O9" i="104"/>
  <c r="O8" i="104" s="1"/>
  <c r="W8" i="191"/>
  <c r="W9" i="104"/>
  <c r="W8" i="104" s="1"/>
  <c r="C11" i="191"/>
  <c r="C12" i="104"/>
  <c r="K11" i="191"/>
  <c r="K12" i="104"/>
  <c r="S11" i="191"/>
  <c r="S12" i="104"/>
  <c r="E17" i="191"/>
  <c r="E18" i="104"/>
  <c r="M17" i="191"/>
  <c r="M18" i="104"/>
  <c r="U17" i="191"/>
  <c r="U18" i="104"/>
  <c r="E22" i="191"/>
  <c r="E23" i="104"/>
  <c r="E22" i="104" s="1"/>
  <c r="M22" i="191"/>
  <c r="M23" i="104"/>
  <c r="M22" i="104" s="1"/>
  <c r="U22" i="191"/>
  <c r="U23" i="104"/>
  <c r="U22" i="104" s="1"/>
  <c r="C27" i="191"/>
  <c r="C28" i="104"/>
  <c r="K27" i="191"/>
  <c r="K28" i="104"/>
  <c r="S27" i="191"/>
  <c r="S28" i="104"/>
  <c r="E33" i="191"/>
  <c r="E34" i="104"/>
  <c r="M33" i="191"/>
  <c r="M34" i="104"/>
  <c r="U33" i="191"/>
  <c r="U34" i="104"/>
  <c r="I61" i="191"/>
  <c r="Q61" i="191"/>
  <c r="E52" i="191"/>
  <c r="E53" i="104"/>
  <c r="E52" i="104" s="1"/>
  <c r="M52" i="191"/>
  <c r="M53" i="104"/>
  <c r="M52" i="104" s="1"/>
  <c r="U52" i="191"/>
  <c r="U53" i="104"/>
  <c r="U52" i="104" s="1"/>
  <c r="E4" i="194"/>
  <c r="E5" i="106"/>
  <c r="M5" i="106"/>
  <c r="M4" i="194"/>
  <c r="U5" i="106"/>
  <c r="U4" i="106" s="1"/>
  <c r="U4" i="194"/>
  <c r="C8" i="194"/>
  <c r="C9" i="106"/>
  <c r="C8" i="106" s="1"/>
  <c r="K8" i="194"/>
  <c r="K9" i="106"/>
  <c r="K8" i="106" s="1"/>
  <c r="S8" i="194"/>
  <c r="S9" i="106"/>
  <c r="S8" i="106" s="1"/>
  <c r="G11" i="194"/>
  <c r="G12" i="106"/>
  <c r="O11" i="194"/>
  <c r="O12" i="106"/>
  <c r="W11" i="194"/>
  <c r="W12" i="106"/>
  <c r="I17" i="194"/>
  <c r="I18" i="106"/>
  <c r="Q17" i="194"/>
  <c r="Q18" i="106"/>
  <c r="I22" i="194"/>
  <c r="I23" i="106"/>
  <c r="I22" i="106" s="1"/>
  <c r="Q22" i="194"/>
  <c r="Q23" i="106"/>
  <c r="Q22" i="106" s="1"/>
  <c r="G27" i="194"/>
  <c r="G28" i="106"/>
  <c r="O27" i="194"/>
  <c r="O28" i="106"/>
  <c r="W27" i="194"/>
  <c r="W28" i="106"/>
  <c r="I33" i="194"/>
  <c r="I34" i="106"/>
  <c r="Q33" i="194"/>
  <c r="Q34" i="106"/>
  <c r="E61" i="194"/>
  <c r="M61" i="194"/>
  <c r="U61" i="194"/>
  <c r="I52" i="194"/>
  <c r="I53" i="106"/>
  <c r="I52" i="106" s="1"/>
  <c r="Q52" i="194"/>
  <c r="Q53" i="106"/>
  <c r="Q52" i="106" s="1"/>
  <c r="I5" i="111"/>
  <c r="I4" i="111" s="1"/>
  <c r="I4" i="197"/>
  <c r="Q4" i="197"/>
  <c r="Q5" i="111"/>
  <c r="Q4" i="111" s="1"/>
  <c r="G8" i="197"/>
  <c r="G9" i="111"/>
  <c r="G8" i="111" s="1"/>
  <c r="O8" i="197"/>
  <c r="O9" i="111"/>
  <c r="O8" i="111" s="1"/>
  <c r="W8" i="197"/>
  <c r="W9" i="111"/>
  <c r="W8" i="111" s="1"/>
  <c r="C11" i="197"/>
  <c r="C12" i="111"/>
  <c r="C11" i="111" s="1"/>
  <c r="K11" i="197"/>
  <c r="K12" i="111"/>
  <c r="K11" i="111" s="1"/>
  <c r="S11" i="197"/>
  <c r="S12" i="111"/>
  <c r="E17" i="197"/>
  <c r="E18" i="111"/>
  <c r="M17" i="197"/>
  <c r="M18" i="111"/>
  <c r="U17" i="197"/>
  <c r="U18" i="111"/>
  <c r="E22" i="197"/>
  <c r="E23" i="111"/>
  <c r="E22" i="111" s="1"/>
  <c r="M22" i="197"/>
  <c r="M23" i="111"/>
  <c r="M22" i="111" s="1"/>
  <c r="U22" i="197"/>
  <c r="U23" i="111"/>
  <c r="U22" i="111" s="1"/>
  <c r="C27" i="197"/>
  <c r="C28" i="111"/>
  <c r="K27" i="197"/>
  <c r="K28" i="111"/>
  <c r="K27" i="111" s="1"/>
  <c r="S27" i="197"/>
  <c r="S28" i="111"/>
  <c r="E33" i="197"/>
  <c r="E34" i="111"/>
  <c r="M33" i="197"/>
  <c r="M34" i="111"/>
  <c r="U33" i="197"/>
  <c r="U34" i="111"/>
  <c r="I61" i="197"/>
  <c r="Q61" i="197"/>
  <c r="E52" i="197"/>
  <c r="E53" i="111"/>
  <c r="E52" i="111" s="1"/>
  <c r="M52" i="197"/>
  <c r="M53" i="111"/>
  <c r="M52" i="111" s="1"/>
  <c r="U52" i="197"/>
  <c r="U53" i="111"/>
  <c r="U52" i="111" s="1"/>
  <c r="E4" i="198"/>
  <c r="M4" i="198"/>
  <c r="U4" i="198"/>
  <c r="G4" i="163"/>
  <c r="G5" i="117"/>
  <c r="O4" i="163"/>
  <c r="O5" i="117"/>
  <c r="W4" i="163"/>
  <c r="W5" i="117"/>
  <c r="C7" i="116"/>
  <c r="S7" i="116"/>
  <c r="E8" i="163"/>
  <c r="E9" i="117"/>
  <c r="M8" i="163"/>
  <c r="M9" i="117"/>
  <c r="U8" i="163"/>
  <c r="U9" i="117"/>
  <c r="I11" i="163"/>
  <c r="I12" i="117"/>
  <c r="Q11" i="163"/>
  <c r="Q12" i="117"/>
  <c r="S13" i="116"/>
  <c r="M14" i="116"/>
  <c r="Q16" i="116"/>
  <c r="C17" i="163"/>
  <c r="C18" i="117"/>
  <c r="K17" i="163"/>
  <c r="K18" i="117"/>
  <c r="S17" i="163"/>
  <c r="S18" i="117"/>
  <c r="M19" i="116"/>
  <c r="Q21" i="116"/>
  <c r="C22" i="163"/>
  <c r="C23" i="117"/>
  <c r="K22" i="163"/>
  <c r="K23" i="117"/>
  <c r="S22" i="163"/>
  <c r="S23" i="117"/>
  <c r="M24" i="116"/>
  <c r="I27" i="163"/>
  <c r="I28" i="117"/>
  <c r="Q27" i="163"/>
  <c r="Q28" i="117"/>
  <c r="K29" i="116"/>
  <c r="E30" i="116"/>
  <c r="I32" i="116"/>
  <c r="C33" i="163"/>
  <c r="C34" i="117"/>
  <c r="K33" i="163"/>
  <c r="K34" i="117"/>
  <c r="S33" i="163"/>
  <c r="S34" i="117"/>
  <c r="E35" i="116"/>
  <c r="E43" i="116"/>
  <c r="U43" i="116"/>
  <c r="C50" i="116"/>
  <c r="G61" i="163"/>
  <c r="O61" i="163"/>
  <c r="W61" i="163"/>
  <c r="Q65" i="116"/>
  <c r="C52" i="163"/>
  <c r="C53" i="117"/>
  <c r="K52" i="163"/>
  <c r="K53" i="117"/>
  <c r="S52" i="163"/>
  <c r="S53" i="117"/>
  <c r="E33" i="166"/>
  <c r="E26" i="166" s="1"/>
  <c r="E2" i="166" s="1"/>
  <c r="E37" i="118"/>
  <c r="M33" i="166"/>
  <c r="M26" i="166" s="1"/>
  <c r="M2" i="166" s="1"/>
  <c r="M37" i="118"/>
  <c r="U33" i="166"/>
  <c r="U26" i="166" s="1"/>
  <c r="U2" i="166" s="1"/>
  <c r="U37" i="118"/>
  <c r="C61" i="166"/>
  <c r="C66" i="118"/>
  <c r="K61" i="166"/>
  <c r="K66" i="118"/>
  <c r="S61" i="166"/>
  <c r="S66" i="118"/>
  <c r="C61" i="167"/>
  <c r="C64" i="118"/>
  <c r="C64" i="116" s="1"/>
  <c r="K61" i="167"/>
  <c r="K64" i="118"/>
  <c r="K64" i="116" s="1"/>
  <c r="S61" i="167"/>
  <c r="S64" i="118"/>
  <c r="G33" i="168"/>
  <c r="G26" i="168" s="1"/>
  <c r="G2" i="168" s="1"/>
  <c r="O33" i="168"/>
  <c r="O26" i="168" s="1"/>
  <c r="W33" i="168"/>
  <c r="W26" i="168" s="1"/>
  <c r="E33" i="155"/>
  <c r="E26" i="155" s="1"/>
  <c r="E2" i="155" s="1"/>
  <c r="E34" i="119"/>
  <c r="E33" i="119" s="1"/>
  <c r="E26" i="119" s="1"/>
  <c r="E2" i="119" s="1"/>
  <c r="M33" i="155"/>
  <c r="M26" i="155" s="1"/>
  <c r="M2" i="155" s="1"/>
  <c r="M34" i="119"/>
  <c r="M33" i="119" s="1"/>
  <c r="M26" i="119" s="1"/>
  <c r="U33" i="155"/>
  <c r="U26" i="155" s="1"/>
  <c r="U2" i="155" s="1"/>
  <c r="U34" i="119"/>
  <c r="U33" i="119" s="1"/>
  <c r="U26" i="119" s="1"/>
  <c r="U2" i="119" s="1"/>
  <c r="G61" i="155"/>
  <c r="G66" i="119"/>
  <c r="G61" i="119" s="1"/>
  <c r="O61" i="155"/>
  <c r="O66" i="119"/>
  <c r="O61" i="119" s="1"/>
  <c r="W61" i="155"/>
  <c r="W66" i="119"/>
  <c r="W61" i="119" s="1"/>
  <c r="E33" i="158"/>
  <c r="E26" i="158" s="1"/>
  <c r="E2" i="158" s="1"/>
  <c r="E34" i="120"/>
  <c r="M33" i="158"/>
  <c r="M26" i="158" s="1"/>
  <c r="M2" i="158" s="1"/>
  <c r="M34" i="120"/>
  <c r="U33" i="158"/>
  <c r="U26" i="158" s="1"/>
  <c r="U2" i="158" s="1"/>
  <c r="U34" i="120"/>
  <c r="U50" i="116"/>
  <c r="I61" i="158"/>
  <c r="I62" i="120"/>
  <c r="Q61" i="158"/>
  <c r="Q62" i="120"/>
  <c r="J61" i="77"/>
  <c r="R61" i="77"/>
  <c r="F52" i="77"/>
  <c r="F53" i="75"/>
  <c r="N52" i="77"/>
  <c r="N53" i="75"/>
  <c r="V52" i="77"/>
  <c r="V53" i="75"/>
  <c r="T22" i="78"/>
  <c r="L26" i="86"/>
  <c r="H61" i="110"/>
  <c r="P61" i="110"/>
  <c r="X61" i="110"/>
  <c r="D4" i="108"/>
  <c r="L4" i="108"/>
  <c r="T4" i="108"/>
  <c r="F11" i="108"/>
  <c r="N11" i="108"/>
  <c r="V11" i="108"/>
  <c r="H17" i="108"/>
  <c r="P17" i="108"/>
  <c r="X17" i="108"/>
  <c r="F27" i="108"/>
  <c r="N27" i="108"/>
  <c r="V27" i="108"/>
  <c r="H33" i="108"/>
  <c r="P33" i="108"/>
  <c r="X33" i="108"/>
  <c r="D61" i="108"/>
  <c r="L61" i="108"/>
  <c r="T61" i="108"/>
  <c r="J4" i="114"/>
  <c r="R4" i="114"/>
  <c r="D11" i="114"/>
  <c r="L11" i="114"/>
  <c r="T11" i="114"/>
  <c r="F17" i="114"/>
  <c r="N17" i="114"/>
  <c r="V17" i="114"/>
  <c r="D27" i="114"/>
  <c r="L27" i="114"/>
  <c r="L26" i="114" s="1"/>
  <c r="T27" i="114"/>
  <c r="F33" i="114"/>
  <c r="N33" i="114"/>
  <c r="V33" i="114"/>
  <c r="H4" i="112"/>
  <c r="H3" i="112" s="1"/>
  <c r="P4" i="112"/>
  <c r="X4" i="112"/>
  <c r="J11" i="112"/>
  <c r="R11" i="112"/>
  <c r="F17" i="115"/>
  <c r="N17" i="115"/>
  <c r="V17" i="115"/>
  <c r="F22" i="115"/>
  <c r="N22" i="115"/>
  <c r="V22" i="115"/>
  <c r="D27" i="115"/>
  <c r="L27" i="115"/>
  <c r="T27" i="115"/>
  <c r="T26" i="115" s="1"/>
  <c r="F33" i="115"/>
  <c r="N33" i="115"/>
  <c r="N26" i="115" s="1"/>
  <c r="V33" i="115"/>
  <c r="J61" i="201"/>
  <c r="R61" i="201"/>
  <c r="F61" i="203"/>
  <c r="N61" i="203"/>
  <c r="V61" i="203"/>
  <c r="H61" i="173"/>
  <c r="P61" i="173"/>
  <c r="X61" i="173"/>
  <c r="J61" i="183"/>
  <c r="R61" i="183"/>
  <c r="D5" i="125"/>
  <c r="D4" i="171"/>
  <c r="L5" i="125"/>
  <c r="L4" i="125" s="1"/>
  <c r="L4" i="171"/>
  <c r="T5" i="125"/>
  <c r="T4" i="171"/>
  <c r="J9" i="125"/>
  <c r="J8" i="171"/>
  <c r="R9" i="125"/>
  <c r="R8" i="171"/>
  <c r="F11" i="171"/>
  <c r="F12" i="125"/>
  <c r="N11" i="171"/>
  <c r="N12" i="125"/>
  <c r="N11" i="125" s="1"/>
  <c r="V11" i="171"/>
  <c r="V12" i="125"/>
  <c r="H18" i="125"/>
  <c r="H17" i="125" s="1"/>
  <c r="H17" i="171"/>
  <c r="P18" i="125"/>
  <c r="P17" i="125" s="1"/>
  <c r="P17" i="171"/>
  <c r="X17" i="171"/>
  <c r="X18" i="125"/>
  <c r="H23" i="125"/>
  <c r="H22" i="171"/>
  <c r="P22" i="171"/>
  <c r="P23" i="125"/>
  <c r="P22" i="125" s="1"/>
  <c r="X22" i="171"/>
  <c r="X23" i="125"/>
  <c r="F27" i="171"/>
  <c r="F28" i="125"/>
  <c r="N28" i="125"/>
  <c r="N27" i="171"/>
  <c r="V28" i="125"/>
  <c r="V27" i="171"/>
  <c r="H34" i="125"/>
  <c r="H33" i="171"/>
  <c r="P33" i="171"/>
  <c r="P34" i="125"/>
  <c r="X33" i="171"/>
  <c r="X34" i="125"/>
  <c r="D61" i="171"/>
  <c r="L61" i="171"/>
  <c r="T61" i="171"/>
  <c r="F52" i="171"/>
  <c r="F53" i="125"/>
  <c r="F52" i="125" s="1"/>
  <c r="N52" i="171"/>
  <c r="N53" i="125"/>
  <c r="N52" i="125" s="1"/>
  <c r="V52" i="171"/>
  <c r="V53" i="125"/>
  <c r="V52" i="125" s="1"/>
  <c r="F92" i="149"/>
  <c r="N92" i="149"/>
  <c r="V92" i="149"/>
  <c r="D5" i="124"/>
  <c r="D4" i="201"/>
  <c r="L5" i="124"/>
  <c r="L4" i="201"/>
  <c r="T5" i="124"/>
  <c r="T4" i="201"/>
  <c r="F6" i="123"/>
  <c r="N6" i="123"/>
  <c r="V6" i="123"/>
  <c r="H7" i="123"/>
  <c r="P7" i="123"/>
  <c r="X7" i="123"/>
  <c r="J8" i="201"/>
  <c r="J9" i="124"/>
  <c r="R8" i="201"/>
  <c r="R9" i="124"/>
  <c r="D10" i="123"/>
  <c r="L10" i="123"/>
  <c r="T10" i="123"/>
  <c r="F12" i="124"/>
  <c r="F11" i="201"/>
  <c r="N11" i="201"/>
  <c r="N12" i="124"/>
  <c r="V11" i="201"/>
  <c r="V12" i="124"/>
  <c r="H13" i="123"/>
  <c r="P13" i="123"/>
  <c r="X13" i="123"/>
  <c r="J14" i="123"/>
  <c r="R14" i="123"/>
  <c r="D15" i="123"/>
  <c r="L15" i="123"/>
  <c r="T15" i="123"/>
  <c r="F16" i="123"/>
  <c r="N16" i="123"/>
  <c r="V16" i="123"/>
  <c r="H18" i="124"/>
  <c r="H17" i="201"/>
  <c r="P17" i="201"/>
  <c r="P18" i="124"/>
  <c r="X18" i="124"/>
  <c r="X17" i="201"/>
  <c r="D20" i="123"/>
  <c r="H22" i="201"/>
  <c r="H23" i="124"/>
  <c r="P22" i="201"/>
  <c r="P23" i="124"/>
  <c r="X22" i="201"/>
  <c r="X23" i="124"/>
  <c r="J24" i="123"/>
  <c r="R24" i="123"/>
  <c r="D25" i="123"/>
  <c r="L25" i="123"/>
  <c r="T25" i="123"/>
  <c r="F28" i="124"/>
  <c r="F27" i="201"/>
  <c r="N28" i="124"/>
  <c r="N27" i="201"/>
  <c r="V28" i="124"/>
  <c r="V27" i="201"/>
  <c r="H29" i="123"/>
  <c r="P29" i="123"/>
  <c r="X29" i="123"/>
  <c r="J30" i="123"/>
  <c r="R30" i="123"/>
  <c r="D31" i="123"/>
  <c r="L31" i="123"/>
  <c r="T31" i="123"/>
  <c r="F32" i="123"/>
  <c r="N32" i="123"/>
  <c r="V32" i="123"/>
  <c r="H33" i="201"/>
  <c r="H34" i="124"/>
  <c r="P33" i="201"/>
  <c r="P34" i="124"/>
  <c r="X34" i="124"/>
  <c r="X33" i="201"/>
  <c r="J35" i="123"/>
  <c r="R35" i="123"/>
  <c r="F37" i="123"/>
  <c r="N37" i="123"/>
  <c r="V37" i="123"/>
  <c r="H38" i="123"/>
  <c r="P38" i="123"/>
  <c r="X38" i="123"/>
  <c r="J39" i="123"/>
  <c r="R39" i="123"/>
  <c r="D40" i="123"/>
  <c r="L40" i="123"/>
  <c r="T40" i="123"/>
  <c r="F41" i="123"/>
  <c r="N41" i="123"/>
  <c r="V41" i="123"/>
  <c r="H42" i="123"/>
  <c r="P42" i="123"/>
  <c r="X42" i="123"/>
  <c r="J43" i="123"/>
  <c r="R43" i="123"/>
  <c r="D44" i="123"/>
  <c r="L44" i="123"/>
  <c r="T44" i="123"/>
  <c r="F45" i="123"/>
  <c r="N45" i="123"/>
  <c r="V45" i="123"/>
  <c r="H46" i="123"/>
  <c r="P46" i="123"/>
  <c r="X46" i="123"/>
  <c r="J47" i="123"/>
  <c r="R47" i="123"/>
  <c r="D48" i="123"/>
  <c r="L48" i="123"/>
  <c r="T48" i="123"/>
  <c r="F49" i="123"/>
  <c r="N49" i="123"/>
  <c r="V49" i="123"/>
  <c r="H50" i="123"/>
  <c r="P50" i="123"/>
  <c r="X50" i="123"/>
  <c r="N67" i="123"/>
  <c r="X68" i="123"/>
  <c r="V71" i="123"/>
  <c r="J53" i="124"/>
  <c r="J52" i="201"/>
  <c r="R52" i="201"/>
  <c r="R53" i="124"/>
  <c r="J33" i="160"/>
  <c r="J26" i="160" s="1"/>
  <c r="J34" i="8"/>
  <c r="R33" i="160"/>
  <c r="R26" i="160" s="1"/>
  <c r="R34" i="8"/>
  <c r="X61" i="160"/>
  <c r="X66" i="8"/>
  <c r="J33" i="151"/>
  <c r="J26" i="151" s="1"/>
  <c r="J34" i="10"/>
  <c r="R33" i="151"/>
  <c r="R26" i="151" s="1"/>
  <c r="R2" i="151" s="1"/>
  <c r="R34" i="10"/>
  <c r="D61" i="151"/>
  <c r="D66" i="10"/>
  <c r="D61" i="10" s="1"/>
  <c r="L61" i="151"/>
  <c r="L66" i="10"/>
  <c r="L61" i="10" s="1"/>
  <c r="T61" i="151"/>
  <c r="T66" i="10"/>
  <c r="T61" i="10" s="1"/>
  <c r="J5" i="16"/>
  <c r="J4" i="17"/>
  <c r="R4" i="17"/>
  <c r="R5" i="16"/>
  <c r="R4" i="16" s="1"/>
  <c r="H9" i="16"/>
  <c r="H8" i="16" s="1"/>
  <c r="H8" i="17"/>
  <c r="P8" i="17"/>
  <c r="P9" i="16"/>
  <c r="P8" i="16" s="1"/>
  <c r="X9" i="16"/>
  <c r="X8" i="16" s="1"/>
  <c r="X8" i="17"/>
  <c r="D12" i="16"/>
  <c r="D11" i="17"/>
  <c r="L11" i="17"/>
  <c r="L12" i="16"/>
  <c r="T12" i="16"/>
  <c r="T11" i="17"/>
  <c r="F17" i="17"/>
  <c r="F18" i="16"/>
  <c r="N17" i="17"/>
  <c r="N18" i="16"/>
  <c r="V17" i="17"/>
  <c r="V18" i="16"/>
  <c r="F23" i="16"/>
  <c r="F22" i="16" s="1"/>
  <c r="F22" i="17"/>
  <c r="N22" i="17"/>
  <c r="N23" i="16"/>
  <c r="N22" i="16" s="1"/>
  <c r="V22" i="17"/>
  <c r="V23" i="16"/>
  <c r="V22" i="16" s="1"/>
  <c r="D28" i="16"/>
  <c r="D27" i="16" s="1"/>
  <c r="D27" i="17"/>
  <c r="L27" i="17"/>
  <c r="L28" i="16"/>
  <c r="L27" i="16" s="1"/>
  <c r="T28" i="16"/>
  <c r="T27" i="17"/>
  <c r="F34" i="16"/>
  <c r="F33" i="17"/>
  <c r="N34" i="16"/>
  <c r="N33" i="17"/>
  <c r="V34" i="16"/>
  <c r="V33" i="17"/>
  <c r="H52" i="17"/>
  <c r="H53" i="16"/>
  <c r="H52" i="16" s="1"/>
  <c r="P52" i="17"/>
  <c r="P53" i="16"/>
  <c r="P52" i="16" s="1"/>
  <c r="X52" i="17"/>
  <c r="X53" i="16"/>
  <c r="X52" i="16" s="1"/>
  <c r="D61" i="18"/>
  <c r="L61" i="18"/>
  <c r="T61" i="18"/>
  <c r="D4" i="185"/>
  <c r="D5" i="103"/>
  <c r="L4" i="185"/>
  <c r="L5" i="103"/>
  <c r="T4" i="185"/>
  <c r="T5" i="103"/>
  <c r="F6" i="103"/>
  <c r="N6" i="103"/>
  <c r="V6" i="103"/>
  <c r="H7" i="103"/>
  <c r="P7" i="103"/>
  <c r="X7" i="103"/>
  <c r="J8" i="185"/>
  <c r="J9" i="103"/>
  <c r="R8" i="185"/>
  <c r="R9" i="103"/>
  <c r="D10" i="103"/>
  <c r="L10" i="103"/>
  <c r="T10" i="103"/>
  <c r="F11" i="185"/>
  <c r="F12" i="103"/>
  <c r="N11" i="185"/>
  <c r="N12" i="103"/>
  <c r="V11" i="185"/>
  <c r="V12" i="103"/>
  <c r="H13" i="103"/>
  <c r="P13" i="103"/>
  <c r="X13" i="103"/>
  <c r="J14" i="103"/>
  <c r="R14" i="103"/>
  <c r="D15" i="103"/>
  <c r="L15" i="103"/>
  <c r="T15" i="103"/>
  <c r="F16" i="103"/>
  <c r="N16" i="103"/>
  <c r="V16" i="103"/>
  <c r="H17" i="185"/>
  <c r="H18" i="103"/>
  <c r="P17" i="185"/>
  <c r="P18" i="103"/>
  <c r="X17" i="185"/>
  <c r="X18" i="103"/>
  <c r="H22" i="185"/>
  <c r="H23" i="103"/>
  <c r="P22" i="185"/>
  <c r="P23" i="103"/>
  <c r="X22" i="185"/>
  <c r="X23" i="103"/>
  <c r="J24" i="103"/>
  <c r="R24" i="103"/>
  <c r="D25" i="103"/>
  <c r="L25" i="103"/>
  <c r="T25" i="103"/>
  <c r="F27" i="185"/>
  <c r="F28" i="103"/>
  <c r="N27" i="185"/>
  <c r="N28" i="103"/>
  <c r="V27" i="185"/>
  <c r="V28" i="103"/>
  <c r="H33" i="185"/>
  <c r="H34" i="103"/>
  <c r="P33" i="185"/>
  <c r="P34" i="103"/>
  <c r="X33" i="185"/>
  <c r="X34" i="103"/>
  <c r="D61" i="185"/>
  <c r="L61" i="185"/>
  <c r="T61" i="185"/>
  <c r="H52" i="185"/>
  <c r="H53" i="103"/>
  <c r="H52" i="103" s="1"/>
  <c r="P52" i="185"/>
  <c r="P53" i="103"/>
  <c r="X52" i="185"/>
  <c r="X53" i="103"/>
  <c r="J4" i="187"/>
  <c r="J5" i="105"/>
  <c r="J4" i="105" s="1"/>
  <c r="R4" i="187"/>
  <c r="R5" i="105"/>
  <c r="R4" i="105" s="1"/>
  <c r="H8" i="187"/>
  <c r="H9" i="105"/>
  <c r="H8" i="105" s="1"/>
  <c r="P8" i="187"/>
  <c r="P9" i="105"/>
  <c r="P8" i="105" s="1"/>
  <c r="X8" i="187"/>
  <c r="X9" i="105"/>
  <c r="X8" i="105" s="1"/>
  <c r="D11" i="187"/>
  <c r="D12" i="105"/>
  <c r="L11" i="187"/>
  <c r="L12" i="105"/>
  <c r="T11" i="187"/>
  <c r="T12" i="105"/>
  <c r="F17" i="187"/>
  <c r="F18" i="105"/>
  <c r="F17" i="105" s="1"/>
  <c r="N17" i="187"/>
  <c r="N18" i="105"/>
  <c r="N17" i="105" s="1"/>
  <c r="V17" i="187"/>
  <c r="V18" i="105"/>
  <c r="F22" i="187"/>
  <c r="F23" i="105"/>
  <c r="F22" i="105" s="1"/>
  <c r="N22" i="187"/>
  <c r="N23" i="105"/>
  <c r="N22" i="105" s="1"/>
  <c r="V22" i="187"/>
  <c r="V23" i="105"/>
  <c r="V22" i="105" s="1"/>
  <c r="D27" i="187"/>
  <c r="D28" i="105"/>
  <c r="L27" i="187"/>
  <c r="L28" i="105"/>
  <c r="T27" i="187"/>
  <c r="T28" i="105"/>
  <c r="F33" i="187"/>
  <c r="F34" i="105"/>
  <c r="N33" i="187"/>
  <c r="N34" i="105"/>
  <c r="V33" i="187"/>
  <c r="V34" i="105"/>
  <c r="J61" i="187"/>
  <c r="R61" i="187"/>
  <c r="F52" i="187"/>
  <c r="F53" i="105"/>
  <c r="F52" i="105" s="1"/>
  <c r="N52" i="187"/>
  <c r="N53" i="105"/>
  <c r="N52" i="105" s="1"/>
  <c r="V52" i="187"/>
  <c r="V53" i="105"/>
  <c r="V52" i="105" s="1"/>
  <c r="J4" i="191"/>
  <c r="J5" i="104"/>
  <c r="J4" i="104" s="1"/>
  <c r="R4" i="191"/>
  <c r="R5" i="104"/>
  <c r="R4" i="104" s="1"/>
  <c r="H8" i="191"/>
  <c r="H9" i="104"/>
  <c r="H8" i="104" s="1"/>
  <c r="P8" i="191"/>
  <c r="P9" i="104"/>
  <c r="P8" i="104" s="1"/>
  <c r="X8" i="191"/>
  <c r="X9" i="104"/>
  <c r="X8" i="104" s="1"/>
  <c r="D11" i="191"/>
  <c r="D12" i="104"/>
  <c r="L11" i="191"/>
  <c r="L12" i="104"/>
  <c r="T11" i="191"/>
  <c r="T12" i="104"/>
  <c r="F17" i="191"/>
  <c r="F18" i="104"/>
  <c r="N17" i="191"/>
  <c r="N18" i="104"/>
  <c r="V17" i="191"/>
  <c r="V18" i="104"/>
  <c r="F22" i="191"/>
  <c r="F23" i="104"/>
  <c r="F22" i="104" s="1"/>
  <c r="N22" i="191"/>
  <c r="N23" i="104"/>
  <c r="N22" i="104" s="1"/>
  <c r="V22" i="191"/>
  <c r="V23" i="104"/>
  <c r="V22" i="104" s="1"/>
  <c r="D27" i="191"/>
  <c r="D28" i="104"/>
  <c r="L27" i="191"/>
  <c r="L28" i="104"/>
  <c r="T27" i="191"/>
  <c r="T28" i="104"/>
  <c r="F33" i="191"/>
  <c r="F34" i="104"/>
  <c r="N33" i="191"/>
  <c r="N34" i="104"/>
  <c r="V33" i="191"/>
  <c r="V34" i="104"/>
  <c r="J61" i="191"/>
  <c r="R61" i="191"/>
  <c r="F52" i="191"/>
  <c r="F53" i="104"/>
  <c r="F52" i="104" s="1"/>
  <c r="N52" i="191"/>
  <c r="N53" i="104"/>
  <c r="N52" i="104" s="1"/>
  <c r="V52" i="191"/>
  <c r="V53" i="104"/>
  <c r="V52" i="104" s="1"/>
  <c r="F5" i="106"/>
  <c r="F4" i="106" s="1"/>
  <c r="F4" i="194"/>
  <c r="N5" i="106"/>
  <c r="N4" i="106" s="1"/>
  <c r="N4" i="194"/>
  <c r="V5" i="106"/>
  <c r="V4" i="106" s="1"/>
  <c r="V4" i="194"/>
  <c r="D8" i="194"/>
  <c r="D9" i="106"/>
  <c r="D8" i="106" s="1"/>
  <c r="L8" i="194"/>
  <c r="L9" i="106"/>
  <c r="L8" i="106" s="1"/>
  <c r="T8" i="194"/>
  <c r="T9" i="106"/>
  <c r="T8" i="106" s="1"/>
  <c r="H11" i="194"/>
  <c r="H12" i="106"/>
  <c r="P11" i="194"/>
  <c r="P12" i="106"/>
  <c r="X11" i="194"/>
  <c r="X12" i="106"/>
  <c r="J17" i="194"/>
  <c r="J18" i="106"/>
  <c r="R17" i="194"/>
  <c r="R18" i="106"/>
  <c r="J22" i="194"/>
  <c r="J23" i="106"/>
  <c r="J22" i="106" s="1"/>
  <c r="R22" i="194"/>
  <c r="R23" i="106"/>
  <c r="R22" i="106" s="1"/>
  <c r="H27" i="194"/>
  <c r="H28" i="106"/>
  <c r="P27" i="194"/>
  <c r="P28" i="106"/>
  <c r="X27" i="194"/>
  <c r="X28" i="106"/>
  <c r="J33" i="194"/>
  <c r="J34" i="106"/>
  <c r="R33" i="194"/>
  <c r="R34" i="106"/>
  <c r="F61" i="194"/>
  <c r="N61" i="194"/>
  <c r="V61" i="194"/>
  <c r="J52" i="194"/>
  <c r="J53" i="106"/>
  <c r="J52" i="106" s="1"/>
  <c r="R52" i="194"/>
  <c r="R53" i="106"/>
  <c r="R52" i="106" s="1"/>
  <c r="J4" i="197"/>
  <c r="J5" i="111"/>
  <c r="J4" i="111" s="1"/>
  <c r="R4" i="197"/>
  <c r="R5" i="111"/>
  <c r="R4" i="111" s="1"/>
  <c r="H8" i="197"/>
  <c r="H9" i="111"/>
  <c r="H8" i="111" s="1"/>
  <c r="P8" i="197"/>
  <c r="P9" i="111"/>
  <c r="P8" i="111" s="1"/>
  <c r="X8" i="197"/>
  <c r="X9" i="111"/>
  <c r="X8" i="111" s="1"/>
  <c r="D11" i="197"/>
  <c r="D12" i="111"/>
  <c r="D11" i="111" s="1"/>
  <c r="L11" i="197"/>
  <c r="L12" i="111"/>
  <c r="L11" i="111" s="1"/>
  <c r="T11" i="197"/>
  <c r="T12" i="111"/>
  <c r="T11" i="111" s="1"/>
  <c r="F17" i="197"/>
  <c r="F18" i="111"/>
  <c r="F17" i="111" s="1"/>
  <c r="N17" i="197"/>
  <c r="N18" i="111"/>
  <c r="N17" i="111" s="1"/>
  <c r="V17" i="197"/>
  <c r="V18" i="111"/>
  <c r="V17" i="111" s="1"/>
  <c r="F22" i="197"/>
  <c r="F23" i="111"/>
  <c r="F22" i="111" s="1"/>
  <c r="N22" i="197"/>
  <c r="N23" i="111"/>
  <c r="N22" i="111" s="1"/>
  <c r="V22" i="197"/>
  <c r="V23" i="111"/>
  <c r="V22" i="111" s="1"/>
  <c r="D27" i="197"/>
  <c r="D28" i="111"/>
  <c r="D27" i="111" s="1"/>
  <c r="L27" i="197"/>
  <c r="L28" i="111"/>
  <c r="L27" i="111" s="1"/>
  <c r="T27" i="197"/>
  <c r="T28" i="111"/>
  <c r="T27" i="111" s="1"/>
  <c r="F33" i="197"/>
  <c r="F34" i="111"/>
  <c r="F33" i="111" s="1"/>
  <c r="N33" i="197"/>
  <c r="N34" i="111"/>
  <c r="N33" i="111" s="1"/>
  <c r="V33" i="197"/>
  <c r="V34" i="111"/>
  <c r="V33" i="111" s="1"/>
  <c r="J61" i="197"/>
  <c r="J61" i="111"/>
  <c r="R61" i="197"/>
  <c r="R61" i="111"/>
  <c r="F52" i="197"/>
  <c r="F53" i="111"/>
  <c r="F52" i="111" s="1"/>
  <c r="N52" i="197"/>
  <c r="N53" i="111"/>
  <c r="N52" i="111" s="1"/>
  <c r="V52" i="197"/>
  <c r="V53" i="111"/>
  <c r="V52" i="111" s="1"/>
  <c r="V4" i="198"/>
  <c r="F26" i="199"/>
  <c r="H4" i="163"/>
  <c r="H5" i="117"/>
  <c r="P4" i="163"/>
  <c r="P5" i="117"/>
  <c r="X5" i="117"/>
  <c r="X4" i="163"/>
  <c r="J6" i="116"/>
  <c r="R6" i="116"/>
  <c r="D7" i="116"/>
  <c r="L7" i="116"/>
  <c r="T7" i="116"/>
  <c r="F8" i="163"/>
  <c r="F9" i="117"/>
  <c r="N8" i="163"/>
  <c r="N9" i="117"/>
  <c r="V8" i="163"/>
  <c r="V9" i="117"/>
  <c r="H10" i="116"/>
  <c r="P10" i="116"/>
  <c r="X10" i="116"/>
  <c r="J11" i="163"/>
  <c r="J12" i="117"/>
  <c r="R11" i="163"/>
  <c r="R12" i="117"/>
  <c r="D13" i="116"/>
  <c r="L13" i="116"/>
  <c r="T13" i="116"/>
  <c r="F14" i="116"/>
  <c r="N14" i="116"/>
  <c r="V14" i="116"/>
  <c r="H15" i="116"/>
  <c r="P15" i="116"/>
  <c r="X15" i="116"/>
  <c r="J16" i="116"/>
  <c r="R16" i="116"/>
  <c r="D17" i="163"/>
  <c r="D18" i="117"/>
  <c r="L17" i="163"/>
  <c r="L18" i="117"/>
  <c r="T17" i="163"/>
  <c r="T18" i="117"/>
  <c r="F19" i="116"/>
  <c r="N19" i="116"/>
  <c r="V19" i="116"/>
  <c r="H20" i="116"/>
  <c r="P20" i="116"/>
  <c r="X20" i="116"/>
  <c r="J21" i="116"/>
  <c r="R21" i="116"/>
  <c r="D22" i="163"/>
  <c r="D23" i="117"/>
  <c r="L22" i="163"/>
  <c r="L23" i="117"/>
  <c r="T22" i="163"/>
  <c r="T23" i="117"/>
  <c r="F24" i="116"/>
  <c r="N24" i="116"/>
  <c r="V24" i="116"/>
  <c r="H25" i="116"/>
  <c r="P25" i="116"/>
  <c r="X25" i="116"/>
  <c r="J27" i="163"/>
  <c r="J28" i="117"/>
  <c r="R27" i="163"/>
  <c r="R28" i="117"/>
  <c r="D29" i="116"/>
  <c r="L29" i="116"/>
  <c r="T29" i="116"/>
  <c r="F30" i="116"/>
  <c r="N30" i="116"/>
  <c r="V30" i="116"/>
  <c r="H31" i="116"/>
  <c r="P31" i="116"/>
  <c r="X31" i="116"/>
  <c r="J32" i="116"/>
  <c r="R32" i="116"/>
  <c r="D33" i="163"/>
  <c r="D34" i="117"/>
  <c r="L33" i="163"/>
  <c r="L34" i="117"/>
  <c r="T33" i="163"/>
  <c r="T34" i="117"/>
  <c r="F35" i="116"/>
  <c r="N35" i="116"/>
  <c r="V35" i="116"/>
  <c r="D38" i="116"/>
  <c r="N39" i="116"/>
  <c r="V39" i="116"/>
  <c r="X40" i="116"/>
  <c r="D42" i="116"/>
  <c r="L42" i="116"/>
  <c r="T42" i="116"/>
  <c r="H61" i="163"/>
  <c r="P61" i="163"/>
  <c r="X61" i="163"/>
  <c r="F63" i="116"/>
  <c r="N63" i="116"/>
  <c r="V63" i="116"/>
  <c r="J65" i="116"/>
  <c r="R65" i="116"/>
  <c r="F67" i="116"/>
  <c r="D70" i="116"/>
  <c r="L70" i="116"/>
  <c r="T70" i="116"/>
  <c r="F71" i="116"/>
  <c r="N71" i="116"/>
  <c r="V71" i="116"/>
  <c r="D52" i="163"/>
  <c r="D53" i="117"/>
  <c r="L52" i="163"/>
  <c r="L53" i="117"/>
  <c r="L53" i="116" s="1"/>
  <c r="T52" i="163"/>
  <c r="T53" i="117"/>
  <c r="F54" i="116"/>
  <c r="N54" i="116"/>
  <c r="V54" i="116"/>
  <c r="F33" i="166"/>
  <c r="F26" i="166" s="1"/>
  <c r="F2" i="166" s="1"/>
  <c r="F37" i="118"/>
  <c r="F37" i="116" s="1"/>
  <c r="N33" i="166"/>
  <c r="N26" i="166" s="1"/>
  <c r="N2" i="166" s="1"/>
  <c r="N37" i="118"/>
  <c r="N37" i="116" s="1"/>
  <c r="V33" i="166"/>
  <c r="V26" i="166" s="1"/>
  <c r="V2" i="166" s="1"/>
  <c r="V37" i="118"/>
  <c r="D61" i="166"/>
  <c r="D66" i="118"/>
  <c r="L61" i="166"/>
  <c r="L66" i="118"/>
  <c r="T61" i="166"/>
  <c r="T66" i="118"/>
  <c r="X46" i="116"/>
  <c r="X50" i="116"/>
  <c r="D61" i="167"/>
  <c r="D64" i="118"/>
  <c r="D64" i="116" s="1"/>
  <c r="L61" i="167"/>
  <c r="L64" i="118"/>
  <c r="L64" i="116" s="1"/>
  <c r="T61" i="167"/>
  <c r="T64" i="118"/>
  <c r="T64" i="116" s="1"/>
  <c r="F33" i="155"/>
  <c r="F26" i="155" s="1"/>
  <c r="F34" i="119"/>
  <c r="F33" i="119" s="1"/>
  <c r="F26" i="119" s="1"/>
  <c r="F2" i="119" s="1"/>
  <c r="N33" i="155"/>
  <c r="N26" i="155" s="1"/>
  <c r="N2" i="155" s="1"/>
  <c r="N34" i="119"/>
  <c r="N33" i="119" s="1"/>
  <c r="N26" i="119" s="1"/>
  <c r="V33" i="155"/>
  <c r="V26" i="155" s="1"/>
  <c r="V34" i="119"/>
  <c r="V33" i="119" s="1"/>
  <c r="V26" i="119" s="1"/>
  <c r="V2" i="119" s="1"/>
  <c r="J40" i="116"/>
  <c r="R40" i="116"/>
  <c r="H61" i="155"/>
  <c r="H66" i="119"/>
  <c r="H61" i="119" s="1"/>
  <c r="P61" i="155"/>
  <c r="P66" i="119"/>
  <c r="P61" i="119" s="1"/>
  <c r="X61" i="155"/>
  <c r="X66" i="119"/>
  <c r="X61" i="119" s="1"/>
  <c r="F33" i="158"/>
  <c r="F26" i="158" s="1"/>
  <c r="F2" i="158" s="1"/>
  <c r="F34" i="120"/>
  <c r="F33" i="120" s="1"/>
  <c r="F26" i="120" s="1"/>
  <c r="F2" i="120" s="1"/>
  <c r="N33" i="158"/>
  <c r="N26" i="158" s="1"/>
  <c r="N2" i="158" s="1"/>
  <c r="N34" i="120"/>
  <c r="N33" i="120" s="1"/>
  <c r="N26" i="120" s="1"/>
  <c r="N2" i="120" s="1"/>
  <c r="V33" i="158"/>
  <c r="V26" i="158" s="1"/>
  <c r="V2" i="158" s="1"/>
  <c r="V34" i="120"/>
  <c r="V33" i="120" s="1"/>
  <c r="V26" i="120" s="1"/>
  <c r="V2" i="120" s="1"/>
  <c r="D41" i="116"/>
  <c r="L41" i="116"/>
  <c r="T41" i="116"/>
  <c r="J61" i="158"/>
  <c r="J62" i="120"/>
  <c r="J61" i="120" s="1"/>
  <c r="R61" i="158"/>
  <c r="R62" i="120"/>
  <c r="R61" i="120" s="1"/>
  <c r="X65" i="116"/>
  <c r="K4" i="115"/>
  <c r="S4" i="115"/>
  <c r="Q8" i="115"/>
  <c r="U11" i="115"/>
  <c r="O17" i="115"/>
  <c r="W17" i="115"/>
  <c r="W22" i="115"/>
  <c r="C61" i="201"/>
  <c r="K61" i="201"/>
  <c r="S61" i="201"/>
  <c r="G61" i="203"/>
  <c r="O61" i="203"/>
  <c r="W61" i="203"/>
  <c r="I61" i="173"/>
  <c r="Q61" i="173"/>
  <c r="C61" i="183"/>
  <c r="K61" i="183"/>
  <c r="S61" i="183"/>
  <c r="G52" i="183"/>
  <c r="O52" i="183"/>
  <c r="W52" i="183"/>
  <c r="E5" i="125"/>
  <c r="E4" i="125" s="1"/>
  <c r="E4" i="171"/>
  <c r="M5" i="125"/>
  <c r="M4" i="125" s="1"/>
  <c r="M4" i="171"/>
  <c r="U5" i="125"/>
  <c r="U4" i="125" s="1"/>
  <c r="U4" i="171"/>
  <c r="C9" i="125"/>
  <c r="C8" i="125" s="1"/>
  <c r="C8" i="171"/>
  <c r="K8" i="171"/>
  <c r="K9" i="125"/>
  <c r="K8" i="125" s="1"/>
  <c r="S8" i="171"/>
  <c r="S9" i="125"/>
  <c r="S8" i="125" s="1"/>
  <c r="G12" i="125"/>
  <c r="G11" i="171"/>
  <c r="O11" i="171"/>
  <c r="O12" i="125"/>
  <c r="W12" i="125"/>
  <c r="W11" i="171"/>
  <c r="I17" i="171"/>
  <c r="I18" i="125"/>
  <c r="Q17" i="171"/>
  <c r="Q18" i="125"/>
  <c r="I22" i="171"/>
  <c r="I23" i="125"/>
  <c r="I22" i="125" s="1"/>
  <c r="Q22" i="171"/>
  <c r="Q23" i="125"/>
  <c r="Q22" i="125" s="1"/>
  <c r="G27" i="171"/>
  <c r="G28" i="125"/>
  <c r="O27" i="171"/>
  <c r="O28" i="125"/>
  <c r="W27" i="171"/>
  <c r="W28" i="125"/>
  <c r="I34" i="125"/>
  <c r="I33" i="171"/>
  <c r="Q33" i="171"/>
  <c r="Q34" i="125"/>
  <c r="E61" i="171"/>
  <c r="M61" i="171"/>
  <c r="U61" i="171"/>
  <c r="G53" i="125"/>
  <c r="G52" i="125" s="1"/>
  <c r="G52" i="171"/>
  <c r="O52" i="171"/>
  <c r="O53" i="125"/>
  <c r="O52" i="125" s="1"/>
  <c r="W53" i="125"/>
  <c r="W52" i="125" s="1"/>
  <c r="W52" i="171"/>
  <c r="G92" i="149"/>
  <c r="O92" i="149"/>
  <c r="W92" i="149"/>
  <c r="E5" i="124"/>
  <c r="E4" i="201"/>
  <c r="M5" i="124"/>
  <c r="M4" i="201"/>
  <c r="U5" i="124"/>
  <c r="U4" i="201"/>
  <c r="G6" i="123"/>
  <c r="O6" i="123"/>
  <c r="W6" i="123"/>
  <c r="I7" i="123"/>
  <c r="Q7" i="123"/>
  <c r="C8" i="201"/>
  <c r="C9" i="124"/>
  <c r="K8" i="201"/>
  <c r="K9" i="124"/>
  <c r="S8" i="201"/>
  <c r="S9" i="124"/>
  <c r="E10" i="123"/>
  <c r="M10" i="123"/>
  <c r="U10" i="123"/>
  <c r="G12" i="124"/>
  <c r="G11" i="201"/>
  <c r="O11" i="201"/>
  <c r="O12" i="124"/>
  <c r="W12" i="124"/>
  <c r="W11" i="201"/>
  <c r="I13" i="123"/>
  <c r="Q13" i="123"/>
  <c r="C14" i="123"/>
  <c r="K14" i="123"/>
  <c r="S14" i="123"/>
  <c r="E15" i="123"/>
  <c r="M15" i="123"/>
  <c r="U15" i="123"/>
  <c r="G16" i="123"/>
  <c r="O16" i="123"/>
  <c r="W16" i="123"/>
  <c r="I18" i="124"/>
  <c r="I17" i="201"/>
  <c r="Q18" i="124"/>
  <c r="Q17" i="201"/>
  <c r="G21" i="123"/>
  <c r="O21" i="123"/>
  <c r="I23" i="124"/>
  <c r="I22" i="201"/>
  <c r="Q22" i="201"/>
  <c r="Q23" i="124"/>
  <c r="C24" i="123"/>
  <c r="K24" i="123"/>
  <c r="S24" i="123"/>
  <c r="E25" i="123"/>
  <c r="M25" i="123"/>
  <c r="U25" i="123"/>
  <c r="G28" i="124"/>
  <c r="G27" i="201"/>
  <c r="O28" i="124"/>
  <c r="O27" i="201"/>
  <c r="W28" i="124"/>
  <c r="W27" i="201"/>
  <c r="I29" i="123"/>
  <c r="Q29" i="123"/>
  <c r="C30" i="123"/>
  <c r="K30" i="123"/>
  <c r="S30" i="123"/>
  <c r="E31" i="123"/>
  <c r="M31" i="123"/>
  <c r="U31" i="123"/>
  <c r="G32" i="123"/>
  <c r="O32" i="123"/>
  <c r="W32" i="123"/>
  <c r="I34" i="124"/>
  <c r="I33" i="201"/>
  <c r="Q33" i="201"/>
  <c r="Q34" i="124"/>
  <c r="C35" i="123"/>
  <c r="K35" i="123"/>
  <c r="S35" i="123"/>
  <c r="M36" i="123"/>
  <c r="G37" i="123"/>
  <c r="O37" i="123"/>
  <c r="W37" i="123"/>
  <c r="I38" i="123"/>
  <c r="Q38" i="123"/>
  <c r="C39" i="123"/>
  <c r="K39" i="123"/>
  <c r="S39" i="123"/>
  <c r="E40" i="123"/>
  <c r="M40" i="123"/>
  <c r="U40" i="123"/>
  <c r="G41" i="123"/>
  <c r="O41" i="123"/>
  <c r="W41" i="123"/>
  <c r="I42" i="123"/>
  <c r="Q42" i="123"/>
  <c r="C43" i="123"/>
  <c r="K43" i="123"/>
  <c r="S43" i="123"/>
  <c r="E44" i="123"/>
  <c r="M44" i="123"/>
  <c r="U44" i="123"/>
  <c r="G45" i="123"/>
  <c r="O45" i="123"/>
  <c r="W45" i="123"/>
  <c r="I46" i="123"/>
  <c r="Q46" i="123"/>
  <c r="C47" i="123"/>
  <c r="K47" i="123"/>
  <c r="S47" i="123"/>
  <c r="E48" i="123"/>
  <c r="M48" i="123"/>
  <c r="U48" i="123"/>
  <c r="G49" i="123"/>
  <c r="O49" i="123"/>
  <c r="W49" i="123"/>
  <c r="I50" i="123"/>
  <c r="Q50" i="123"/>
  <c r="E62" i="123"/>
  <c r="M62" i="123"/>
  <c r="U62" i="123"/>
  <c r="G63" i="123"/>
  <c r="O63" i="123"/>
  <c r="W63" i="123"/>
  <c r="I64" i="123"/>
  <c r="Q64" i="123"/>
  <c r="C65" i="123"/>
  <c r="K65" i="123"/>
  <c r="S65" i="123"/>
  <c r="E66" i="123"/>
  <c r="M66" i="123"/>
  <c r="U66" i="123"/>
  <c r="G67" i="123"/>
  <c r="O67" i="123"/>
  <c r="W67" i="123"/>
  <c r="I68" i="123"/>
  <c r="Q68" i="123"/>
  <c r="C69" i="123"/>
  <c r="K69" i="123"/>
  <c r="S69" i="123"/>
  <c r="E70" i="123"/>
  <c r="M70" i="123"/>
  <c r="U70" i="123"/>
  <c r="G71" i="123"/>
  <c r="O71" i="123"/>
  <c r="W71" i="123"/>
  <c r="I72" i="123"/>
  <c r="Q72" i="123"/>
  <c r="C53" i="124"/>
  <c r="C52" i="201"/>
  <c r="K52" i="201"/>
  <c r="K53" i="124"/>
  <c r="S53" i="124"/>
  <c r="S52" i="201"/>
  <c r="E54" i="123"/>
  <c r="M54" i="123"/>
  <c r="U54" i="123"/>
  <c r="C34" i="8"/>
  <c r="C33" i="160"/>
  <c r="C26" i="160" s="1"/>
  <c r="K33" i="160"/>
  <c r="K26" i="160" s="1"/>
  <c r="K2" i="160" s="1"/>
  <c r="K34" i="8"/>
  <c r="S33" i="160"/>
  <c r="S26" i="160" s="1"/>
  <c r="S2" i="160" s="1"/>
  <c r="S34" i="8"/>
  <c r="C33" i="151"/>
  <c r="C26" i="151" s="1"/>
  <c r="C2" i="151" s="1"/>
  <c r="C34" i="10"/>
  <c r="K33" i="151"/>
  <c r="K26" i="151" s="1"/>
  <c r="K34" i="10"/>
  <c r="S33" i="151"/>
  <c r="S26" i="151" s="1"/>
  <c r="S2" i="151" s="1"/>
  <c r="S34" i="10"/>
  <c r="E61" i="151"/>
  <c r="E66" i="10"/>
  <c r="M61" i="151"/>
  <c r="M66" i="10"/>
  <c r="M61" i="10" s="1"/>
  <c r="U61" i="151"/>
  <c r="U66" i="10"/>
  <c r="C4" i="17"/>
  <c r="C5" i="16"/>
  <c r="K5" i="16"/>
  <c r="K4" i="17"/>
  <c r="S5" i="16"/>
  <c r="S4" i="17"/>
  <c r="I9" i="16"/>
  <c r="I8" i="17"/>
  <c r="Q8" i="17"/>
  <c r="Q9" i="16"/>
  <c r="E11" i="17"/>
  <c r="E12" i="16"/>
  <c r="M12" i="16"/>
  <c r="M11" i="17"/>
  <c r="U12" i="16"/>
  <c r="U11" i="17"/>
  <c r="G18" i="16"/>
  <c r="G17" i="17"/>
  <c r="O18" i="16"/>
  <c r="O17" i="17"/>
  <c r="W18" i="16"/>
  <c r="W17" i="17"/>
  <c r="G22" i="17"/>
  <c r="G23" i="16"/>
  <c r="G22" i="16" s="1"/>
  <c r="O22" i="17"/>
  <c r="O23" i="16"/>
  <c r="W22" i="17"/>
  <c r="W23" i="16"/>
  <c r="E27" i="17"/>
  <c r="E28" i="16"/>
  <c r="M27" i="17"/>
  <c r="M26" i="17" s="1"/>
  <c r="M28" i="16"/>
  <c r="U27" i="17"/>
  <c r="U28" i="16"/>
  <c r="G33" i="17"/>
  <c r="G34" i="16"/>
  <c r="O34" i="16"/>
  <c r="O33" i="17"/>
  <c r="W34" i="16"/>
  <c r="W33" i="17"/>
  <c r="I52" i="17"/>
  <c r="I53" i="16"/>
  <c r="Q52" i="17"/>
  <c r="Q53" i="16"/>
  <c r="E61" i="18"/>
  <c r="M61" i="18"/>
  <c r="U61" i="18"/>
  <c r="E4" i="185"/>
  <c r="E5" i="103"/>
  <c r="M4" i="185"/>
  <c r="M5" i="103"/>
  <c r="U4" i="185"/>
  <c r="U5" i="103"/>
  <c r="G6" i="103"/>
  <c r="G6" i="102" s="1"/>
  <c r="O6" i="103"/>
  <c r="W6" i="103"/>
  <c r="I7" i="103"/>
  <c r="Q7" i="103"/>
  <c r="C8" i="185"/>
  <c r="C9" i="103"/>
  <c r="K8" i="185"/>
  <c r="K9" i="103"/>
  <c r="S8" i="185"/>
  <c r="S9" i="103"/>
  <c r="E10" i="103"/>
  <c r="M10" i="103"/>
  <c r="U10" i="103"/>
  <c r="G11" i="185"/>
  <c r="G12" i="103"/>
  <c r="O11" i="185"/>
  <c r="O12" i="103"/>
  <c r="W11" i="185"/>
  <c r="W12" i="103"/>
  <c r="I13" i="103"/>
  <c r="I13" i="102" s="1"/>
  <c r="Q13" i="103"/>
  <c r="C14" i="103"/>
  <c r="K14" i="103"/>
  <c r="S14" i="103"/>
  <c r="E15" i="103"/>
  <c r="M15" i="103"/>
  <c r="U15" i="103"/>
  <c r="G16" i="103"/>
  <c r="G16" i="102" s="1"/>
  <c r="O16" i="103"/>
  <c r="W16" i="103"/>
  <c r="I17" i="185"/>
  <c r="I18" i="103"/>
  <c r="Q17" i="185"/>
  <c r="Q18" i="103"/>
  <c r="U20" i="102"/>
  <c r="I22" i="185"/>
  <c r="I23" i="103"/>
  <c r="Q22" i="185"/>
  <c r="Q23" i="103"/>
  <c r="C24" i="103"/>
  <c r="K24" i="103"/>
  <c r="S24" i="103"/>
  <c r="E25" i="103"/>
  <c r="M25" i="103"/>
  <c r="M25" i="102" s="1"/>
  <c r="U25" i="103"/>
  <c r="G27" i="185"/>
  <c r="G28" i="103"/>
  <c r="O27" i="185"/>
  <c r="O28" i="103"/>
  <c r="W27" i="185"/>
  <c r="W28" i="103"/>
  <c r="I33" i="185"/>
  <c r="I34" i="103"/>
  <c r="Q33" i="185"/>
  <c r="Q34" i="103"/>
  <c r="E61" i="185"/>
  <c r="M61" i="185"/>
  <c r="U61" i="185"/>
  <c r="I52" i="185"/>
  <c r="I53" i="103"/>
  <c r="Q52" i="185"/>
  <c r="Q53" i="103"/>
  <c r="C5" i="105"/>
  <c r="C4" i="105" s="1"/>
  <c r="C4" i="187"/>
  <c r="K4" i="187"/>
  <c r="K5" i="105"/>
  <c r="K4" i="105" s="1"/>
  <c r="S4" i="187"/>
  <c r="S5" i="105"/>
  <c r="S4" i="105" s="1"/>
  <c r="I8" i="187"/>
  <c r="I9" i="105"/>
  <c r="I8" i="105" s="1"/>
  <c r="Q8" i="187"/>
  <c r="Q9" i="105"/>
  <c r="Q8" i="105" s="1"/>
  <c r="E11" i="187"/>
  <c r="E12" i="105"/>
  <c r="M11" i="187"/>
  <c r="M12" i="105"/>
  <c r="U11" i="187"/>
  <c r="U12" i="105"/>
  <c r="G17" i="187"/>
  <c r="G18" i="105"/>
  <c r="O17" i="187"/>
  <c r="O18" i="105"/>
  <c r="W17" i="187"/>
  <c r="W18" i="105"/>
  <c r="W17" i="105" s="1"/>
  <c r="G22" i="187"/>
  <c r="G23" i="105"/>
  <c r="G22" i="105" s="1"/>
  <c r="O22" i="187"/>
  <c r="O23" i="105"/>
  <c r="O22" i="105" s="1"/>
  <c r="W22" i="187"/>
  <c r="W23" i="105"/>
  <c r="W22" i="105" s="1"/>
  <c r="E27" i="187"/>
  <c r="E28" i="105"/>
  <c r="M27" i="187"/>
  <c r="M28" i="105"/>
  <c r="U27" i="187"/>
  <c r="U28" i="105"/>
  <c r="G33" i="187"/>
  <c r="G34" i="105"/>
  <c r="O33" i="187"/>
  <c r="O34" i="105"/>
  <c r="W33" i="187"/>
  <c r="W34" i="105"/>
  <c r="C61" i="187"/>
  <c r="K61" i="187"/>
  <c r="S61" i="187"/>
  <c r="G52" i="187"/>
  <c r="G53" i="105"/>
  <c r="G52" i="105" s="1"/>
  <c r="O52" i="187"/>
  <c r="O53" i="105"/>
  <c r="O52" i="105" s="1"/>
  <c r="W52" i="187"/>
  <c r="W53" i="105"/>
  <c r="W52" i="105" s="1"/>
  <c r="E8" i="188"/>
  <c r="M8" i="188"/>
  <c r="U8" i="188"/>
  <c r="C22" i="188"/>
  <c r="K22" i="188"/>
  <c r="S22" i="188"/>
  <c r="I27" i="188"/>
  <c r="Q27" i="188"/>
  <c r="Q26" i="188" s="1"/>
  <c r="C33" i="188"/>
  <c r="K33" i="188"/>
  <c r="S33" i="188"/>
  <c r="S52" i="188"/>
  <c r="K4" i="189"/>
  <c r="S4" i="189"/>
  <c r="I8" i="189"/>
  <c r="Q8" i="189"/>
  <c r="C4" i="191"/>
  <c r="C5" i="104"/>
  <c r="C4" i="104" s="1"/>
  <c r="K4" i="191"/>
  <c r="K5" i="104"/>
  <c r="K4" i="104" s="1"/>
  <c r="S4" i="191"/>
  <c r="S5" i="104"/>
  <c r="S4" i="104" s="1"/>
  <c r="I8" i="191"/>
  <c r="I9" i="104"/>
  <c r="I8" i="104" s="1"/>
  <c r="Q8" i="191"/>
  <c r="Q9" i="104"/>
  <c r="Q8" i="104" s="1"/>
  <c r="E11" i="191"/>
  <c r="E12" i="104"/>
  <c r="M11" i="191"/>
  <c r="M12" i="104"/>
  <c r="U11" i="191"/>
  <c r="U12" i="104"/>
  <c r="G17" i="191"/>
  <c r="G18" i="104"/>
  <c r="O17" i="191"/>
  <c r="O18" i="104"/>
  <c r="W17" i="191"/>
  <c r="W18" i="104"/>
  <c r="G22" i="191"/>
  <c r="G23" i="104"/>
  <c r="G22" i="104" s="1"/>
  <c r="O22" i="191"/>
  <c r="O23" i="104"/>
  <c r="O22" i="104" s="1"/>
  <c r="W22" i="191"/>
  <c r="W23" i="104"/>
  <c r="W22" i="104" s="1"/>
  <c r="E27" i="191"/>
  <c r="E28" i="104"/>
  <c r="M27" i="191"/>
  <c r="M28" i="104"/>
  <c r="U27" i="191"/>
  <c r="U28" i="104"/>
  <c r="G33" i="191"/>
  <c r="G34" i="104"/>
  <c r="O33" i="191"/>
  <c r="O34" i="104"/>
  <c r="W33" i="191"/>
  <c r="W34" i="104"/>
  <c r="C61" i="191"/>
  <c r="K61" i="191"/>
  <c r="S61" i="191"/>
  <c r="G52" i="191"/>
  <c r="G53" i="104"/>
  <c r="G52" i="104" s="1"/>
  <c r="O52" i="191"/>
  <c r="O53" i="104"/>
  <c r="O52" i="104" s="1"/>
  <c r="W52" i="191"/>
  <c r="W53" i="104"/>
  <c r="W52" i="104" s="1"/>
  <c r="W61" i="192"/>
  <c r="G4" i="194"/>
  <c r="G5" i="106"/>
  <c r="G4" i="106" s="1"/>
  <c r="O5" i="106"/>
  <c r="O4" i="106" s="1"/>
  <c r="O4" i="194"/>
  <c r="W4" i="194"/>
  <c r="W5" i="106"/>
  <c r="W4" i="106" s="1"/>
  <c r="E8" i="194"/>
  <c r="E9" i="106"/>
  <c r="E8" i="106" s="1"/>
  <c r="M8" i="194"/>
  <c r="M9" i="106"/>
  <c r="M8" i="106" s="1"/>
  <c r="U8" i="194"/>
  <c r="U9" i="106"/>
  <c r="U8" i="106" s="1"/>
  <c r="I11" i="194"/>
  <c r="I12" i="106"/>
  <c r="Q11" i="194"/>
  <c r="Q12" i="106"/>
  <c r="C17" i="194"/>
  <c r="C18" i="106"/>
  <c r="C17" i="106" s="1"/>
  <c r="K17" i="194"/>
  <c r="K18" i="106"/>
  <c r="S17" i="194"/>
  <c r="S18" i="106"/>
  <c r="C22" i="194"/>
  <c r="C23" i="106"/>
  <c r="C22" i="106" s="1"/>
  <c r="K22" i="194"/>
  <c r="K23" i="106"/>
  <c r="K22" i="106" s="1"/>
  <c r="S22" i="194"/>
  <c r="S23" i="106"/>
  <c r="S22" i="106" s="1"/>
  <c r="I27" i="194"/>
  <c r="I28" i="106"/>
  <c r="Q27" i="194"/>
  <c r="Q28" i="106"/>
  <c r="C33" i="194"/>
  <c r="C34" i="106"/>
  <c r="K33" i="194"/>
  <c r="K34" i="106"/>
  <c r="S33" i="194"/>
  <c r="S34" i="106"/>
  <c r="G61" i="194"/>
  <c r="O61" i="194"/>
  <c r="W61" i="194"/>
  <c r="C52" i="194"/>
  <c r="C53" i="106"/>
  <c r="C52" i="106" s="1"/>
  <c r="K52" i="194"/>
  <c r="K53" i="106"/>
  <c r="K52" i="106" s="1"/>
  <c r="S52" i="194"/>
  <c r="S53" i="106"/>
  <c r="S52" i="106" s="1"/>
  <c r="C5" i="111"/>
  <c r="C4" i="111" s="1"/>
  <c r="C4" i="197"/>
  <c r="K5" i="111"/>
  <c r="K4" i="111" s="1"/>
  <c r="K4" i="197"/>
  <c r="S5" i="111"/>
  <c r="S4" i="111" s="1"/>
  <c r="S4" i="197"/>
  <c r="I8" i="197"/>
  <c r="I9" i="111"/>
  <c r="I8" i="111" s="1"/>
  <c r="Q8" i="197"/>
  <c r="Q9" i="111"/>
  <c r="Q8" i="111" s="1"/>
  <c r="E11" i="197"/>
  <c r="E12" i="111"/>
  <c r="M11" i="197"/>
  <c r="M12" i="111"/>
  <c r="U11" i="197"/>
  <c r="U12" i="111"/>
  <c r="G17" i="197"/>
  <c r="G18" i="111"/>
  <c r="G17" i="111" s="1"/>
  <c r="O17" i="197"/>
  <c r="O18" i="111"/>
  <c r="O17" i="111" s="1"/>
  <c r="W17" i="197"/>
  <c r="W18" i="111"/>
  <c r="W17" i="111" s="1"/>
  <c r="G22" i="197"/>
  <c r="G23" i="111"/>
  <c r="G22" i="111" s="1"/>
  <c r="O22" i="197"/>
  <c r="O23" i="111"/>
  <c r="O22" i="111" s="1"/>
  <c r="W22" i="197"/>
  <c r="W23" i="111"/>
  <c r="W22" i="111" s="1"/>
  <c r="E27" i="197"/>
  <c r="E28" i="111"/>
  <c r="M27" i="197"/>
  <c r="M28" i="111"/>
  <c r="U27" i="197"/>
  <c r="U28" i="111"/>
  <c r="G33" i="197"/>
  <c r="G34" i="111"/>
  <c r="O33" i="197"/>
  <c r="O34" i="111"/>
  <c r="W33" i="197"/>
  <c r="W34" i="111"/>
  <c r="C61" i="197"/>
  <c r="K61" i="197"/>
  <c r="S61" i="197"/>
  <c r="G52" i="197"/>
  <c r="G53" i="111"/>
  <c r="G52" i="111" s="1"/>
  <c r="O52" i="197"/>
  <c r="O53" i="111"/>
  <c r="O52" i="111" s="1"/>
  <c r="W52" i="197"/>
  <c r="W53" i="111"/>
  <c r="W52" i="111" s="1"/>
  <c r="I4" i="163"/>
  <c r="I5" i="117"/>
  <c r="Q4" i="163"/>
  <c r="Q5" i="117"/>
  <c r="C6" i="116"/>
  <c r="K6" i="116"/>
  <c r="S6" i="116"/>
  <c r="E7" i="116"/>
  <c r="M7" i="116"/>
  <c r="U7" i="116"/>
  <c r="G8" i="163"/>
  <c r="G9" i="117"/>
  <c r="O8" i="163"/>
  <c r="O9" i="117"/>
  <c r="W8" i="163"/>
  <c r="W9" i="117"/>
  <c r="I10" i="116"/>
  <c r="Q10" i="116"/>
  <c r="C11" i="163"/>
  <c r="C12" i="117"/>
  <c r="K11" i="163"/>
  <c r="K12" i="117"/>
  <c r="S11" i="163"/>
  <c r="S12" i="117"/>
  <c r="E13" i="116"/>
  <c r="M13" i="116"/>
  <c r="U13" i="116"/>
  <c r="G14" i="116"/>
  <c r="O14" i="116"/>
  <c r="W14" i="116"/>
  <c r="I15" i="116"/>
  <c r="Q15" i="116"/>
  <c r="C16" i="116"/>
  <c r="K16" i="116"/>
  <c r="S16" i="116"/>
  <c r="E17" i="163"/>
  <c r="E18" i="117"/>
  <c r="M17" i="163"/>
  <c r="M18" i="117"/>
  <c r="U17" i="163"/>
  <c r="U18" i="117"/>
  <c r="G19" i="116"/>
  <c r="O19" i="116"/>
  <c r="W19" i="116"/>
  <c r="I20" i="116"/>
  <c r="Q20" i="116"/>
  <c r="C21" i="116"/>
  <c r="K21" i="116"/>
  <c r="S21" i="116"/>
  <c r="E22" i="163"/>
  <c r="E23" i="117"/>
  <c r="M22" i="163"/>
  <c r="M23" i="117"/>
  <c r="U22" i="163"/>
  <c r="U23" i="117"/>
  <c r="G24" i="116"/>
  <c r="O24" i="116"/>
  <c r="W24" i="116"/>
  <c r="I25" i="116"/>
  <c r="Q25" i="116"/>
  <c r="C27" i="163"/>
  <c r="C28" i="117"/>
  <c r="K27" i="163"/>
  <c r="K28" i="117"/>
  <c r="S27" i="163"/>
  <c r="S28" i="117"/>
  <c r="E29" i="116"/>
  <c r="M29" i="116"/>
  <c r="U29" i="116"/>
  <c r="G30" i="116"/>
  <c r="O30" i="116"/>
  <c r="W30" i="116"/>
  <c r="I31" i="116"/>
  <c r="Q31" i="116"/>
  <c r="C32" i="116"/>
  <c r="K32" i="116"/>
  <c r="S32" i="116"/>
  <c r="E33" i="163"/>
  <c r="E34" i="117"/>
  <c r="M33" i="163"/>
  <c r="M34" i="117"/>
  <c r="U33" i="163"/>
  <c r="U34" i="117"/>
  <c r="G43" i="116"/>
  <c r="O43" i="116"/>
  <c r="W43" i="116"/>
  <c r="G51" i="116"/>
  <c r="O51" i="116"/>
  <c r="W51" i="116"/>
  <c r="I61" i="163"/>
  <c r="Q61" i="163"/>
  <c r="G63" i="116"/>
  <c r="O63" i="116"/>
  <c r="W63" i="116"/>
  <c r="K65" i="116"/>
  <c r="G71" i="116"/>
  <c r="E52" i="163"/>
  <c r="E53" i="117"/>
  <c r="M52" i="163"/>
  <c r="M53" i="117"/>
  <c r="U52" i="163"/>
  <c r="U53" i="117"/>
  <c r="G54" i="116"/>
  <c r="O54" i="116"/>
  <c r="W54" i="116"/>
  <c r="G33" i="166"/>
  <c r="G26" i="166" s="1"/>
  <c r="G2" i="166" s="1"/>
  <c r="G37" i="118"/>
  <c r="O33" i="166"/>
  <c r="O26" i="166" s="1"/>
  <c r="O2" i="166" s="1"/>
  <c r="O37" i="118"/>
  <c r="W33" i="166"/>
  <c r="W26" i="166" s="1"/>
  <c r="W2" i="166" s="1"/>
  <c r="W37" i="118"/>
  <c r="E61" i="166"/>
  <c r="E66" i="118"/>
  <c r="M61" i="166"/>
  <c r="M66" i="118"/>
  <c r="U61" i="166"/>
  <c r="U66" i="118"/>
  <c r="E61" i="167"/>
  <c r="E64" i="118"/>
  <c r="M61" i="167"/>
  <c r="M64" i="118"/>
  <c r="U61" i="167"/>
  <c r="U64" i="118"/>
  <c r="U64" i="116" s="1"/>
  <c r="G33" i="155"/>
  <c r="G26" i="155" s="1"/>
  <c r="G34" i="119"/>
  <c r="G33" i="119" s="1"/>
  <c r="G26" i="119" s="1"/>
  <c r="O33" i="155"/>
  <c r="O26" i="155" s="1"/>
  <c r="O34" i="119"/>
  <c r="O33" i="119" s="1"/>
  <c r="O26" i="119" s="1"/>
  <c r="O2" i="119" s="1"/>
  <c r="W33" i="155"/>
  <c r="W26" i="155" s="1"/>
  <c r="W2" i="155" s="1"/>
  <c r="W34" i="119"/>
  <c r="W33" i="119" s="1"/>
  <c r="W26" i="119" s="1"/>
  <c r="W2" i="119" s="1"/>
  <c r="I61" i="155"/>
  <c r="I66" i="119"/>
  <c r="I61" i="119" s="1"/>
  <c r="Q61" i="155"/>
  <c r="Q66" i="119"/>
  <c r="Q61" i="119" s="1"/>
  <c r="G33" i="158"/>
  <c r="G26" i="158" s="1"/>
  <c r="G2" i="158" s="1"/>
  <c r="G34" i="120"/>
  <c r="O33" i="158"/>
  <c r="O26" i="158" s="1"/>
  <c r="O2" i="158" s="1"/>
  <c r="O34" i="120"/>
  <c r="W33" i="158"/>
  <c r="W26" i="158" s="1"/>
  <c r="W34" i="120"/>
  <c r="C61" i="158"/>
  <c r="C62" i="120"/>
  <c r="K61" i="158"/>
  <c r="K62" i="120"/>
  <c r="S61" i="158"/>
  <c r="S62" i="120"/>
  <c r="D61" i="77"/>
  <c r="L61" i="77"/>
  <c r="T61" i="77"/>
  <c r="H52" i="77"/>
  <c r="H53" i="75"/>
  <c r="P52" i="77"/>
  <c r="P53" i="75"/>
  <c r="X52" i="77"/>
  <c r="X53" i="75"/>
  <c r="D22" i="87"/>
  <c r="L22" i="87"/>
  <c r="T22" i="87"/>
  <c r="J61" i="110"/>
  <c r="R61" i="110"/>
  <c r="F52" i="110"/>
  <c r="N52" i="110"/>
  <c r="V52" i="110"/>
  <c r="H11" i="108"/>
  <c r="P11" i="108"/>
  <c r="X11" i="108"/>
  <c r="J17" i="108"/>
  <c r="R17" i="108"/>
  <c r="H27" i="108"/>
  <c r="P27" i="108"/>
  <c r="X27" i="108"/>
  <c r="J33" i="108"/>
  <c r="R33" i="108"/>
  <c r="F61" i="108"/>
  <c r="N61" i="108"/>
  <c r="V61" i="108"/>
  <c r="J52" i="108"/>
  <c r="R52" i="108"/>
  <c r="D4" i="114"/>
  <c r="L4" i="114"/>
  <c r="T4" i="114"/>
  <c r="J8" i="114"/>
  <c r="R8" i="114"/>
  <c r="F11" i="114"/>
  <c r="N11" i="114"/>
  <c r="V11" i="114"/>
  <c r="H17" i="114"/>
  <c r="P17" i="114"/>
  <c r="X17" i="114"/>
  <c r="F27" i="114"/>
  <c r="N27" i="114"/>
  <c r="V27" i="114"/>
  <c r="H33" i="114"/>
  <c r="P33" i="114"/>
  <c r="D11" i="112"/>
  <c r="L11" i="112"/>
  <c r="T11" i="112"/>
  <c r="D61" i="201"/>
  <c r="L61" i="201"/>
  <c r="T61" i="201"/>
  <c r="H61" i="203"/>
  <c r="P61" i="203"/>
  <c r="X61" i="203"/>
  <c r="J61" i="173"/>
  <c r="R61" i="173"/>
  <c r="D61" i="183"/>
  <c r="L61" i="183"/>
  <c r="T61" i="183"/>
  <c r="F5" i="125"/>
  <c r="F4" i="171"/>
  <c r="N5" i="125"/>
  <c r="N4" i="125" s="1"/>
  <c r="N4" i="171"/>
  <c r="V5" i="125"/>
  <c r="V4" i="171"/>
  <c r="D8" i="171"/>
  <c r="D9" i="125"/>
  <c r="D8" i="125" s="1"/>
  <c r="L8" i="171"/>
  <c r="L9" i="125"/>
  <c r="L8" i="125" s="1"/>
  <c r="T9" i="125"/>
  <c r="T8" i="125" s="1"/>
  <c r="T8" i="171"/>
  <c r="H11" i="171"/>
  <c r="H12" i="125"/>
  <c r="P11" i="171"/>
  <c r="P12" i="125"/>
  <c r="P11" i="125" s="1"/>
  <c r="X11" i="171"/>
  <c r="X12" i="125"/>
  <c r="J18" i="125"/>
  <c r="J17" i="171"/>
  <c r="R17" i="171"/>
  <c r="R18" i="125"/>
  <c r="J23" i="125"/>
  <c r="J22" i="125" s="1"/>
  <c r="J22" i="171"/>
  <c r="R22" i="171"/>
  <c r="R23" i="125"/>
  <c r="R22" i="125" s="1"/>
  <c r="H28" i="125"/>
  <c r="H27" i="171"/>
  <c r="P27" i="171"/>
  <c r="P28" i="125"/>
  <c r="P27" i="125" s="1"/>
  <c r="X28" i="125"/>
  <c r="X27" i="171"/>
  <c r="J33" i="171"/>
  <c r="J34" i="125"/>
  <c r="R34" i="125"/>
  <c r="R33" i="171"/>
  <c r="F61" i="171"/>
  <c r="N61" i="171"/>
  <c r="V61" i="171"/>
  <c r="H52" i="171"/>
  <c r="H53" i="125"/>
  <c r="H52" i="125" s="1"/>
  <c r="P52" i="171"/>
  <c r="P53" i="125"/>
  <c r="P52" i="125" s="1"/>
  <c r="X52" i="171"/>
  <c r="X53" i="125"/>
  <c r="X52" i="125" s="1"/>
  <c r="H92" i="149"/>
  <c r="P92" i="149"/>
  <c r="X92" i="149"/>
  <c r="F5" i="124"/>
  <c r="F4" i="201"/>
  <c r="N5" i="124"/>
  <c r="N4" i="201"/>
  <c r="V5" i="124"/>
  <c r="V4" i="201"/>
  <c r="H6" i="123"/>
  <c r="D9" i="124"/>
  <c r="D8" i="201"/>
  <c r="L9" i="124"/>
  <c r="L8" i="201"/>
  <c r="T9" i="124"/>
  <c r="T8" i="201"/>
  <c r="F10" i="123"/>
  <c r="H11" i="201"/>
  <c r="H12" i="124"/>
  <c r="P12" i="124"/>
  <c r="P11" i="201"/>
  <c r="X12" i="124"/>
  <c r="X11" i="201"/>
  <c r="F15" i="123"/>
  <c r="V15" i="123"/>
  <c r="P16" i="123"/>
  <c r="J17" i="201"/>
  <c r="J18" i="124"/>
  <c r="R17" i="201"/>
  <c r="R18" i="124"/>
  <c r="T19" i="123"/>
  <c r="V20" i="123"/>
  <c r="J22" i="201"/>
  <c r="J23" i="124"/>
  <c r="R23" i="124"/>
  <c r="R22" i="201"/>
  <c r="L24" i="123"/>
  <c r="H27" i="201"/>
  <c r="H28" i="124"/>
  <c r="P28" i="124"/>
  <c r="P27" i="201"/>
  <c r="X28" i="124"/>
  <c r="X27" i="201"/>
  <c r="L30" i="123"/>
  <c r="V31" i="123"/>
  <c r="J34" i="124"/>
  <c r="J33" i="201"/>
  <c r="R34" i="124"/>
  <c r="R33" i="201"/>
  <c r="D35" i="123"/>
  <c r="X37" i="123"/>
  <c r="V40" i="123"/>
  <c r="X41" i="123"/>
  <c r="T43" i="123"/>
  <c r="F44" i="123"/>
  <c r="V44" i="123"/>
  <c r="H45" i="123"/>
  <c r="R46" i="123"/>
  <c r="T47" i="123"/>
  <c r="F48" i="123"/>
  <c r="P49" i="123"/>
  <c r="X49" i="123"/>
  <c r="R50" i="123"/>
  <c r="N62" i="123"/>
  <c r="P63" i="123"/>
  <c r="L65" i="123"/>
  <c r="J68" i="123"/>
  <c r="R68" i="123"/>
  <c r="H71" i="123"/>
  <c r="X71" i="123"/>
  <c r="J72" i="123"/>
  <c r="D52" i="201"/>
  <c r="D53" i="124"/>
  <c r="L53" i="124"/>
  <c r="L52" i="201"/>
  <c r="T52" i="201"/>
  <c r="T53" i="124"/>
  <c r="D33" i="160"/>
  <c r="D26" i="160" s="1"/>
  <c r="D2" i="160" s="1"/>
  <c r="D34" i="8"/>
  <c r="L33" i="160"/>
  <c r="L26" i="160" s="1"/>
  <c r="L34" i="8"/>
  <c r="T33" i="160"/>
  <c r="T26" i="160" s="1"/>
  <c r="T34" i="8"/>
  <c r="D33" i="151"/>
  <c r="D26" i="151" s="1"/>
  <c r="D2" i="151" s="1"/>
  <c r="D34" i="10"/>
  <c r="L33" i="151"/>
  <c r="L26" i="151" s="1"/>
  <c r="L2" i="151" s="1"/>
  <c r="L34" i="10"/>
  <c r="T33" i="151"/>
  <c r="T26" i="151" s="1"/>
  <c r="T2" i="151" s="1"/>
  <c r="T34" i="10"/>
  <c r="F61" i="151"/>
  <c r="F66" i="10"/>
  <c r="N61" i="151"/>
  <c r="N66" i="10"/>
  <c r="N61" i="10" s="1"/>
  <c r="V61" i="151"/>
  <c r="V66" i="10"/>
  <c r="V61" i="10" s="1"/>
  <c r="D4" i="17"/>
  <c r="D5" i="16"/>
  <c r="D4" i="16" s="1"/>
  <c r="L5" i="16"/>
  <c r="L4" i="16" s="1"/>
  <c r="L4" i="17"/>
  <c r="T5" i="16"/>
  <c r="T4" i="16" s="1"/>
  <c r="T4" i="17"/>
  <c r="J8" i="17"/>
  <c r="J9" i="16"/>
  <c r="J8" i="16" s="1"/>
  <c r="R8" i="17"/>
  <c r="R9" i="16"/>
  <c r="R8" i="16" s="1"/>
  <c r="F12" i="16"/>
  <c r="F11" i="17"/>
  <c r="N11" i="17"/>
  <c r="N12" i="16"/>
  <c r="V12" i="16"/>
  <c r="V11" i="17"/>
  <c r="H18" i="16"/>
  <c r="H17" i="16" s="1"/>
  <c r="H17" i="17"/>
  <c r="P17" i="17"/>
  <c r="P18" i="16"/>
  <c r="P17" i="16" s="1"/>
  <c r="X18" i="16"/>
  <c r="X17" i="17"/>
  <c r="H22" i="17"/>
  <c r="H23" i="16"/>
  <c r="H22" i="16" s="1"/>
  <c r="P23" i="16"/>
  <c r="P22" i="16" s="1"/>
  <c r="P22" i="17"/>
  <c r="X22" i="17"/>
  <c r="X23" i="16"/>
  <c r="X22" i="16" s="1"/>
  <c r="F27" i="17"/>
  <c r="F28" i="16"/>
  <c r="N27" i="17"/>
  <c r="N28" i="16"/>
  <c r="V27" i="17"/>
  <c r="V28" i="16"/>
  <c r="H34" i="16"/>
  <c r="H33" i="17"/>
  <c r="P33" i="17"/>
  <c r="P34" i="16"/>
  <c r="X34" i="16"/>
  <c r="X33" i="17"/>
  <c r="J53" i="16"/>
  <c r="J52" i="17"/>
  <c r="R52" i="17"/>
  <c r="R53" i="16"/>
  <c r="F61" i="18"/>
  <c r="N61" i="18"/>
  <c r="V61" i="18"/>
  <c r="F4" i="185"/>
  <c r="F5" i="103"/>
  <c r="N4" i="185"/>
  <c r="N5" i="103"/>
  <c r="V4" i="185"/>
  <c r="V5" i="103"/>
  <c r="H6" i="103"/>
  <c r="P6" i="103"/>
  <c r="X6" i="103"/>
  <c r="X6" i="102" s="1"/>
  <c r="J7" i="103"/>
  <c r="J7" i="102" s="1"/>
  <c r="R7" i="103"/>
  <c r="R7" i="102" s="1"/>
  <c r="D8" i="185"/>
  <c r="D9" i="103"/>
  <c r="L8" i="185"/>
  <c r="L9" i="103"/>
  <c r="T8" i="185"/>
  <c r="T9" i="103"/>
  <c r="F10" i="103"/>
  <c r="F10" i="102" s="1"/>
  <c r="N10" i="103"/>
  <c r="V10" i="103"/>
  <c r="H11" i="185"/>
  <c r="H12" i="103"/>
  <c r="P11" i="185"/>
  <c r="P12" i="103"/>
  <c r="X11" i="185"/>
  <c r="X12" i="103"/>
  <c r="J13" i="103"/>
  <c r="R13" i="103"/>
  <c r="D14" i="103"/>
  <c r="D14" i="102" s="1"/>
  <c r="L14" i="103"/>
  <c r="T14" i="103"/>
  <c r="T14" i="102" s="1"/>
  <c r="F15" i="103"/>
  <c r="F15" i="102" s="1"/>
  <c r="N15" i="103"/>
  <c r="V15" i="103"/>
  <c r="V15" i="102" s="1"/>
  <c r="H16" i="103"/>
  <c r="P16" i="103"/>
  <c r="X16" i="103"/>
  <c r="X16" i="102" s="1"/>
  <c r="J17" i="185"/>
  <c r="J18" i="103"/>
  <c r="R17" i="185"/>
  <c r="R18" i="103"/>
  <c r="D19" i="102"/>
  <c r="T19" i="102"/>
  <c r="P21" i="102"/>
  <c r="X21" i="102"/>
  <c r="J22" i="185"/>
  <c r="J23" i="103"/>
  <c r="R22" i="185"/>
  <c r="R23" i="103"/>
  <c r="D24" i="103"/>
  <c r="D24" i="102" s="1"/>
  <c r="L24" i="103"/>
  <c r="L24" i="102" s="1"/>
  <c r="T24" i="103"/>
  <c r="F25" i="103"/>
  <c r="N25" i="103"/>
  <c r="V25" i="103"/>
  <c r="H27" i="185"/>
  <c r="H28" i="103"/>
  <c r="P27" i="185"/>
  <c r="P28" i="103"/>
  <c r="X27" i="185"/>
  <c r="X28" i="103"/>
  <c r="J29" i="102"/>
  <c r="R29" i="102"/>
  <c r="D30" i="102"/>
  <c r="L30" i="102"/>
  <c r="H32" i="102"/>
  <c r="P32" i="102"/>
  <c r="X32" i="102"/>
  <c r="J33" i="185"/>
  <c r="J34" i="103"/>
  <c r="R33" i="185"/>
  <c r="R34" i="103"/>
  <c r="D35" i="102"/>
  <c r="V36" i="102"/>
  <c r="P37" i="102"/>
  <c r="X37" i="102"/>
  <c r="F40" i="102"/>
  <c r="N40" i="102"/>
  <c r="X41" i="102"/>
  <c r="D43" i="102"/>
  <c r="L43" i="102"/>
  <c r="T43" i="102"/>
  <c r="X45" i="102"/>
  <c r="J46" i="102"/>
  <c r="V48" i="102"/>
  <c r="H49" i="102"/>
  <c r="R50" i="102"/>
  <c r="T51" i="102"/>
  <c r="F61" i="185"/>
  <c r="N61" i="185"/>
  <c r="V61" i="185"/>
  <c r="R62" i="102"/>
  <c r="D63" i="102"/>
  <c r="P65" i="102"/>
  <c r="X65" i="102"/>
  <c r="N68" i="102"/>
  <c r="V68" i="102"/>
  <c r="H69" i="102"/>
  <c r="R70" i="102"/>
  <c r="T71" i="102"/>
  <c r="J52" i="185"/>
  <c r="J53" i="103"/>
  <c r="R52" i="185"/>
  <c r="R53" i="103"/>
  <c r="L54" i="102"/>
  <c r="D4" i="187"/>
  <c r="D5" i="105"/>
  <c r="D4" i="105" s="1"/>
  <c r="L4" i="187"/>
  <c r="L5" i="105"/>
  <c r="T4" i="187"/>
  <c r="T5" i="105"/>
  <c r="J8" i="187"/>
  <c r="J9" i="105"/>
  <c r="J8" i="105" s="1"/>
  <c r="R8" i="187"/>
  <c r="R9" i="105"/>
  <c r="R8" i="105" s="1"/>
  <c r="F11" i="187"/>
  <c r="F12" i="105"/>
  <c r="N11" i="187"/>
  <c r="N12" i="105"/>
  <c r="V11" i="187"/>
  <c r="V12" i="105"/>
  <c r="H17" i="187"/>
  <c r="H18" i="105"/>
  <c r="H17" i="105" s="1"/>
  <c r="P17" i="187"/>
  <c r="P18" i="105"/>
  <c r="P17" i="105" s="1"/>
  <c r="X17" i="187"/>
  <c r="X18" i="105"/>
  <c r="H22" i="187"/>
  <c r="H23" i="105"/>
  <c r="H22" i="105" s="1"/>
  <c r="P22" i="187"/>
  <c r="P23" i="105"/>
  <c r="X22" i="187"/>
  <c r="X23" i="105"/>
  <c r="F27" i="187"/>
  <c r="F28" i="105"/>
  <c r="N27" i="187"/>
  <c r="N28" i="105"/>
  <c r="V27" i="187"/>
  <c r="V28" i="105"/>
  <c r="H33" i="187"/>
  <c r="H34" i="105"/>
  <c r="P33" i="187"/>
  <c r="P34" i="105"/>
  <c r="X33" i="187"/>
  <c r="X34" i="105"/>
  <c r="D61" i="187"/>
  <c r="L61" i="187"/>
  <c r="T61" i="187"/>
  <c r="H52" i="187"/>
  <c r="H53" i="105"/>
  <c r="H52" i="105" s="1"/>
  <c r="P52" i="187"/>
  <c r="P53" i="105"/>
  <c r="P52" i="105" s="1"/>
  <c r="X52" i="187"/>
  <c r="X53" i="105"/>
  <c r="D4" i="191"/>
  <c r="D5" i="104"/>
  <c r="D4" i="104" s="1"/>
  <c r="L4" i="191"/>
  <c r="L5" i="104"/>
  <c r="L4" i="104" s="1"/>
  <c r="T4" i="191"/>
  <c r="T5" i="104"/>
  <c r="T4" i="104" s="1"/>
  <c r="J8" i="191"/>
  <c r="J9" i="104"/>
  <c r="J8" i="104" s="1"/>
  <c r="R8" i="191"/>
  <c r="R9" i="104"/>
  <c r="R8" i="104" s="1"/>
  <c r="F11" i="191"/>
  <c r="F12" i="104"/>
  <c r="N11" i="191"/>
  <c r="N12" i="104"/>
  <c r="V11" i="191"/>
  <c r="V12" i="104"/>
  <c r="V11" i="104" s="1"/>
  <c r="H17" i="191"/>
  <c r="H18" i="104"/>
  <c r="H17" i="104" s="1"/>
  <c r="P17" i="191"/>
  <c r="P18" i="104"/>
  <c r="P17" i="104" s="1"/>
  <c r="X17" i="191"/>
  <c r="X18" i="104"/>
  <c r="X17" i="104" s="1"/>
  <c r="H22" i="191"/>
  <c r="H23" i="104"/>
  <c r="H22" i="104" s="1"/>
  <c r="P22" i="191"/>
  <c r="P23" i="104"/>
  <c r="P22" i="104" s="1"/>
  <c r="X22" i="191"/>
  <c r="X23" i="104"/>
  <c r="X22" i="104" s="1"/>
  <c r="F27" i="191"/>
  <c r="F28" i="104"/>
  <c r="N27" i="191"/>
  <c r="N28" i="104"/>
  <c r="V27" i="191"/>
  <c r="V28" i="104"/>
  <c r="H33" i="191"/>
  <c r="H34" i="104"/>
  <c r="P33" i="191"/>
  <c r="P34" i="104"/>
  <c r="X33" i="191"/>
  <c r="X34" i="104"/>
  <c r="D61" i="191"/>
  <c r="L61" i="191"/>
  <c r="T61" i="191"/>
  <c r="H52" i="191"/>
  <c r="H53" i="104"/>
  <c r="H52" i="104" s="1"/>
  <c r="P52" i="191"/>
  <c r="P53" i="104"/>
  <c r="P52" i="104" s="1"/>
  <c r="X52" i="191"/>
  <c r="X53" i="104"/>
  <c r="X52" i="104" s="1"/>
  <c r="H5" i="106"/>
  <c r="H4" i="194"/>
  <c r="P4" i="194"/>
  <c r="P5" i="106"/>
  <c r="X4" i="194"/>
  <c r="X5" i="106"/>
  <c r="X4" i="106" s="1"/>
  <c r="F8" i="194"/>
  <c r="F9" i="106"/>
  <c r="F8" i="106" s="1"/>
  <c r="N8" i="194"/>
  <c r="N9" i="106"/>
  <c r="V8" i="194"/>
  <c r="V9" i="106"/>
  <c r="J11" i="194"/>
  <c r="J12" i="106"/>
  <c r="R11" i="194"/>
  <c r="R12" i="106"/>
  <c r="D17" i="194"/>
  <c r="D18" i="106"/>
  <c r="D17" i="106" s="1"/>
  <c r="L17" i="194"/>
  <c r="L18" i="106"/>
  <c r="T17" i="194"/>
  <c r="T18" i="106"/>
  <c r="T17" i="106" s="1"/>
  <c r="D22" i="194"/>
  <c r="D23" i="106"/>
  <c r="D22" i="106" s="1"/>
  <c r="L22" i="194"/>
  <c r="L23" i="106"/>
  <c r="L22" i="106" s="1"/>
  <c r="T22" i="194"/>
  <c r="T23" i="106"/>
  <c r="J27" i="194"/>
  <c r="J28" i="106"/>
  <c r="R27" i="194"/>
  <c r="R28" i="106"/>
  <c r="D33" i="194"/>
  <c r="D34" i="106"/>
  <c r="L33" i="194"/>
  <c r="L34" i="106"/>
  <c r="T33" i="194"/>
  <c r="T34" i="106"/>
  <c r="H61" i="194"/>
  <c r="P61" i="194"/>
  <c r="X61" i="194"/>
  <c r="D52" i="194"/>
  <c r="D53" i="106"/>
  <c r="L52" i="194"/>
  <c r="L53" i="106"/>
  <c r="L52" i="106" s="1"/>
  <c r="T52" i="194"/>
  <c r="T53" i="106"/>
  <c r="T52" i="106" s="1"/>
  <c r="D4" i="197"/>
  <c r="D5" i="111"/>
  <c r="D4" i="111" s="1"/>
  <c r="L5" i="111"/>
  <c r="L4" i="111" s="1"/>
  <c r="L4" i="197"/>
  <c r="T4" i="197"/>
  <c r="T5" i="111"/>
  <c r="T4" i="111" s="1"/>
  <c r="J8" i="197"/>
  <c r="J9" i="111"/>
  <c r="J8" i="111" s="1"/>
  <c r="R8" i="197"/>
  <c r="R9" i="111"/>
  <c r="R8" i="111" s="1"/>
  <c r="F11" i="197"/>
  <c r="F12" i="111"/>
  <c r="F11" i="111" s="1"/>
  <c r="N11" i="197"/>
  <c r="N12" i="111"/>
  <c r="N11" i="111" s="1"/>
  <c r="V11" i="197"/>
  <c r="V12" i="111"/>
  <c r="V11" i="111" s="1"/>
  <c r="H17" i="197"/>
  <c r="H18" i="111"/>
  <c r="H17" i="111" s="1"/>
  <c r="P17" i="197"/>
  <c r="P18" i="111"/>
  <c r="P17" i="111" s="1"/>
  <c r="X17" i="197"/>
  <c r="X18" i="111"/>
  <c r="X17" i="111" s="1"/>
  <c r="H22" i="197"/>
  <c r="H23" i="111"/>
  <c r="H22" i="111" s="1"/>
  <c r="P22" i="197"/>
  <c r="P23" i="111"/>
  <c r="P22" i="111" s="1"/>
  <c r="X22" i="197"/>
  <c r="X23" i="111"/>
  <c r="X22" i="111" s="1"/>
  <c r="F27" i="197"/>
  <c r="F28" i="111"/>
  <c r="F27" i="111" s="1"/>
  <c r="N27" i="197"/>
  <c r="N28" i="111"/>
  <c r="N27" i="111" s="1"/>
  <c r="V27" i="197"/>
  <c r="V28" i="111"/>
  <c r="V27" i="111" s="1"/>
  <c r="H33" i="197"/>
  <c r="H34" i="111"/>
  <c r="H33" i="111" s="1"/>
  <c r="P33" i="197"/>
  <c r="P34" i="111"/>
  <c r="P33" i="111" s="1"/>
  <c r="X33" i="197"/>
  <c r="X34" i="111"/>
  <c r="X33" i="111" s="1"/>
  <c r="D61" i="197"/>
  <c r="D61" i="111"/>
  <c r="L61" i="197"/>
  <c r="L61" i="111"/>
  <c r="T61" i="197"/>
  <c r="T61" i="111"/>
  <c r="H52" i="197"/>
  <c r="H53" i="111"/>
  <c r="H52" i="111" s="1"/>
  <c r="P52" i="197"/>
  <c r="P53" i="111"/>
  <c r="P52" i="111" s="1"/>
  <c r="X52" i="197"/>
  <c r="X53" i="111"/>
  <c r="X52" i="111" s="1"/>
  <c r="J4" i="163"/>
  <c r="J5" i="117"/>
  <c r="R4" i="163"/>
  <c r="R5" i="117"/>
  <c r="D6" i="116"/>
  <c r="L6" i="116"/>
  <c r="T6" i="116"/>
  <c r="F7" i="116"/>
  <c r="N7" i="116"/>
  <c r="V7" i="116"/>
  <c r="H8" i="163"/>
  <c r="H9" i="117"/>
  <c r="P8" i="163"/>
  <c r="P9" i="117"/>
  <c r="X8" i="163"/>
  <c r="X9" i="117"/>
  <c r="J10" i="116"/>
  <c r="R10" i="116"/>
  <c r="D11" i="163"/>
  <c r="D12" i="117"/>
  <c r="L11" i="163"/>
  <c r="L12" i="117"/>
  <c r="T11" i="163"/>
  <c r="T12" i="117"/>
  <c r="F13" i="116"/>
  <c r="N13" i="116"/>
  <c r="V13" i="116"/>
  <c r="H14" i="116"/>
  <c r="P14" i="116"/>
  <c r="X14" i="116"/>
  <c r="J15" i="116"/>
  <c r="R15" i="116"/>
  <c r="D16" i="116"/>
  <c r="L16" i="116"/>
  <c r="T16" i="116"/>
  <c r="F17" i="163"/>
  <c r="F18" i="117"/>
  <c r="N17" i="163"/>
  <c r="N18" i="117"/>
  <c r="V17" i="163"/>
  <c r="V18" i="117"/>
  <c r="H19" i="116"/>
  <c r="P19" i="116"/>
  <c r="X19" i="116"/>
  <c r="J20" i="116"/>
  <c r="R20" i="116"/>
  <c r="D21" i="116"/>
  <c r="L21" i="116"/>
  <c r="T21" i="116"/>
  <c r="F22" i="163"/>
  <c r="F23" i="117"/>
  <c r="N22" i="163"/>
  <c r="N23" i="117"/>
  <c r="V22" i="163"/>
  <c r="V23" i="117"/>
  <c r="V23" i="116" s="1"/>
  <c r="H24" i="116"/>
  <c r="P24" i="116"/>
  <c r="X24" i="116"/>
  <c r="J25" i="116"/>
  <c r="R25" i="116"/>
  <c r="D27" i="163"/>
  <c r="D28" i="117"/>
  <c r="L27" i="163"/>
  <c r="L28" i="117"/>
  <c r="T27" i="163"/>
  <c r="T28" i="117"/>
  <c r="F29" i="116"/>
  <c r="N29" i="116"/>
  <c r="V29" i="116"/>
  <c r="H30" i="116"/>
  <c r="P30" i="116"/>
  <c r="X30" i="116"/>
  <c r="J31" i="116"/>
  <c r="R31" i="116"/>
  <c r="D32" i="116"/>
  <c r="L32" i="116"/>
  <c r="T32" i="116"/>
  <c r="F33" i="163"/>
  <c r="F34" i="117"/>
  <c r="N33" i="163"/>
  <c r="N34" i="117"/>
  <c r="V33" i="163"/>
  <c r="V34" i="117"/>
  <c r="H35" i="116"/>
  <c r="P35" i="116"/>
  <c r="X35" i="116"/>
  <c r="J36" i="116"/>
  <c r="R36" i="116"/>
  <c r="P39" i="116"/>
  <c r="X39" i="116"/>
  <c r="F42" i="116"/>
  <c r="N42" i="116"/>
  <c r="V42" i="116"/>
  <c r="H43" i="116"/>
  <c r="P43" i="116"/>
  <c r="D45" i="116"/>
  <c r="L45" i="116"/>
  <c r="T45" i="116"/>
  <c r="F46" i="116"/>
  <c r="H47" i="116"/>
  <c r="J61" i="163"/>
  <c r="R61" i="163"/>
  <c r="H63" i="116"/>
  <c r="P63" i="116"/>
  <c r="X63" i="116"/>
  <c r="D65" i="116"/>
  <c r="L65" i="116"/>
  <c r="T65" i="116"/>
  <c r="H67" i="116"/>
  <c r="X67" i="116"/>
  <c r="J68" i="116"/>
  <c r="D69" i="116"/>
  <c r="F70" i="116"/>
  <c r="N70" i="116"/>
  <c r="V70" i="116"/>
  <c r="H71" i="116"/>
  <c r="P71" i="116"/>
  <c r="X71" i="116"/>
  <c r="J72" i="116"/>
  <c r="R72" i="116"/>
  <c r="F52" i="163"/>
  <c r="F53" i="117"/>
  <c r="N52" i="163"/>
  <c r="N53" i="117"/>
  <c r="V52" i="163"/>
  <c r="V53" i="117"/>
  <c r="H54" i="116"/>
  <c r="P54" i="116"/>
  <c r="X54" i="116"/>
  <c r="H33" i="166"/>
  <c r="H26" i="166" s="1"/>
  <c r="H2" i="166" s="1"/>
  <c r="H37" i="118"/>
  <c r="P33" i="166"/>
  <c r="P26" i="166" s="1"/>
  <c r="P2" i="166" s="1"/>
  <c r="P37" i="118"/>
  <c r="X33" i="166"/>
  <c r="X26" i="166" s="1"/>
  <c r="X2" i="166" s="1"/>
  <c r="X37" i="118"/>
  <c r="X41" i="116"/>
  <c r="F61" i="166"/>
  <c r="F66" i="118"/>
  <c r="N61" i="166"/>
  <c r="N66" i="118"/>
  <c r="V61" i="166"/>
  <c r="V66" i="118"/>
  <c r="X49" i="116"/>
  <c r="F61" i="167"/>
  <c r="F64" i="118"/>
  <c r="F64" i="116" s="1"/>
  <c r="N61" i="167"/>
  <c r="N64" i="118"/>
  <c r="V61" i="167"/>
  <c r="V64" i="118"/>
  <c r="V64" i="116" s="1"/>
  <c r="J74" i="149"/>
  <c r="T75" i="149"/>
  <c r="L76" i="149"/>
  <c r="H33" i="155"/>
  <c r="H26" i="155" s="1"/>
  <c r="H2" i="155" s="1"/>
  <c r="H34" i="119"/>
  <c r="H33" i="119" s="1"/>
  <c r="H26" i="119" s="1"/>
  <c r="P33" i="155"/>
  <c r="P26" i="155" s="1"/>
  <c r="P2" i="155" s="1"/>
  <c r="P34" i="119"/>
  <c r="P33" i="119" s="1"/>
  <c r="P26" i="119" s="1"/>
  <c r="X33" i="155"/>
  <c r="X26" i="155" s="1"/>
  <c r="X2" i="155" s="1"/>
  <c r="X34" i="119"/>
  <c r="X33" i="119" s="1"/>
  <c r="X26" i="119" s="1"/>
  <c r="H38" i="116"/>
  <c r="P38" i="116"/>
  <c r="X38" i="116"/>
  <c r="J39" i="116"/>
  <c r="D40" i="116"/>
  <c r="L40" i="116"/>
  <c r="T40" i="116"/>
  <c r="F41" i="116"/>
  <c r="J61" i="155"/>
  <c r="J66" i="119"/>
  <c r="J61" i="119" s="1"/>
  <c r="R61" i="155"/>
  <c r="R66" i="119"/>
  <c r="R61" i="119" s="1"/>
  <c r="H33" i="158"/>
  <c r="H26" i="158" s="1"/>
  <c r="H2" i="158" s="1"/>
  <c r="H34" i="120"/>
  <c r="H33" i="120" s="1"/>
  <c r="H26" i="120" s="1"/>
  <c r="H2" i="120" s="1"/>
  <c r="P33" i="158"/>
  <c r="P26" i="158" s="1"/>
  <c r="P34" i="120"/>
  <c r="P33" i="120" s="1"/>
  <c r="P26" i="120" s="1"/>
  <c r="X33" i="158"/>
  <c r="X26" i="158" s="1"/>
  <c r="X34" i="120"/>
  <c r="X33" i="120" s="1"/>
  <c r="X26" i="120" s="1"/>
  <c r="N41" i="116"/>
  <c r="V41" i="116"/>
  <c r="D44" i="116"/>
  <c r="L44" i="116"/>
  <c r="T44" i="116"/>
  <c r="D61" i="158"/>
  <c r="D62" i="120"/>
  <c r="D61" i="120" s="1"/>
  <c r="L61" i="158"/>
  <c r="L62" i="120"/>
  <c r="L61" i="120" s="1"/>
  <c r="T61" i="158"/>
  <c r="T62" i="120"/>
  <c r="T61" i="120" s="1"/>
  <c r="N67" i="116"/>
  <c r="V67" i="116"/>
  <c r="C24" i="75"/>
  <c r="K24" i="75"/>
  <c r="S24" i="75"/>
  <c r="E25" i="75"/>
  <c r="M25" i="75"/>
  <c r="U25" i="75"/>
  <c r="G27" i="77"/>
  <c r="G28" i="75"/>
  <c r="O27" i="77"/>
  <c r="O28" i="75"/>
  <c r="W27" i="77"/>
  <c r="W28" i="75"/>
  <c r="I29" i="75"/>
  <c r="Q29" i="75"/>
  <c r="C30" i="75"/>
  <c r="K30" i="75"/>
  <c r="S30" i="75"/>
  <c r="E31" i="75"/>
  <c r="M31" i="75"/>
  <c r="U31" i="75"/>
  <c r="G32" i="75"/>
  <c r="O32" i="75"/>
  <c r="W32" i="75"/>
  <c r="I33" i="77"/>
  <c r="I34" i="75"/>
  <c r="Q33" i="77"/>
  <c r="Q34" i="75"/>
  <c r="C35" i="75"/>
  <c r="K35" i="75"/>
  <c r="S35" i="75"/>
  <c r="E36" i="75"/>
  <c r="M36" i="75"/>
  <c r="U36" i="75"/>
  <c r="G37" i="75"/>
  <c r="O37" i="75"/>
  <c r="W37" i="75"/>
  <c r="I38" i="75"/>
  <c r="Q38" i="75"/>
  <c r="C39" i="75"/>
  <c r="K39" i="75"/>
  <c r="S39" i="75"/>
  <c r="E40" i="75"/>
  <c r="M40" i="75"/>
  <c r="U40" i="75"/>
  <c r="G41" i="75"/>
  <c r="O41" i="75"/>
  <c r="W41" i="75"/>
  <c r="I42" i="75"/>
  <c r="Q42" i="75"/>
  <c r="C43" i="75"/>
  <c r="K43" i="75"/>
  <c r="S43" i="75"/>
  <c r="E44" i="75"/>
  <c r="M44" i="75"/>
  <c r="U44" i="75"/>
  <c r="G45" i="75"/>
  <c r="O45" i="75"/>
  <c r="W45" i="75"/>
  <c r="I46" i="75"/>
  <c r="Q46" i="75"/>
  <c r="C47" i="75"/>
  <c r="K47" i="75"/>
  <c r="S47" i="75"/>
  <c r="E48" i="75"/>
  <c r="M48" i="75"/>
  <c r="U48" i="75"/>
  <c r="G49" i="75"/>
  <c r="O49" i="75"/>
  <c r="W49" i="75"/>
  <c r="I50" i="75"/>
  <c r="Q50" i="75"/>
  <c r="C51" i="75"/>
  <c r="K51" i="75"/>
  <c r="S51" i="75"/>
  <c r="E61" i="77"/>
  <c r="M61" i="77"/>
  <c r="U61" i="77"/>
  <c r="I62" i="75"/>
  <c r="Q62" i="75"/>
  <c r="C63" i="75"/>
  <c r="K63" i="75"/>
  <c r="S63" i="75"/>
  <c r="E64" i="75"/>
  <c r="M64" i="75"/>
  <c r="U64" i="75"/>
  <c r="G65" i="75"/>
  <c r="O65" i="75"/>
  <c r="W65" i="75"/>
  <c r="I66" i="75"/>
  <c r="Q66" i="75"/>
  <c r="C67" i="75"/>
  <c r="K67" i="75"/>
  <c r="S67" i="75"/>
  <c r="E68" i="75"/>
  <c r="M68" i="75"/>
  <c r="U68" i="75"/>
  <c r="G69" i="75"/>
  <c r="O69" i="75"/>
  <c r="W69" i="75"/>
  <c r="I70" i="75"/>
  <c r="Q70" i="75"/>
  <c r="C71" i="75"/>
  <c r="K71" i="75"/>
  <c r="S71" i="75"/>
  <c r="E72" i="75"/>
  <c r="M72" i="75"/>
  <c r="U72" i="75"/>
  <c r="I52" i="77"/>
  <c r="I53" i="75"/>
  <c r="Q52" i="77"/>
  <c r="Q53" i="75"/>
  <c r="Q52" i="75" s="1"/>
  <c r="C54" i="75"/>
  <c r="K54" i="75"/>
  <c r="S54" i="75"/>
  <c r="C4" i="78"/>
  <c r="K4" i="78"/>
  <c r="S4" i="78"/>
  <c r="I8" i="78"/>
  <c r="Q8" i="78"/>
  <c r="E11" i="78"/>
  <c r="M11" i="78"/>
  <c r="U11" i="78"/>
  <c r="G17" i="78"/>
  <c r="O17" i="78"/>
  <c r="W17" i="78"/>
  <c r="G22" i="78"/>
  <c r="O22" i="78"/>
  <c r="W22" i="78"/>
  <c r="E27" i="78"/>
  <c r="E26" i="78" s="1"/>
  <c r="M27" i="78"/>
  <c r="U27" i="78"/>
  <c r="G33" i="78"/>
  <c r="O33" i="78"/>
  <c r="W33" i="78"/>
  <c r="C61" i="78"/>
  <c r="K61" i="78"/>
  <c r="S61" i="78"/>
  <c r="G52" i="78"/>
  <c r="O52" i="78"/>
  <c r="W52" i="78"/>
  <c r="I4" i="79"/>
  <c r="Q4" i="79"/>
  <c r="G8" i="79"/>
  <c r="O8" i="79"/>
  <c r="W8" i="79"/>
  <c r="C11" i="79"/>
  <c r="K11" i="79"/>
  <c r="S11" i="79"/>
  <c r="E17" i="79"/>
  <c r="M17" i="79"/>
  <c r="U17" i="79"/>
  <c r="E22" i="79"/>
  <c r="M22" i="79"/>
  <c r="U22" i="79"/>
  <c r="C27" i="79"/>
  <c r="K27" i="79"/>
  <c r="S27" i="79"/>
  <c r="S26" i="79" s="1"/>
  <c r="E33" i="79"/>
  <c r="M33" i="79"/>
  <c r="U33" i="79"/>
  <c r="I61" i="79"/>
  <c r="Q61" i="79"/>
  <c r="E52" i="79"/>
  <c r="M52" i="79"/>
  <c r="U52" i="79"/>
  <c r="G4" i="80"/>
  <c r="O4" i="80"/>
  <c r="W4" i="80"/>
  <c r="E8" i="80"/>
  <c r="M8" i="80"/>
  <c r="U8" i="80"/>
  <c r="I11" i="80"/>
  <c r="Q11" i="80"/>
  <c r="C17" i="80"/>
  <c r="K17" i="80"/>
  <c r="S17" i="80"/>
  <c r="C22" i="80"/>
  <c r="K22" i="80"/>
  <c r="S22" i="80"/>
  <c r="I27" i="80"/>
  <c r="Q27" i="80"/>
  <c r="Q26" i="80" s="1"/>
  <c r="C33" i="80"/>
  <c r="K33" i="80"/>
  <c r="S33" i="80"/>
  <c r="G61" i="80"/>
  <c r="O61" i="80"/>
  <c r="W61" i="80"/>
  <c r="C52" i="80"/>
  <c r="K52" i="80"/>
  <c r="S52" i="80"/>
  <c r="E4" i="81"/>
  <c r="M4" i="81"/>
  <c r="U4" i="81"/>
  <c r="C8" i="81"/>
  <c r="K8" i="81"/>
  <c r="S8" i="81"/>
  <c r="G11" i="81"/>
  <c r="O11" i="81"/>
  <c r="W11" i="81"/>
  <c r="I17" i="81"/>
  <c r="Q17" i="81"/>
  <c r="I22" i="81"/>
  <c r="Q22" i="81"/>
  <c r="G27" i="81"/>
  <c r="O27" i="81"/>
  <c r="O26" i="81" s="1"/>
  <c r="W27" i="81"/>
  <c r="W26" i="81" s="1"/>
  <c r="I33" i="81"/>
  <c r="Q33" i="81"/>
  <c r="E61" i="81"/>
  <c r="M61" i="81"/>
  <c r="U61" i="81"/>
  <c r="I52" i="81"/>
  <c r="Q52" i="81"/>
  <c r="C4" i="82"/>
  <c r="K4" i="82"/>
  <c r="S4" i="82"/>
  <c r="I8" i="82"/>
  <c r="Q8" i="82"/>
  <c r="E11" i="82"/>
  <c r="M11" i="82"/>
  <c r="U11" i="82"/>
  <c r="G17" i="82"/>
  <c r="O17" i="82"/>
  <c r="W17" i="82"/>
  <c r="G22" i="82"/>
  <c r="O22" i="82"/>
  <c r="W22" i="82"/>
  <c r="E27" i="82"/>
  <c r="E26" i="82" s="1"/>
  <c r="M27" i="82"/>
  <c r="U27" i="82"/>
  <c r="G33" i="82"/>
  <c r="O33" i="82"/>
  <c r="W33" i="82"/>
  <c r="C61" i="82"/>
  <c r="K61" i="82"/>
  <c r="S61" i="82"/>
  <c r="G52" i="82"/>
  <c r="O52" i="82"/>
  <c r="W52" i="82"/>
  <c r="I4" i="83"/>
  <c r="Q4" i="83"/>
  <c r="G8" i="83"/>
  <c r="O8" i="83"/>
  <c r="W8" i="83"/>
  <c r="C11" i="83"/>
  <c r="K11" i="83"/>
  <c r="S11" i="83"/>
  <c r="E17" i="83"/>
  <c r="M17" i="83"/>
  <c r="U17" i="83"/>
  <c r="E22" i="83"/>
  <c r="M22" i="83"/>
  <c r="U22" i="83"/>
  <c r="C27" i="83"/>
  <c r="K27" i="83"/>
  <c r="S27" i="83"/>
  <c r="S26" i="83" s="1"/>
  <c r="E33" i="83"/>
  <c r="M33" i="83"/>
  <c r="U33" i="83"/>
  <c r="I61" i="83"/>
  <c r="Q61" i="83"/>
  <c r="E52" i="83"/>
  <c r="M52" i="83"/>
  <c r="U52" i="83"/>
  <c r="G4" i="84"/>
  <c r="O4" i="84"/>
  <c r="W4" i="84"/>
  <c r="E8" i="84"/>
  <c r="M8" i="84"/>
  <c r="U8" i="84"/>
  <c r="I11" i="84"/>
  <c r="Q11" i="84"/>
  <c r="C17" i="84"/>
  <c r="K17" i="84"/>
  <c r="S17" i="84"/>
  <c r="C22" i="84"/>
  <c r="K22" i="84"/>
  <c r="S22" i="84"/>
  <c r="I27" i="84"/>
  <c r="Q27" i="84"/>
  <c r="Q26" i="84" s="1"/>
  <c r="C33" i="84"/>
  <c r="K33" i="84"/>
  <c r="S33" i="84"/>
  <c r="G61" i="84"/>
  <c r="O61" i="84"/>
  <c r="W61" i="84"/>
  <c r="C52" i="84"/>
  <c r="K52" i="84"/>
  <c r="S52" i="84"/>
  <c r="E4" i="85"/>
  <c r="M4" i="85"/>
  <c r="U4" i="85"/>
  <c r="C8" i="85"/>
  <c r="K8" i="85"/>
  <c r="S8" i="85"/>
  <c r="G11" i="85"/>
  <c r="O11" i="85"/>
  <c r="W11" i="85"/>
  <c r="I17" i="85"/>
  <c r="Q17" i="85"/>
  <c r="I22" i="85"/>
  <c r="Q22" i="85"/>
  <c r="G27" i="85"/>
  <c r="O27" i="85"/>
  <c r="O26" i="85" s="1"/>
  <c r="W27" i="85"/>
  <c r="I33" i="85"/>
  <c r="Q33" i="85"/>
  <c r="E61" i="85"/>
  <c r="M61" i="85"/>
  <c r="U61" i="85"/>
  <c r="I52" i="85"/>
  <c r="Q52" i="85"/>
  <c r="C4" i="86"/>
  <c r="K4" i="86"/>
  <c r="S4" i="86"/>
  <c r="I8" i="86"/>
  <c r="Q8" i="86"/>
  <c r="E11" i="86"/>
  <c r="M11" i="86"/>
  <c r="U11" i="86"/>
  <c r="G17" i="86"/>
  <c r="O17" i="86"/>
  <c r="W17" i="86"/>
  <c r="G22" i="86"/>
  <c r="O22" i="86"/>
  <c r="W22" i="86"/>
  <c r="E27" i="86"/>
  <c r="M27" i="86"/>
  <c r="U27" i="86"/>
  <c r="G33" i="86"/>
  <c r="O33" i="86"/>
  <c r="W33" i="86"/>
  <c r="C61" i="86"/>
  <c r="K61" i="86"/>
  <c r="S61" i="86"/>
  <c r="G52" i="86"/>
  <c r="O52" i="86"/>
  <c r="W52" i="86"/>
  <c r="I4" i="87"/>
  <c r="Q4" i="87"/>
  <c r="G8" i="87"/>
  <c r="O8" i="87"/>
  <c r="W8" i="87"/>
  <c r="C11" i="87"/>
  <c r="K11" i="87"/>
  <c r="S11" i="87"/>
  <c r="E17" i="87"/>
  <c r="M17" i="87"/>
  <c r="U17" i="87"/>
  <c r="E22" i="87"/>
  <c r="M22" i="87"/>
  <c r="U22" i="87"/>
  <c r="C27" i="87"/>
  <c r="K27" i="87"/>
  <c r="S27" i="87"/>
  <c r="E33" i="87"/>
  <c r="M33" i="87"/>
  <c r="U33" i="87"/>
  <c r="I61" i="87"/>
  <c r="Q61" i="87"/>
  <c r="E52" i="87"/>
  <c r="M52" i="87"/>
  <c r="U52" i="87"/>
  <c r="G4" i="88"/>
  <c r="O4" i="88"/>
  <c r="W4" i="88"/>
  <c r="E8" i="88"/>
  <c r="M8" i="88"/>
  <c r="U8" i="88"/>
  <c r="I11" i="88"/>
  <c r="Q11" i="88"/>
  <c r="C17" i="88"/>
  <c r="K17" i="88"/>
  <c r="S17" i="88"/>
  <c r="C22" i="88"/>
  <c r="K22" i="88"/>
  <c r="S22" i="88"/>
  <c r="I27" i="88"/>
  <c r="Q27" i="88"/>
  <c r="C33" i="88"/>
  <c r="K33" i="88"/>
  <c r="S33" i="88"/>
  <c r="G61" i="88"/>
  <c r="O61" i="88"/>
  <c r="W61" i="88"/>
  <c r="C52" i="88"/>
  <c r="K52" i="88"/>
  <c r="S52" i="88"/>
  <c r="E4" i="89"/>
  <c r="M4" i="89"/>
  <c r="U4" i="89"/>
  <c r="C8" i="89"/>
  <c r="K8" i="89"/>
  <c r="S8" i="89"/>
  <c r="G11" i="89"/>
  <c r="O11" i="89"/>
  <c r="W11" i="89"/>
  <c r="I17" i="89"/>
  <c r="Q17" i="89"/>
  <c r="I22" i="89"/>
  <c r="Q22" i="89"/>
  <c r="G27" i="89"/>
  <c r="O27" i="89"/>
  <c r="W27" i="89"/>
  <c r="I33" i="89"/>
  <c r="Q33" i="89"/>
  <c r="E61" i="89"/>
  <c r="M61" i="89"/>
  <c r="U61" i="89"/>
  <c r="I52" i="89"/>
  <c r="Q52" i="89"/>
  <c r="C4" i="90"/>
  <c r="K4" i="90"/>
  <c r="S4" i="90"/>
  <c r="I8" i="90"/>
  <c r="Q8" i="90"/>
  <c r="E11" i="90"/>
  <c r="M11" i="90"/>
  <c r="U11" i="90"/>
  <c r="G17" i="90"/>
  <c r="O17" i="90"/>
  <c r="W17" i="90"/>
  <c r="G22" i="90"/>
  <c r="O22" i="90"/>
  <c r="W22" i="90"/>
  <c r="E27" i="90"/>
  <c r="M27" i="90"/>
  <c r="U27" i="90"/>
  <c r="G33" i="90"/>
  <c r="O33" i="90"/>
  <c r="W33" i="90"/>
  <c r="C61" i="90"/>
  <c r="K61" i="90"/>
  <c r="S61" i="90"/>
  <c r="G52" i="90"/>
  <c r="O52" i="90"/>
  <c r="W52" i="90"/>
  <c r="I4" i="91"/>
  <c r="Q4" i="91"/>
  <c r="G8" i="91"/>
  <c r="O8" i="91"/>
  <c r="W8" i="91"/>
  <c r="C11" i="91"/>
  <c r="K11" i="91"/>
  <c r="S11" i="91"/>
  <c r="E17" i="91"/>
  <c r="M17" i="91"/>
  <c r="U17" i="91"/>
  <c r="E22" i="91"/>
  <c r="M22" i="91"/>
  <c r="U22" i="91"/>
  <c r="C27" i="91"/>
  <c r="K27" i="91"/>
  <c r="S27" i="91"/>
  <c r="E33" i="91"/>
  <c r="M33" i="91"/>
  <c r="U33" i="91"/>
  <c r="I61" i="91"/>
  <c r="Q61" i="91"/>
  <c r="E52" i="91"/>
  <c r="M52" i="91"/>
  <c r="U52" i="91"/>
  <c r="I4" i="186"/>
  <c r="Q4" i="186"/>
  <c r="G8" i="186"/>
  <c r="O8" i="186"/>
  <c r="W8" i="186"/>
  <c r="C11" i="186"/>
  <c r="K11" i="186"/>
  <c r="S11" i="186"/>
  <c r="E22" i="186"/>
  <c r="M22" i="186"/>
  <c r="U22" i="186"/>
  <c r="C4" i="110"/>
  <c r="K4" i="110"/>
  <c r="S4" i="110"/>
  <c r="I8" i="110"/>
  <c r="Q8" i="110"/>
  <c r="E11" i="110"/>
  <c r="M11" i="110"/>
  <c r="U11" i="110"/>
  <c r="G17" i="110"/>
  <c r="O17" i="110"/>
  <c r="W17" i="110"/>
  <c r="G22" i="110"/>
  <c r="O22" i="110"/>
  <c r="W22" i="110"/>
  <c r="E27" i="110"/>
  <c r="M27" i="110"/>
  <c r="U27" i="110"/>
  <c r="G33" i="110"/>
  <c r="O33" i="110"/>
  <c r="W33" i="110"/>
  <c r="C61" i="110"/>
  <c r="K61" i="110"/>
  <c r="S61" i="110"/>
  <c r="G52" i="110"/>
  <c r="O52" i="110"/>
  <c r="W52" i="110"/>
  <c r="I4" i="107"/>
  <c r="Q4" i="107"/>
  <c r="G8" i="107"/>
  <c r="O8" i="107"/>
  <c r="W8" i="107"/>
  <c r="C11" i="107"/>
  <c r="K11" i="107"/>
  <c r="S11" i="107"/>
  <c r="E17" i="107"/>
  <c r="M17" i="107"/>
  <c r="U17" i="107"/>
  <c r="E22" i="107"/>
  <c r="M22" i="107"/>
  <c r="U22" i="107"/>
  <c r="C27" i="107"/>
  <c r="K27" i="107"/>
  <c r="S27" i="107"/>
  <c r="E33" i="107"/>
  <c r="M33" i="107"/>
  <c r="U33" i="107"/>
  <c r="I61" i="107"/>
  <c r="Q61" i="107"/>
  <c r="E52" i="107"/>
  <c r="M52" i="107"/>
  <c r="U52" i="107"/>
  <c r="G4" i="108"/>
  <c r="O4" i="108"/>
  <c r="W4" i="108"/>
  <c r="E8" i="108"/>
  <c r="M8" i="108"/>
  <c r="U8" i="108"/>
  <c r="I11" i="108"/>
  <c r="Q11" i="108"/>
  <c r="C17" i="108"/>
  <c r="K17" i="108"/>
  <c r="S17" i="108"/>
  <c r="C22" i="108"/>
  <c r="K22" i="108"/>
  <c r="S22" i="108"/>
  <c r="I27" i="108"/>
  <c r="Q27" i="108"/>
  <c r="C33" i="108"/>
  <c r="K33" i="108"/>
  <c r="S33" i="108"/>
  <c r="G61" i="108"/>
  <c r="O61" i="108"/>
  <c r="W61" i="108"/>
  <c r="C52" i="108"/>
  <c r="K52" i="108"/>
  <c r="S52" i="108"/>
  <c r="E4" i="114"/>
  <c r="M4" i="114"/>
  <c r="U4" i="114"/>
  <c r="C8" i="114"/>
  <c r="K8" i="114"/>
  <c r="S8" i="114"/>
  <c r="G11" i="114"/>
  <c r="O11" i="114"/>
  <c r="W11" i="114"/>
  <c r="I17" i="114"/>
  <c r="Q17" i="114"/>
  <c r="I22" i="114"/>
  <c r="Q22" i="114"/>
  <c r="G27" i="114"/>
  <c r="O27" i="114"/>
  <c r="W27" i="114"/>
  <c r="I33" i="114"/>
  <c r="Q33" i="114"/>
  <c r="E61" i="114"/>
  <c r="M61" i="114"/>
  <c r="U61" i="114"/>
  <c r="I52" i="114"/>
  <c r="Q52" i="114"/>
  <c r="C4" i="112"/>
  <c r="K4" i="112"/>
  <c r="S4" i="112"/>
  <c r="I8" i="112"/>
  <c r="Q8" i="112"/>
  <c r="E11" i="112"/>
  <c r="M11" i="112"/>
  <c r="U11" i="112"/>
  <c r="G17" i="112"/>
  <c r="O17" i="112"/>
  <c r="W17" i="112"/>
  <c r="G22" i="112"/>
  <c r="O22" i="112"/>
  <c r="W22" i="112"/>
  <c r="E27" i="112"/>
  <c r="M27" i="112"/>
  <c r="U27" i="112"/>
  <c r="U26" i="112" s="1"/>
  <c r="G33" i="112"/>
  <c r="O33" i="112"/>
  <c r="W33" i="112"/>
  <c r="S33" i="113"/>
  <c r="E61" i="201"/>
  <c r="M61" i="201"/>
  <c r="U61" i="201"/>
  <c r="I61" i="203"/>
  <c r="Q61" i="203"/>
  <c r="C61" i="173"/>
  <c r="K61" i="173"/>
  <c r="S61" i="173"/>
  <c r="E61" i="183"/>
  <c r="M61" i="183"/>
  <c r="U61" i="183"/>
  <c r="C61" i="19"/>
  <c r="K61" i="19"/>
  <c r="S61" i="19"/>
  <c r="G5" i="125"/>
  <c r="G4" i="125" s="1"/>
  <c r="G4" i="171"/>
  <c r="O5" i="125"/>
  <c r="O4" i="125" s="1"/>
  <c r="O4" i="171"/>
  <c r="W5" i="125"/>
  <c r="W4" i="125" s="1"/>
  <c r="W4" i="171"/>
  <c r="E9" i="125"/>
  <c r="E8" i="125" s="1"/>
  <c r="E8" i="171"/>
  <c r="M9" i="125"/>
  <c r="M8" i="125" s="1"/>
  <c r="M8" i="171"/>
  <c r="U9" i="125"/>
  <c r="U8" i="125" s="1"/>
  <c r="U8" i="171"/>
  <c r="I11" i="171"/>
  <c r="I12" i="125"/>
  <c r="Q11" i="171"/>
  <c r="Q12" i="125"/>
  <c r="C18" i="125"/>
  <c r="C17" i="125" s="1"/>
  <c r="C17" i="171"/>
  <c r="K17" i="171"/>
  <c r="K18" i="125"/>
  <c r="K17" i="125" s="1"/>
  <c r="S17" i="171"/>
  <c r="S18" i="125"/>
  <c r="S17" i="125" s="1"/>
  <c r="C22" i="171"/>
  <c r="C23" i="125"/>
  <c r="C22" i="125" s="1"/>
  <c r="K22" i="171"/>
  <c r="K23" i="125"/>
  <c r="K22" i="125" s="1"/>
  <c r="S22" i="171"/>
  <c r="S23" i="125"/>
  <c r="S22" i="125" s="1"/>
  <c r="I27" i="171"/>
  <c r="I28" i="125"/>
  <c r="I27" i="125" s="1"/>
  <c r="Q27" i="171"/>
  <c r="Q28" i="125"/>
  <c r="Q27" i="125" s="1"/>
  <c r="C34" i="125"/>
  <c r="C33" i="171"/>
  <c r="K34" i="125"/>
  <c r="K33" i="171"/>
  <c r="S33" i="171"/>
  <c r="S34" i="125"/>
  <c r="G61" i="171"/>
  <c r="O61" i="171"/>
  <c r="W61" i="171"/>
  <c r="I52" i="171"/>
  <c r="I53" i="125"/>
  <c r="Q52" i="171"/>
  <c r="Q53" i="125"/>
  <c r="Q52" i="125" s="1"/>
  <c r="I92" i="149"/>
  <c r="Q92" i="149"/>
  <c r="G5" i="124"/>
  <c r="G4" i="201"/>
  <c r="O5" i="124"/>
  <c r="O4" i="201"/>
  <c r="W5" i="124"/>
  <c r="W4" i="201"/>
  <c r="K7" i="123"/>
  <c r="E8" i="201"/>
  <c r="E9" i="124"/>
  <c r="M9" i="124"/>
  <c r="M8" i="201"/>
  <c r="U8" i="201"/>
  <c r="U9" i="124"/>
  <c r="I12" i="124"/>
  <c r="I11" i="201"/>
  <c r="Q11" i="201"/>
  <c r="Q12" i="124"/>
  <c r="E14" i="123"/>
  <c r="C17" i="201"/>
  <c r="C18" i="124"/>
  <c r="K17" i="201"/>
  <c r="K18" i="124"/>
  <c r="S17" i="201"/>
  <c r="S18" i="124"/>
  <c r="C22" i="201"/>
  <c r="C23" i="124"/>
  <c r="K23" i="124"/>
  <c r="K22" i="201"/>
  <c r="S23" i="124"/>
  <c r="S22" i="201"/>
  <c r="I27" i="201"/>
  <c r="I28" i="124"/>
  <c r="Q27" i="201"/>
  <c r="Q28" i="124"/>
  <c r="S29" i="123"/>
  <c r="C34" i="124"/>
  <c r="C33" i="201"/>
  <c r="K34" i="124"/>
  <c r="K33" i="201"/>
  <c r="S34" i="124"/>
  <c r="S33" i="201"/>
  <c r="O62" i="123"/>
  <c r="E65" i="123"/>
  <c r="M65" i="123"/>
  <c r="K68" i="123"/>
  <c r="W70" i="123"/>
  <c r="I71" i="123"/>
  <c r="E53" i="124"/>
  <c r="E52" i="201"/>
  <c r="M53" i="124"/>
  <c r="M52" i="201"/>
  <c r="U52" i="201"/>
  <c r="U53" i="124"/>
  <c r="E33" i="160"/>
  <c r="E26" i="160" s="1"/>
  <c r="E2" i="160" s="1"/>
  <c r="E34" i="8"/>
  <c r="M33" i="160"/>
  <c r="M26" i="160" s="1"/>
  <c r="M2" i="160" s="1"/>
  <c r="M34" i="8"/>
  <c r="U33" i="160"/>
  <c r="U26" i="160" s="1"/>
  <c r="U34" i="8"/>
  <c r="E33" i="151"/>
  <c r="E26" i="151" s="1"/>
  <c r="E34" i="10"/>
  <c r="M33" i="151"/>
  <c r="M26" i="151" s="1"/>
  <c r="M34" i="10"/>
  <c r="U33" i="151"/>
  <c r="U26" i="151" s="1"/>
  <c r="U34" i="10"/>
  <c r="G61" i="151"/>
  <c r="G66" i="10"/>
  <c r="G61" i="10" s="1"/>
  <c r="O61" i="151"/>
  <c r="O66" i="10"/>
  <c r="O61" i="10" s="1"/>
  <c r="W61" i="151"/>
  <c r="W66" i="10"/>
  <c r="W61" i="10" s="1"/>
  <c r="E5" i="16"/>
  <c r="E4" i="17"/>
  <c r="M4" i="17"/>
  <c r="M5" i="16"/>
  <c r="U4" i="17"/>
  <c r="U5" i="16"/>
  <c r="C9" i="16"/>
  <c r="C8" i="17"/>
  <c r="K8" i="17"/>
  <c r="K9" i="16"/>
  <c r="K8" i="16" s="1"/>
  <c r="S8" i="17"/>
  <c r="S9" i="16"/>
  <c r="G11" i="17"/>
  <c r="G12" i="16"/>
  <c r="O12" i="16"/>
  <c r="O11" i="17"/>
  <c r="W12" i="16"/>
  <c r="W11" i="17"/>
  <c r="I17" i="17"/>
  <c r="I18" i="16"/>
  <c r="Q17" i="17"/>
  <c r="Q18" i="16"/>
  <c r="I23" i="16"/>
  <c r="I22" i="16" s="1"/>
  <c r="I22" i="17"/>
  <c r="Q23" i="16"/>
  <c r="Q22" i="17"/>
  <c r="G27" i="17"/>
  <c r="G28" i="16"/>
  <c r="O27" i="17"/>
  <c r="O28" i="16"/>
  <c r="W27" i="17"/>
  <c r="W28" i="16"/>
  <c r="I33" i="17"/>
  <c r="I34" i="16"/>
  <c r="Q33" i="17"/>
  <c r="Q34" i="16"/>
  <c r="C52" i="17"/>
  <c r="C53" i="16"/>
  <c r="K52" i="17"/>
  <c r="K53" i="16"/>
  <c r="K52" i="16" s="1"/>
  <c r="S52" i="17"/>
  <c r="S53" i="16"/>
  <c r="S52" i="16" s="1"/>
  <c r="G61" i="18"/>
  <c r="O61" i="18"/>
  <c r="W61" i="18"/>
  <c r="G4" i="185"/>
  <c r="G5" i="103"/>
  <c r="O4" i="185"/>
  <c r="O5" i="103"/>
  <c r="W4" i="185"/>
  <c r="W5" i="103"/>
  <c r="I6" i="103"/>
  <c r="Q6" i="103"/>
  <c r="C7" i="103"/>
  <c r="K7" i="103"/>
  <c r="K7" i="102" s="1"/>
  <c r="S7" i="103"/>
  <c r="E8" i="185"/>
  <c r="E9" i="103"/>
  <c r="M8" i="185"/>
  <c r="M9" i="103"/>
  <c r="U8" i="185"/>
  <c r="U9" i="103"/>
  <c r="G10" i="103"/>
  <c r="O10" i="103"/>
  <c r="W10" i="103"/>
  <c r="I11" i="185"/>
  <c r="I12" i="103"/>
  <c r="Q11" i="185"/>
  <c r="Q12" i="103"/>
  <c r="C13" i="103"/>
  <c r="K13" i="103"/>
  <c r="S13" i="103"/>
  <c r="E14" i="103"/>
  <c r="M14" i="103"/>
  <c r="U14" i="103"/>
  <c r="G15" i="103"/>
  <c r="O15" i="103"/>
  <c r="O15" i="102" s="1"/>
  <c r="W15" i="103"/>
  <c r="I16" i="103"/>
  <c r="Q16" i="103"/>
  <c r="C17" i="185"/>
  <c r="C18" i="103"/>
  <c r="K17" i="185"/>
  <c r="K18" i="103"/>
  <c r="S17" i="185"/>
  <c r="S18" i="103"/>
  <c r="Q21" i="102"/>
  <c r="C22" i="185"/>
  <c r="C23" i="103"/>
  <c r="K22" i="185"/>
  <c r="K23" i="103"/>
  <c r="S22" i="185"/>
  <c r="S23" i="103"/>
  <c r="E24" i="103"/>
  <c r="M24" i="103"/>
  <c r="U24" i="103"/>
  <c r="G25" i="103"/>
  <c r="O25" i="103"/>
  <c r="W25" i="103"/>
  <c r="I27" i="185"/>
  <c r="I28" i="103"/>
  <c r="Q27" i="185"/>
  <c r="Q28" i="103"/>
  <c r="G31" i="102"/>
  <c r="O31" i="102"/>
  <c r="C33" i="185"/>
  <c r="C34" i="103"/>
  <c r="K33" i="185"/>
  <c r="K34" i="103"/>
  <c r="S33" i="185"/>
  <c r="S34" i="103"/>
  <c r="O36" i="102"/>
  <c r="Q37" i="102"/>
  <c r="I45" i="102"/>
  <c r="I49" i="102"/>
  <c r="G61" i="185"/>
  <c r="O61" i="185"/>
  <c r="W61" i="185"/>
  <c r="M63" i="102"/>
  <c r="U63" i="102"/>
  <c r="S70" i="102"/>
  <c r="C52" i="185"/>
  <c r="C53" i="103"/>
  <c r="K52" i="185"/>
  <c r="K53" i="103"/>
  <c r="S52" i="185"/>
  <c r="S53" i="103"/>
  <c r="E4" i="187"/>
  <c r="E5" i="105"/>
  <c r="M4" i="187"/>
  <c r="M5" i="105"/>
  <c r="M4" i="105" s="1"/>
  <c r="U4" i="187"/>
  <c r="U5" i="105"/>
  <c r="C8" i="187"/>
  <c r="C9" i="105"/>
  <c r="K8" i="187"/>
  <c r="K9" i="105"/>
  <c r="S8" i="187"/>
  <c r="S9" i="105"/>
  <c r="G11" i="187"/>
  <c r="G12" i="105"/>
  <c r="G11" i="105" s="1"/>
  <c r="O11" i="187"/>
  <c r="O12" i="105"/>
  <c r="W11" i="187"/>
  <c r="W12" i="105"/>
  <c r="I17" i="187"/>
  <c r="I18" i="105"/>
  <c r="Q17" i="187"/>
  <c r="Q18" i="105"/>
  <c r="I22" i="187"/>
  <c r="I23" i="105"/>
  <c r="Q22" i="187"/>
  <c r="Q23" i="105"/>
  <c r="G27" i="187"/>
  <c r="G28" i="105"/>
  <c r="O27" i="187"/>
  <c r="O28" i="105"/>
  <c r="W27" i="187"/>
  <c r="W28" i="105"/>
  <c r="I33" i="187"/>
  <c r="I34" i="105"/>
  <c r="Q33" i="187"/>
  <c r="Q34" i="105"/>
  <c r="E61" i="187"/>
  <c r="M61" i="187"/>
  <c r="U61" i="187"/>
  <c r="I52" i="187"/>
  <c r="I53" i="105"/>
  <c r="Q52" i="187"/>
  <c r="Q53" i="105"/>
  <c r="Q52" i="105" s="1"/>
  <c r="C27" i="188"/>
  <c r="K27" i="188"/>
  <c r="S27" i="188"/>
  <c r="E33" i="188"/>
  <c r="M33" i="188"/>
  <c r="U33" i="188"/>
  <c r="I61" i="188"/>
  <c r="Q61" i="188"/>
  <c r="Q33" i="189"/>
  <c r="Q26" i="189" s="1"/>
  <c r="Q4" i="190"/>
  <c r="G8" i="190"/>
  <c r="O8" i="190"/>
  <c r="O3" i="190" s="1"/>
  <c r="W8" i="190"/>
  <c r="C11" i="190"/>
  <c r="K11" i="190"/>
  <c r="S11" i="190"/>
  <c r="E4" i="191"/>
  <c r="E5" i="104"/>
  <c r="E4" i="104" s="1"/>
  <c r="M4" i="191"/>
  <c r="M5" i="104"/>
  <c r="U4" i="191"/>
  <c r="U5" i="104"/>
  <c r="C8" i="191"/>
  <c r="C9" i="104"/>
  <c r="K8" i="191"/>
  <c r="K9" i="104"/>
  <c r="K8" i="104" s="1"/>
  <c r="S8" i="191"/>
  <c r="S9" i="104"/>
  <c r="S8" i="104" s="1"/>
  <c r="G11" i="191"/>
  <c r="G12" i="104"/>
  <c r="O11" i="191"/>
  <c r="O12" i="104"/>
  <c r="W11" i="191"/>
  <c r="W12" i="104"/>
  <c r="I17" i="191"/>
  <c r="I18" i="104"/>
  <c r="Q17" i="191"/>
  <c r="Q18" i="104"/>
  <c r="I22" i="191"/>
  <c r="I23" i="104"/>
  <c r="Q22" i="191"/>
  <c r="Q23" i="104"/>
  <c r="Q22" i="104" s="1"/>
  <c r="G27" i="191"/>
  <c r="G28" i="104"/>
  <c r="O27" i="191"/>
  <c r="O28" i="104"/>
  <c r="W27" i="191"/>
  <c r="W28" i="104"/>
  <c r="I33" i="191"/>
  <c r="I34" i="104"/>
  <c r="Q33" i="191"/>
  <c r="Q34" i="104"/>
  <c r="E61" i="191"/>
  <c r="M61" i="191"/>
  <c r="U61" i="191"/>
  <c r="I52" i="191"/>
  <c r="I53" i="104"/>
  <c r="Q52" i="191"/>
  <c r="Q53" i="104"/>
  <c r="I4" i="194"/>
  <c r="I5" i="106"/>
  <c r="Q4" i="194"/>
  <c r="Q5" i="106"/>
  <c r="G8" i="194"/>
  <c r="G9" i="106"/>
  <c r="O8" i="194"/>
  <c r="O9" i="106"/>
  <c r="W8" i="194"/>
  <c r="W9" i="106"/>
  <c r="W8" i="106" s="1"/>
  <c r="C11" i="194"/>
  <c r="C12" i="106"/>
  <c r="C11" i="106" s="1"/>
  <c r="K11" i="194"/>
  <c r="K12" i="106"/>
  <c r="S11" i="194"/>
  <c r="S12" i="106"/>
  <c r="E17" i="194"/>
  <c r="E18" i="106"/>
  <c r="M17" i="194"/>
  <c r="M18" i="106"/>
  <c r="U17" i="194"/>
  <c r="U18" i="106"/>
  <c r="E22" i="194"/>
  <c r="E23" i="106"/>
  <c r="M22" i="194"/>
  <c r="M23" i="106"/>
  <c r="U22" i="194"/>
  <c r="U23" i="106"/>
  <c r="C27" i="194"/>
  <c r="C28" i="106"/>
  <c r="K27" i="194"/>
  <c r="K28" i="106"/>
  <c r="S27" i="194"/>
  <c r="S28" i="106"/>
  <c r="E33" i="194"/>
  <c r="E34" i="106"/>
  <c r="M33" i="194"/>
  <c r="M34" i="106"/>
  <c r="U33" i="194"/>
  <c r="U34" i="106"/>
  <c r="I61" i="194"/>
  <c r="Q61" i="194"/>
  <c r="E52" i="194"/>
  <c r="E53" i="106"/>
  <c r="M52" i="194"/>
  <c r="M53" i="106"/>
  <c r="U52" i="194"/>
  <c r="U53" i="106"/>
  <c r="E33" i="196"/>
  <c r="E26" i="196" s="1"/>
  <c r="M33" i="196"/>
  <c r="M26" i="196" s="1"/>
  <c r="U33" i="196"/>
  <c r="U26" i="196" s="1"/>
  <c r="E5" i="111"/>
  <c r="E4" i="197"/>
  <c r="M5" i="111"/>
  <c r="M4" i="197"/>
  <c r="U5" i="111"/>
  <c r="U4" i="197"/>
  <c r="C8" i="197"/>
  <c r="C9" i="111"/>
  <c r="C8" i="111" s="1"/>
  <c r="K8" i="197"/>
  <c r="K9" i="111"/>
  <c r="K8" i="111" s="1"/>
  <c r="S8" i="197"/>
  <c r="S9" i="111"/>
  <c r="G11" i="197"/>
  <c r="G12" i="111"/>
  <c r="O11" i="197"/>
  <c r="O12" i="111"/>
  <c r="W11" i="197"/>
  <c r="W12" i="111"/>
  <c r="I17" i="197"/>
  <c r="I18" i="111"/>
  <c r="Q17" i="197"/>
  <c r="Q18" i="111"/>
  <c r="I22" i="197"/>
  <c r="I23" i="111"/>
  <c r="Q22" i="197"/>
  <c r="Q23" i="111"/>
  <c r="G27" i="197"/>
  <c r="G28" i="111"/>
  <c r="O27" i="197"/>
  <c r="O28" i="111"/>
  <c r="W27" i="197"/>
  <c r="W28" i="111"/>
  <c r="I33" i="197"/>
  <c r="I34" i="111"/>
  <c r="Q33" i="197"/>
  <c r="Q34" i="111"/>
  <c r="E61" i="197"/>
  <c r="M61" i="197"/>
  <c r="U61" i="197"/>
  <c r="I52" i="197"/>
  <c r="I53" i="111"/>
  <c r="Q52" i="197"/>
  <c r="Q53" i="111"/>
  <c r="Q33" i="199"/>
  <c r="Q26" i="199" s="1"/>
  <c r="C4" i="163"/>
  <c r="C5" i="117"/>
  <c r="K4" i="163"/>
  <c r="K5" i="117"/>
  <c r="S4" i="163"/>
  <c r="S5" i="117"/>
  <c r="E6" i="116"/>
  <c r="M6" i="116"/>
  <c r="U6" i="116"/>
  <c r="G7" i="116"/>
  <c r="O7" i="116"/>
  <c r="W7" i="116"/>
  <c r="I8" i="163"/>
  <c r="I9" i="117"/>
  <c r="Q8" i="163"/>
  <c r="Q9" i="117"/>
  <c r="C10" i="116"/>
  <c r="K10" i="116"/>
  <c r="S10" i="116"/>
  <c r="E11" i="163"/>
  <c r="E12" i="117"/>
  <c r="M11" i="163"/>
  <c r="M12" i="117"/>
  <c r="U11" i="163"/>
  <c r="U12" i="117"/>
  <c r="G13" i="116"/>
  <c r="O13" i="116"/>
  <c r="W13" i="116"/>
  <c r="I14" i="116"/>
  <c r="Q14" i="116"/>
  <c r="C15" i="116"/>
  <c r="K15" i="116"/>
  <c r="S15" i="116"/>
  <c r="E16" i="116"/>
  <c r="M16" i="116"/>
  <c r="U16" i="116"/>
  <c r="G17" i="163"/>
  <c r="G18" i="117"/>
  <c r="O17" i="163"/>
  <c r="O18" i="117"/>
  <c r="W17" i="163"/>
  <c r="W18" i="117"/>
  <c r="I19" i="116"/>
  <c r="Q19" i="116"/>
  <c r="C20" i="116"/>
  <c r="K20" i="116"/>
  <c r="S20" i="116"/>
  <c r="E21" i="116"/>
  <c r="M21" i="116"/>
  <c r="U21" i="116"/>
  <c r="G22" i="163"/>
  <c r="G23" i="117"/>
  <c r="O22" i="163"/>
  <c r="O23" i="117"/>
  <c r="W22" i="163"/>
  <c r="W23" i="117"/>
  <c r="I24" i="116"/>
  <c r="Q24" i="116"/>
  <c r="C25" i="116"/>
  <c r="K25" i="116"/>
  <c r="S25" i="116"/>
  <c r="E27" i="163"/>
  <c r="E28" i="117"/>
  <c r="M27" i="163"/>
  <c r="M28" i="117"/>
  <c r="U27" i="163"/>
  <c r="U28" i="117"/>
  <c r="G29" i="116"/>
  <c r="O29" i="116"/>
  <c r="W29" i="116"/>
  <c r="I30" i="116"/>
  <c r="Q30" i="116"/>
  <c r="C31" i="116"/>
  <c r="K31" i="116"/>
  <c r="S31" i="116"/>
  <c r="E32" i="116"/>
  <c r="M32" i="116"/>
  <c r="U32" i="116"/>
  <c r="G33" i="163"/>
  <c r="G34" i="117"/>
  <c r="O33" i="163"/>
  <c r="O34" i="117"/>
  <c r="W33" i="163"/>
  <c r="W34" i="117"/>
  <c r="Q35" i="116"/>
  <c r="K48" i="116"/>
  <c r="G50" i="116"/>
  <c r="C61" i="163"/>
  <c r="K61" i="163"/>
  <c r="S61" i="163"/>
  <c r="E65" i="116"/>
  <c r="M65" i="116"/>
  <c r="U65" i="116"/>
  <c r="C68" i="116"/>
  <c r="S72" i="116"/>
  <c r="G52" i="163"/>
  <c r="G53" i="117"/>
  <c r="G53" i="116" s="1"/>
  <c r="O52" i="163"/>
  <c r="O53" i="117"/>
  <c r="W52" i="163"/>
  <c r="W53" i="117"/>
  <c r="I54" i="116"/>
  <c r="Q54" i="116"/>
  <c r="I33" i="166"/>
  <c r="I26" i="166" s="1"/>
  <c r="I37" i="118"/>
  <c r="Q33" i="166"/>
  <c r="Q26" i="166" s="1"/>
  <c r="Q2" i="166" s="1"/>
  <c r="Q37" i="118"/>
  <c r="G61" i="166"/>
  <c r="G66" i="118"/>
  <c r="O61" i="166"/>
  <c r="O66" i="118"/>
  <c r="W61" i="166"/>
  <c r="W66" i="118"/>
  <c r="G61" i="167"/>
  <c r="G64" i="118"/>
  <c r="O61" i="167"/>
  <c r="O64" i="118"/>
  <c r="W61" i="167"/>
  <c r="W64" i="118"/>
  <c r="C33" i="168"/>
  <c r="C26" i="168" s="1"/>
  <c r="C2" i="168" s="1"/>
  <c r="K33" i="168"/>
  <c r="K26" i="168" s="1"/>
  <c r="K2" i="168" s="1"/>
  <c r="S33" i="168"/>
  <c r="S26" i="168" s="1"/>
  <c r="I33" i="155"/>
  <c r="I26" i="155" s="1"/>
  <c r="I34" i="119"/>
  <c r="I33" i="119" s="1"/>
  <c r="I26" i="119" s="1"/>
  <c r="Q33" i="155"/>
  <c r="Q26" i="155" s="1"/>
  <c r="Q2" i="155" s="1"/>
  <c r="Q34" i="119"/>
  <c r="Q33" i="119" s="1"/>
  <c r="Q26" i="119" s="1"/>
  <c r="I38" i="116"/>
  <c r="C61" i="155"/>
  <c r="C66" i="119"/>
  <c r="C61" i="119" s="1"/>
  <c r="K61" i="155"/>
  <c r="K66" i="119"/>
  <c r="K61" i="119" s="1"/>
  <c r="S61" i="155"/>
  <c r="S66" i="119"/>
  <c r="S61" i="119" s="1"/>
  <c r="I33" i="158"/>
  <c r="I26" i="158" s="1"/>
  <c r="I34" i="120"/>
  <c r="Q33" i="158"/>
  <c r="Q26" i="158" s="1"/>
  <c r="Q2" i="158" s="1"/>
  <c r="Q34" i="120"/>
  <c r="E61" i="158"/>
  <c r="E62" i="120"/>
  <c r="M61" i="158"/>
  <c r="M62" i="120"/>
  <c r="U61" i="158"/>
  <c r="U62" i="120"/>
  <c r="F61" i="77"/>
  <c r="N61" i="77"/>
  <c r="V61" i="77"/>
  <c r="J52" i="77"/>
  <c r="J53" i="75"/>
  <c r="J52" i="75" s="1"/>
  <c r="R52" i="77"/>
  <c r="R53" i="75"/>
  <c r="V26" i="83"/>
  <c r="V52" i="87"/>
  <c r="D61" i="110"/>
  <c r="L61" i="110"/>
  <c r="T61" i="110"/>
  <c r="V26" i="109"/>
  <c r="J17" i="115"/>
  <c r="R17" i="115"/>
  <c r="J22" i="115"/>
  <c r="R22" i="115"/>
  <c r="H27" i="115"/>
  <c r="P27" i="115"/>
  <c r="P26" i="115" s="1"/>
  <c r="X27" i="115"/>
  <c r="J33" i="115"/>
  <c r="J26" i="115" s="1"/>
  <c r="R33" i="115"/>
  <c r="R26" i="115" s="1"/>
  <c r="F61" i="201"/>
  <c r="N61" i="201"/>
  <c r="V61" i="201"/>
  <c r="J61" i="203"/>
  <c r="R61" i="203"/>
  <c r="D61" i="173"/>
  <c r="L61" i="173"/>
  <c r="T61" i="173"/>
  <c r="F61" i="183"/>
  <c r="N61" i="183"/>
  <c r="V61" i="183"/>
  <c r="H5" i="125"/>
  <c r="H4" i="125" s="1"/>
  <c r="H4" i="171"/>
  <c r="P5" i="125"/>
  <c r="P4" i="125" s="1"/>
  <c r="P4" i="171"/>
  <c r="X5" i="125"/>
  <c r="X4" i="125" s="1"/>
  <c r="X4" i="171"/>
  <c r="F9" i="125"/>
  <c r="F8" i="125" s="1"/>
  <c r="F8" i="171"/>
  <c r="N9" i="125"/>
  <c r="N8" i="125" s="1"/>
  <c r="N8" i="171"/>
  <c r="V9" i="125"/>
  <c r="V8" i="125" s="1"/>
  <c r="V8" i="171"/>
  <c r="J12" i="125"/>
  <c r="J11" i="171"/>
  <c r="R12" i="125"/>
  <c r="R11" i="171"/>
  <c r="D18" i="125"/>
  <c r="D17" i="125" s="1"/>
  <c r="D17" i="171"/>
  <c r="L18" i="125"/>
  <c r="L17" i="171"/>
  <c r="T18" i="125"/>
  <c r="T17" i="171"/>
  <c r="D23" i="125"/>
  <c r="D22" i="125" s="1"/>
  <c r="D22" i="171"/>
  <c r="L22" i="171"/>
  <c r="L23" i="125"/>
  <c r="L22" i="125" s="1"/>
  <c r="T23" i="125"/>
  <c r="T22" i="125" s="1"/>
  <c r="T22" i="171"/>
  <c r="J27" i="171"/>
  <c r="J28" i="125"/>
  <c r="R27" i="171"/>
  <c r="R28" i="125"/>
  <c r="D33" i="171"/>
  <c r="D34" i="125"/>
  <c r="L34" i="125"/>
  <c r="L33" i="171"/>
  <c r="T33" i="171"/>
  <c r="T34" i="125"/>
  <c r="H61" i="171"/>
  <c r="P61" i="171"/>
  <c r="X61" i="171"/>
  <c r="J52" i="171"/>
  <c r="J53" i="125"/>
  <c r="J52" i="125" s="1"/>
  <c r="R53" i="125"/>
  <c r="R52" i="125" s="1"/>
  <c r="R52" i="171"/>
  <c r="J92" i="149"/>
  <c r="R92" i="149"/>
  <c r="H5" i="124"/>
  <c r="H4" i="201"/>
  <c r="P5" i="124"/>
  <c r="P4" i="201"/>
  <c r="X5" i="124"/>
  <c r="X4" i="201"/>
  <c r="J6" i="123"/>
  <c r="L7" i="123"/>
  <c r="F9" i="124"/>
  <c r="F8" i="201"/>
  <c r="N9" i="124"/>
  <c r="N8" i="201"/>
  <c r="V8" i="201"/>
  <c r="V9" i="124"/>
  <c r="X10" i="123"/>
  <c r="J11" i="201"/>
  <c r="J12" i="124"/>
  <c r="R11" i="201"/>
  <c r="R12" i="124"/>
  <c r="D13" i="123"/>
  <c r="T13" i="123"/>
  <c r="F14" i="123"/>
  <c r="P15" i="123"/>
  <c r="X15" i="123"/>
  <c r="D18" i="124"/>
  <c r="D17" i="201"/>
  <c r="L17" i="201"/>
  <c r="L18" i="124"/>
  <c r="T17" i="201"/>
  <c r="T18" i="124"/>
  <c r="P20" i="123"/>
  <c r="D22" i="201"/>
  <c r="D23" i="124"/>
  <c r="L22" i="201"/>
  <c r="L23" i="124"/>
  <c r="T22" i="201"/>
  <c r="T23" i="124"/>
  <c r="F24" i="123"/>
  <c r="P25" i="123"/>
  <c r="X25" i="123"/>
  <c r="J27" i="201"/>
  <c r="J28" i="124"/>
  <c r="R28" i="124"/>
  <c r="R27" i="201"/>
  <c r="T29" i="123"/>
  <c r="H31" i="123"/>
  <c r="P31" i="123"/>
  <c r="X31" i="123"/>
  <c r="R32" i="123"/>
  <c r="D33" i="201"/>
  <c r="D34" i="124"/>
  <c r="L34" i="124"/>
  <c r="L33" i="201"/>
  <c r="T33" i="201"/>
  <c r="T34" i="124"/>
  <c r="H36" i="123"/>
  <c r="P36" i="123"/>
  <c r="J37" i="123"/>
  <c r="R37" i="123"/>
  <c r="F39" i="123"/>
  <c r="N39" i="123"/>
  <c r="H40" i="123"/>
  <c r="P40" i="123"/>
  <c r="D42" i="123"/>
  <c r="L42" i="123"/>
  <c r="N43" i="123"/>
  <c r="X44" i="123"/>
  <c r="J45" i="123"/>
  <c r="L46" i="123"/>
  <c r="V47" i="123"/>
  <c r="F51" i="123"/>
  <c r="H62" i="123"/>
  <c r="R63" i="123"/>
  <c r="D64" i="123"/>
  <c r="F65" i="123"/>
  <c r="X66" i="123"/>
  <c r="R67" i="123"/>
  <c r="D68" i="123"/>
  <c r="V69" i="123"/>
  <c r="X70" i="123"/>
  <c r="T72" i="123"/>
  <c r="F53" i="124"/>
  <c r="F52" i="201"/>
  <c r="N53" i="124"/>
  <c r="N52" i="201"/>
  <c r="V52" i="201"/>
  <c r="V53" i="124"/>
  <c r="P54" i="123"/>
  <c r="X54" i="123"/>
  <c r="F33" i="160"/>
  <c r="F26" i="160" s="1"/>
  <c r="F34" i="8"/>
  <c r="N33" i="160"/>
  <c r="N26" i="160" s="1"/>
  <c r="N34" i="8"/>
  <c r="V33" i="160"/>
  <c r="V26" i="160" s="1"/>
  <c r="V34" i="8"/>
  <c r="F33" i="151"/>
  <c r="F26" i="151" s="1"/>
  <c r="F2" i="151" s="1"/>
  <c r="F34" i="10"/>
  <c r="N33" i="151"/>
  <c r="N26" i="151" s="1"/>
  <c r="N34" i="10"/>
  <c r="V33" i="151"/>
  <c r="V26" i="151" s="1"/>
  <c r="V2" i="151" s="1"/>
  <c r="V34" i="10"/>
  <c r="H61" i="151"/>
  <c r="H66" i="10"/>
  <c r="H61" i="10" s="1"/>
  <c r="P61" i="151"/>
  <c r="P66" i="10"/>
  <c r="P61" i="10" s="1"/>
  <c r="X61" i="151"/>
  <c r="X66" i="10"/>
  <c r="X61" i="10" s="1"/>
  <c r="F5" i="16"/>
  <c r="F4" i="17"/>
  <c r="N4" i="17"/>
  <c r="N5" i="16"/>
  <c r="V4" i="17"/>
  <c r="V5" i="16"/>
  <c r="D8" i="17"/>
  <c r="D9" i="16"/>
  <c r="D8" i="16" s="1"/>
  <c r="L8" i="17"/>
  <c r="L9" i="16"/>
  <c r="T8" i="17"/>
  <c r="T9" i="16"/>
  <c r="H11" i="17"/>
  <c r="H12" i="16"/>
  <c r="P12" i="16"/>
  <c r="P11" i="17"/>
  <c r="X11" i="17"/>
  <c r="X12" i="16"/>
  <c r="J18" i="16"/>
  <c r="J17" i="17"/>
  <c r="R18" i="16"/>
  <c r="R17" i="17"/>
  <c r="J23" i="16"/>
  <c r="J22" i="16" s="1"/>
  <c r="J22" i="17"/>
  <c r="R22" i="17"/>
  <c r="R23" i="16"/>
  <c r="R22" i="16" s="1"/>
  <c r="H28" i="16"/>
  <c r="H27" i="17"/>
  <c r="P27" i="17"/>
  <c r="P28" i="16"/>
  <c r="X27" i="17"/>
  <c r="X28" i="16"/>
  <c r="J33" i="17"/>
  <c r="J34" i="16"/>
  <c r="R34" i="16"/>
  <c r="R33" i="17"/>
  <c r="D52" i="17"/>
  <c r="D53" i="16"/>
  <c r="L53" i="16"/>
  <c r="L52" i="17"/>
  <c r="T52" i="17"/>
  <c r="T53" i="16"/>
  <c r="T52" i="16" s="1"/>
  <c r="H61" i="18"/>
  <c r="P61" i="18"/>
  <c r="X61" i="18"/>
  <c r="H4" i="185"/>
  <c r="H5" i="103"/>
  <c r="P4" i="185"/>
  <c r="P5" i="103"/>
  <c r="X4" i="185"/>
  <c r="X5" i="103"/>
  <c r="J6" i="103"/>
  <c r="R6" i="103"/>
  <c r="D7" i="103"/>
  <c r="D7" i="102" s="1"/>
  <c r="L7" i="103"/>
  <c r="T7" i="103"/>
  <c r="F8" i="185"/>
  <c r="F9" i="103"/>
  <c r="N8" i="185"/>
  <c r="N9" i="103"/>
  <c r="V8" i="185"/>
  <c r="V9" i="103"/>
  <c r="H10" i="103"/>
  <c r="P10" i="103"/>
  <c r="X10" i="103"/>
  <c r="J11" i="185"/>
  <c r="J12" i="103"/>
  <c r="R11" i="185"/>
  <c r="R12" i="103"/>
  <c r="D13" i="103"/>
  <c r="L13" i="103"/>
  <c r="T13" i="103"/>
  <c r="T13" i="102" s="1"/>
  <c r="F14" i="103"/>
  <c r="N14" i="103"/>
  <c r="V14" i="103"/>
  <c r="V14" i="102" s="1"/>
  <c r="H15" i="103"/>
  <c r="P15" i="103"/>
  <c r="X15" i="103"/>
  <c r="J16" i="103"/>
  <c r="R16" i="103"/>
  <c r="D17" i="185"/>
  <c r="D18" i="103"/>
  <c r="L17" i="185"/>
  <c r="L18" i="103"/>
  <c r="T17" i="185"/>
  <c r="T18" i="103"/>
  <c r="V19" i="102"/>
  <c r="H20" i="102"/>
  <c r="P20" i="102"/>
  <c r="J21" i="102"/>
  <c r="D22" i="185"/>
  <c r="D23" i="103"/>
  <c r="L22" i="185"/>
  <c r="L23" i="103"/>
  <c r="T22" i="185"/>
  <c r="T23" i="103"/>
  <c r="F24" i="103"/>
  <c r="N24" i="103"/>
  <c r="V24" i="103"/>
  <c r="V24" i="102" s="1"/>
  <c r="H25" i="103"/>
  <c r="H25" i="102" s="1"/>
  <c r="P25" i="103"/>
  <c r="X25" i="103"/>
  <c r="J27" i="185"/>
  <c r="J28" i="103"/>
  <c r="R27" i="185"/>
  <c r="R28" i="103"/>
  <c r="N30" i="102"/>
  <c r="V30" i="102"/>
  <c r="X31" i="102"/>
  <c r="D33" i="185"/>
  <c r="D34" i="103"/>
  <c r="L33" i="185"/>
  <c r="L34" i="103"/>
  <c r="T33" i="185"/>
  <c r="T34" i="103"/>
  <c r="N35" i="102"/>
  <c r="V35" i="102"/>
  <c r="X36" i="102"/>
  <c r="L38" i="102"/>
  <c r="F39" i="102"/>
  <c r="V39" i="102"/>
  <c r="J41" i="102"/>
  <c r="R41" i="102"/>
  <c r="T42" i="102"/>
  <c r="H44" i="102"/>
  <c r="P44" i="102"/>
  <c r="R45" i="102"/>
  <c r="F47" i="102"/>
  <c r="N47" i="102"/>
  <c r="P48" i="102"/>
  <c r="D50" i="102"/>
  <c r="L50" i="102"/>
  <c r="H61" i="185"/>
  <c r="P61" i="185"/>
  <c r="X61" i="185"/>
  <c r="T62" i="102"/>
  <c r="F67" i="102"/>
  <c r="R69" i="102"/>
  <c r="D70" i="102"/>
  <c r="P72" i="102"/>
  <c r="X72" i="102"/>
  <c r="D52" i="185"/>
  <c r="D53" i="103"/>
  <c r="L52" i="185"/>
  <c r="L53" i="103"/>
  <c r="T52" i="185"/>
  <c r="T53" i="103"/>
  <c r="F52" i="103"/>
  <c r="V54" i="102"/>
  <c r="F4" i="187"/>
  <c r="F5" i="105"/>
  <c r="F4" i="105" s="1"/>
  <c r="N4" i="187"/>
  <c r="N5" i="105"/>
  <c r="V4" i="187"/>
  <c r="V5" i="105"/>
  <c r="V4" i="105" s="1"/>
  <c r="D8" i="187"/>
  <c r="D9" i="105"/>
  <c r="L8" i="187"/>
  <c r="L9" i="105"/>
  <c r="T8" i="187"/>
  <c r="T9" i="105"/>
  <c r="H11" i="187"/>
  <c r="H12" i="105"/>
  <c r="P11" i="187"/>
  <c r="P12" i="105"/>
  <c r="X11" i="187"/>
  <c r="X12" i="105"/>
  <c r="J17" i="187"/>
  <c r="J18" i="105"/>
  <c r="J17" i="105" s="1"/>
  <c r="R17" i="187"/>
  <c r="R18" i="105"/>
  <c r="J22" i="187"/>
  <c r="J23" i="105"/>
  <c r="J22" i="105" s="1"/>
  <c r="R22" i="187"/>
  <c r="R23" i="105"/>
  <c r="H27" i="187"/>
  <c r="H28" i="105"/>
  <c r="H27" i="105" s="1"/>
  <c r="P27" i="187"/>
  <c r="P28" i="105"/>
  <c r="P27" i="105" s="1"/>
  <c r="X27" i="187"/>
  <c r="X28" i="105"/>
  <c r="J33" i="187"/>
  <c r="J34" i="105"/>
  <c r="R33" i="187"/>
  <c r="R34" i="105"/>
  <c r="F61" i="187"/>
  <c r="N61" i="187"/>
  <c r="V61" i="187"/>
  <c r="J52" i="187"/>
  <c r="J53" i="105"/>
  <c r="J52" i="105" s="1"/>
  <c r="R52" i="187"/>
  <c r="R53" i="105"/>
  <c r="T27" i="188"/>
  <c r="F33" i="188"/>
  <c r="N33" i="188"/>
  <c r="V33" i="188"/>
  <c r="V26" i="188" s="1"/>
  <c r="F4" i="191"/>
  <c r="F5" i="104"/>
  <c r="N4" i="191"/>
  <c r="N5" i="104"/>
  <c r="V4" i="191"/>
  <c r="V5" i="104"/>
  <c r="D8" i="191"/>
  <c r="D9" i="104"/>
  <c r="L8" i="191"/>
  <c r="L9" i="104"/>
  <c r="L8" i="104" s="1"/>
  <c r="T8" i="191"/>
  <c r="T9" i="104"/>
  <c r="H11" i="191"/>
  <c r="H12" i="104"/>
  <c r="P11" i="191"/>
  <c r="P12" i="104"/>
  <c r="X11" i="191"/>
  <c r="X12" i="104"/>
  <c r="J17" i="191"/>
  <c r="J18" i="104"/>
  <c r="R17" i="191"/>
  <c r="R18" i="104"/>
  <c r="R17" i="104" s="1"/>
  <c r="J22" i="191"/>
  <c r="J23" i="104"/>
  <c r="R22" i="191"/>
  <c r="R23" i="104"/>
  <c r="R22" i="104" s="1"/>
  <c r="H27" i="191"/>
  <c r="H28" i="104"/>
  <c r="P27" i="191"/>
  <c r="P28" i="104"/>
  <c r="X27" i="191"/>
  <c r="X28" i="104"/>
  <c r="J33" i="191"/>
  <c r="J34" i="104"/>
  <c r="R33" i="191"/>
  <c r="R26" i="191" s="1"/>
  <c r="R34" i="104"/>
  <c r="F61" i="191"/>
  <c r="N61" i="191"/>
  <c r="V61" i="191"/>
  <c r="J52" i="191"/>
  <c r="J53" i="104"/>
  <c r="R52" i="191"/>
  <c r="R53" i="104"/>
  <c r="R52" i="104" s="1"/>
  <c r="J4" i="194"/>
  <c r="J5" i="106"/>
  <c r="R4" i="194"/>
  <c r="R5" i="106"/>
  <c r="H8" i="194"/>
  <c r="H9" i="106"/>
  <c r="H8" i="106" s="1"/>
  <c r="P8" i="194"/>
  <c r="P9" i="106"/>
  <c r="X8" i="194"/>
  <c r="X9" i="106"/>
  <c r="D11" i="194"/>
  <c r="D12" i="106"/>
  <c r="L11" i="194"/>
  <c r="L12" i="106"/>
  <c r="T11" i="194"/>
  <c r="T12" i="106"/>
  <c r="T11" i="106" s="1"/>
  <c r="F17" i="194"/>
  <c r="F18" i="106"/>
  <c r="N17" i="194"/>
  <c r="N18" i="106"/>
  <c r="V17" i="194"/>
  <c r="V18" i="106"/>
  <c r="F22" i="194"/>
  <c r="F23" i="106"/>
  <c r="N22" i="194"/>
  <c r="N23" i="106"/>
  <c r="V22" i="194"/>
  <c r="V23" i="106"/>
  <c r="V22" i="106" s="1"/>
  <c r="D27" i="194"/>
  <c r="D28" i="106"/>
  <c r="D27" i="106" s="1"/>
  <c r="L27" i="194"/>
  <c r="L28" i="106"/>
  <c r="T27" i="194"/>
  <c r="T28" i="106"/>
  <c r="F33" i="194"/>
  <c r="F34" i="106"/>
  <c r="N33" i="194"/>
  <c r="N34" i="106"/>
  <c r="V33" i="194"/>
  <c r="V34" i="106"/>
  <c r="J61" i="194"/>
  <c r="R61" i="194"/>
  <c r="F52" i="194"/>
  <c r="F53" i="106"/>
  <c r="N52" i="194"/>
  <c r="N53" i="106"/>
  <c r="V52" i="194"/>
  <c r="V53" i="106"/>
  <c r="V52" i="106" s="1"/>
  <c r="F4" i="197"/>
  <c r="F5" i="111"/>
  <c r="F4" i="111" s="1"/>
  <c r="N4" i="197"/>
  <c r="N5" i="111"/>
  <c r="N4" i="111" s="1"/>
  <c r="V4" i="197"/>
  <c r="V5" i="111"/>
  <c r="V4" i="111" s="1"/>
  <c r="D8" i="197"/>
  <c r="D9" i="111"/>
  <c r="D8" i="111" s="1"/>
  <c r="L8" i="197"/>
  <c r="L9" i="111"/>
  <c r="L8" i="111" s="1"/>
  <c r="T8" i="197"/>
  <c r="T9" i="111"/>
  <c r="T8" i="111" s="1"/>
  <c r="H11" i="197"/>
  <c r="H12" i="111"/>
  <c r="H11" i="111" s="1"/>
  <c r="P11" i="197"/>
  <c r="P12" i="111"/>
  <c r="P11" i="111" s="1"/>
  <c r="X11" i="197"/>
  <c r="X12" i="111"/>
  <c r="X11" i="111" s="1"/>
  <c r="J17" i="197"/>
  <c r="J18" i="111"/>
  <c r="J17" i="111" s="1"/>
  <c r="R17" i="197"/>
  <c r="R18" i="111"/>
  <c r="R17" i="111" s="1"/>
  <c r="J22" i="197"/>
  <c r="J23" i="111"/>
  <c r="J22" i="111" s="1"/>
  <c r="R22" i="197"/>
  <c r="R23" i="111"/>
  <c r="R22" i="111" s="1"/>
  <c r="H27" i="197"/>
  <c r="H28" i="111"/>
  <c r="H27" i="111" s="1"/>
  <c r="P27" i="197"/>
  <c r="P28" i="111"/>
  <c r="P27" i="111" s="1"/>
  <c r="X27" i="197"/>
  <c r="X28" i="111"/>
  <c r="X27" i="111" s="1"/>
  <c r="J33" i="197"/>
  <c r="J34" i="111"/>
  <c r="J33" i="111" s="1"/>
  <c r="R33" i="197"/>
  <c r="R34" i="111"/>
  <c r="R33" i="111" s="1"/>
  <c r="F61" i="197"/>
  <c r="F61" i="111"/>
  <c r="N61" i="197"/>
  <c r="N61" i="111"/>
  <c r="V61" i="197"/>
  <c r="V61" i="111"/>
  <c r="J52" i="197"/>
  <c r="J53" i="111"/>
  <c r="J52" i="111" s="1"/>
  <c r="R52" i="197"/>
  <c r="R53" i="111"/>
  <c r="R52" i="111" s="1"/>
  <c r="D4" i="163"/>
  <c r="D5" i="117"/>
  <c r="L4" i="163"/>
  <c r="L5" i="117"/>
  <c r="T4" i="163"/>
  <c r="T5" i="117"/>
  <c r="F6" i="116"/>
  <c r="N6" i="116"/>
  <c r="V6" i="116"/>
  <c r="H7" i="116"/>
  <c r="P7" i="116"/>
  <c r="X7" i="116"/>
  <c r="J8" i="163"/>
  <c r="J9" i="117"/>
  <c r="R8" i="163"/>
  <c r="R9" i="117"/>
  <c r="D10" i="116"/>
  <c r="L10" i="116"/>
  <c r="T10" i="116"/>
  <c r="F11" i="163"/>
  <c r="F12" i="117"/>
  <c r="N11" i="163"/>
  <c r="N12" i="117"/>
  <c r="V11" i="163"/>
  <c r="V12" i="117"/>
  <c r="H13" i="116"/>
  <c r="P13" i="116"/>
  <c r="X13" i="116"/>
  <c r="J14" i="116"/>
  <c r="R14" i="116"/>
  <c r="D15" i="116"/>
  <c r="L15" i="116"/>
  <c r="T15" i="116"/>
  <c r="F16" i="116"/>
  <c r="N16" i="116"/>
  <c r="V16" i="116"/>
  <c r="H17" i="163"/>
  <c r="H18" i="117"/>
  <c r="P17" i="163"/>
  <c r="P18" i="117"/>
  <c r="X17" i="163"/>
  <c r="X18" i="117"/>
  <c r="J19" i="116"/>
  <c r="R19" i="116"/>
  <c r="D20" i="116"/>
  <c r="L20" i="116"/>
  <c r="T20" i="116"/>
  <c r="F21" i="116"/>
  <c r="N21" i="116"/>
  <c r="V21" i="116"/>
  <c r="H22" i="163"/>
  <c r="H23" i="117"/>
  <c r="P22" i="163"/>
  <c r="P23" i="117"/>
  <c r="X22" i="163"/>
  <c r="X23" i="117"/>
  <c r="J24" i="116"/>
  <c r="R24" i="116"/>
  <c r="D25" i="116"/>
  <c r="L25" i="116"/>
  <c r="T25" i="116"/>
  <c r="F27" i="163"/>
  <c r="F28" i="117"/>
  <c r="N27" i="163"/>
  <c r="N28" i="117"/>
  <c r="V27" i="163"/>
  <c r="V28" i="117"/>
  <c r="H29" i="116"/>
  <c r="P29" i="116"/>
  <c r="X29" i="116"/>
  <c r="J30" i="116"/>
  <c r="R30" i="116"/>
  <c r="D31" i="116"/>
  <c r="L31" i="116"/>
  <c r="T31" i="116"/>
  <c r="F32" i="116"/>
  <c r="N32" i="116"/>
  <c r="V32" i="116"/>
  <c r="H33" i="163"/>
  <c r="H34" i="117"/>
  <c r="P33" i="163"/>
  <c r="P34" i="117"/>
  <c r="X33" i="163"/>
  <c r="X34" i="117"/>
  <c r="J35" i="116"/>
  <c r="R35" i="116"/>
  <c r="D36" i="116"/>
  <c r="L36" i="116"/>
  <c r="T36" i="116"/>
  <c r="R39" i="116"/>
  <c r="H42" i="116"/>
  <c r="P42" i="116"/>
  <c r="X42" i="116"/>
  <c r="J43" i="116"/>
  <c r="R43" i="116"/>
  <c r="V45" i="116"/>
  <c r="H46" i="116"/>
  <c r="P46" i="116"/>
  <c r="J47" i="116"/>
  <c r="R47" i="116"/>
  <c r="D48" i="116"/>
  <c r="L48" i="116"/>
  <c r="T48" i="116"/>
  <c r="F49" i="116"/>
  <c r="N49" i="116"/>
  <c r="V49" i="116"/>
  <c r="H50" i="116"/>
  <c r="P50" i="116"/>
  <c r="J51" i="116"/>
  <c r="R51" i="116"/>
  <c r="D61" i="163"/>
  <c r="L61" i="163"/>
  <c r="T61" i="163"/>
  <c r="J63" i="116"/>
  <c r="R63" i="116"/>
  <c r="F65" i="116"/>
  <c r="N65" i="116"/>
  <c r="V65" i="116"/>
  <c r="D68" i="116"/>
  <c r="L68" i="116"/>
  <c r="T68" i="116"/>
  <c r="F69" i="116"/>
  <c r="D72" i="116"/>
  <c r="L72" i="116"/>
  <c r="T72" i="116"/>
  <c r="H52" i="163"/>
  <c r="H53" i="117"/>
  <c r="P52" i="163"/>
  <c r="P53" i="117"/>
  <c r="X52" i="163"/>
  <c r="X53" i="117"/>
  <c r="J54" i="116"/>
  <c r="R54" i="116"/>
  <c r="J33" i="166"/>
  <c r="J26" i="166" s="1"/>
  <c r="J37" i="118"/>
  <c r="R33" i="166"/>
  <c r="R26" i="166" s="1"/>
  <c r="R37" i="118"/>
  <c r="H61" i="166"/>
  <c r="H66" i="118"/>
  <c r="P61" i="166"/>
  <c r="P66" i="118"/>
  <c r="X61" i="166"/>
  <c r="X66" i="118"/>
  <c r="H61" i="167"/>
  <c r="H64" i="118"/>
  <c r="P61" i="167"/>
  <c r="P64" i="118"/>
  <c r="X61" i="167"/>
  <c r="X64" i="118"/>
  <c r="J33" i="155"/>
  <c r="J26" i="155" s="1"/>
  <c r="J34" i="119"/>
  <c r="J33" i="119" s="1"/>
  <c r="J26" i="119" s="1"/>
  <c r="R33" i="155"/>
  <c r="R26" i="155" s="1"/>
  <c r="R2" i="155" s="1"/>
  <c r="R34" i="119"/>
  <c r="R33" i="119" s="1"/>
  <c r="R26" i="119" s="1"/>
  <c r="R2" i="119" s="1"/>
  <c r="J38" i="116"/>
  <c r="R38" i="116"/>
  <c r="D39" i="116"/>
  <c r="F40" i="116"/>
  <c r="N40" i="116"/>
  <c r="V40" i="116"/>
  <c r="D61" i="155"/>
  <c r="D66" i="119"/>
  <c r="D61" i="119" s="1"/>
  <c r="L61" i="155"/>
  <c r="L66" i="119"/>
  <c r="L61" i="119" s="1"/>
  <c r="T61" i="155"/>
  <c r="T66" i="119"/>
  <c r="T61" i="119" s="1"/>
  <c r="J33" i="158"/>
  <c r="J26" i="158" s="1"/>
  <c r="J34" i="120"/>
  <c r="J33" i="120" s="1"/>
  <c r="J26" i="120" s="1"/>
  <c r="R33" i="158"/>
  <c r="R26" i="158" s="1"/>
  <c r="R34" i="120"/>
  <c r="R33" i="120" s="1"/>
  <c r="R26" i="120" s="1"/>
  <c r="P41" i="116"/>
  <c r="F44" i="116"/>
  <c r="N44" i="116"/>
  <c r="V44" i="116"/>
  <c r="F61" i="158"/>
  <c r="F62" i="120"/>
  <c r="F61" i="120" s="1"/>
  <c r="N61" i="158"/>
  <c r="N62" i="120"/>
  <c r="N61" i="120" s="1"/>
  <c r="V61" i="158"/>
  <c r="V62" i="120"/>
  <c r="V61" i="120" s="1"/>
  <c r="P67" i="116"/>
  <c r="R68" i="116"/>
  <c r="L69" i="116"/>
  <c r="T69" i="116"/>
  <c r="L41" i="123" l="1"/>
  <c r="D26" i="86"/>
  <c r="S8" i="111"/>
  <c r="P65" i="123"/>
  <c r="N26" i="81"/>
  <c r="S3" i="85"/>
  <c r="Q37" i="123"/>
  <c r="F46" i="123"/>
  <c r="L16" i="123"/>
  <c r="K17" i="111"/>
  <c r="H3" i="19"/>
  <c r="K26" i="85"/>
  <c r="C26" i="17"/>
  <c r="D26" i="187"/>
  <c r="P3" i="192"/>
  <c r="C27" i="111"/>
  <c r="D50" i="123"/>
  <c r="O26" i="17"/>
  <c r="O66" i="116"/>
  <c r="W26" i="194"/>
  <c r="F26" i="108"/>
  <c r="N3" i="86"/>
  <c r="U26" i="188"/>
  <c r="K4" i="125"/>
  <c r="N27" i="125"/>
  <c r="T26" i="86"/>
  <c r="S26" i="191"/>
  <c r="H48" i="123"/>
  <c r="K3" i="203"/>
  <c r="F26" i="81"/>
  <c r="H3" i="201"/>
  <c r="L3" i="163"/>
  <c r="I26" i="89"/>
  <c r="N26" i="108"/>
  <c r="R26" i="91"/>
  <c r="T3" i="83"/>
  <c r="I3" i="80"/>
  <c r="K71" i="102"/>
  <c r="V26" i="113"/>
  <c r="L17" i="125"/>
  <c r="K3" i="190"/>
  <c r="V3" i="183"/>
  <c r="H11" i="105"/>
  <c r="K26" i="191"/>
  <c r="S26" i="17"/>
  <c r="H26" i="185"/>
  <c r="N26" i="187"/>
  <c r="X51" i="123"/>
  <c r="N29" i="123"/>
  <c r="L26" i="187"/>
  <c r="F66" i="116"/>
  <c r="D71" i="123"/>
  <c r="O4" i="16"/>
  <c r="R70" i="123"/>
  <c r="J40" i="123"/>
  <c r="L6" i="123"/>
  <c r="J70" i="123"/>
  <c r="X69" i="123"/>
  <c r="X69" i="93" s="1"/>
  <c r="X69" i="11" s="1"/>
  <c r="X69" i="9" s="1"/>
  <c r="X69" i="7" s="1"/>
  <c r="M3" i="17"/>
  <c r="M2" i="17" s="1"/>
  <c r="T26" i="191"/>
  <c r="E36" i="102"/>
  <c r="P69" i="123"/>
  <c r="J26" i="86"/>
  <c r="R27" i="104"/>
  <c r="H69" i="123"/>
  <c r="H69" i="93" s="1"/>
  <c r="H69" i="11" s="1"/>
  <c r="H69" i="9" s="1"/>
  <c r="H69" i="7" s="1"/>
  <c r="D49" i="123"/>
  <c r="D49" i="93" s="1"/>
  <c r="D49" i="11" s="1"/>
  <c r="D49" i="9" s="1"/>
  <c r="D49" i="7" s="1"/>
  <c r="L21" i="123"/>
  <c r="J3" i="107"/>
  <c r="W26" i="201"/>
  <c r="S26" i="186"/>
  <c r="N68" i="123"/>
  <c r="X26" i="193"/>
  <c r="K26" i="186"/>
  <c r="F68" i="123"/>
  <c r="P26" i="193"/>
  <c r="L37" i="123"/>
  <c r="T3" i="186"/>
  <c r="D3" i="83"/>
  <c r="U3" i="91"/>
  <c r="H26" i="193"/>
  <c r="L17" i="106"/>
  <c r="D67" i="123"/>
  <c r="S71" i="102"/>
  <c r="U68" i="102"/>
  <c r="C36" i="116"/>
  <c r="P26" i="163"/>
  <c r="I26" i="201"/>
  <c r="S3" i="115"/>
  <c r="S26" i="187"/>
  <c r="U3" i="88"/>
  <c r="U26" i="185"/>
  <c r="F26" i="173"/>
  <c r="D36" i="123"/>
  <c r="N4" i="105"/>
  <c r="P11" i="16"/>
  <c r="P22" i="105"/>
  <c r="F26" i="196"/>
  <c r="G26" i="186"/>
  <c r="V4" i="16"/>
  <c r="C26" i="187"/>
  <c r="I26" i="193"/>
  <c r="C51" i="102"/>
  <c r="E48" i="102"/>
  <c r="K39" i="102"/>
  <c r="U31" i="102"/>
  <c r="U31" i="93" s="1"/>
  <c r="U31" i="11" s="1"/>
  <c r="U31" i="9" s="1"/>
  <c r="U31" i="7" s="1"/>
  <c r="O52" i="106"/>
  <c r="L3" i="113"/>
  <c r="G26" i="110"/>
  <c r="V26" i="115"/>
  <c r="X4" i="16"/>
  <c r="K70" i="116"/>
  <c r="K70" i="93" s="1"/>
  <c r="K70" i="11" s="1"/>
  <c r="K70" i="9" s="1"/>
  <c r="K70" i="7" s="1"/>
  <c r="M67" i="116"/>
  <c r="M67" i="93" s="1"/>
  <c r="M67" i="11" s="1"/>
  <c r="M67" i="9" s="1"/>
  <c r="M67" i="7" s="1"/>
  <c r="T26" i="107"/>
  <c r="I52" i="111"/>
  <c r="Q26" i="82"/>
  <c r="Q68" i="116"/>
  <c r="R26" i="195"/>
  <c r="J26" i="189"/>
  <c r="J26" i="109"/>
  <c r="V3" i="88"/>
  <c r="K20" i="102"/>
  <c r="K20" i="93" s="1"/>
  <c r="K20" i="11" s="1"/>
  <c r="K20" i="9" s="1"/>
  <c r="K20" i="7" s="1"/>
  <c r="W65" i="123"/>
  <c r="W61" i="123" s="1"/>
  <c r="L26" i="78"/>
  <c r="X27" i="104"/>
  <c r="Q2" i="119"/>
  <c r="V27" i="104"/>
  <c r="D33" i="125"/>
  <c r="U14" i="102"/>
  <c r="P26" i="114"/>
  <c r="M27" i="125"/>
  <c r="C26" i="82"/>
  <c r="K37" i="116"/>
  <c r="X26" i="77"/>
  <c r="G3" i="198"/>
  <c r="W26" i="189"/>
  <c r="R3" i="18"/>
  <c r="E26" i="173"/>
  <c r="X8" i="106"/>
  <c r="T26" i="188"/>
  <c r="Q52" i="104"/>
  <c r="C26" i="79"/>
  <c r="D26" i="114"/>
  <c r="K11" i="105"/>
  <c r="W26" i="88"/>
  <c r="C17" i="111"/>
  <c r="U17" i="125"/>
  <c r="G8" i="125"/>
  <c r="P26" i="77"/>
  <c r="N37" i="102"/>
  <c r="N37" i="93" s="1"/>
  <c r="N37" i="11" s="1"/>
  <c r="N37" i="9" s="1"/>
  <c r="N37" i="7" s="1"/>
  <c r="L26" i="188"/>
  <c r="I26" i="19"/>
  <c r="P51" i="123"/>
  <c r="R48" i="123"/>
  <c r="T45" i="123"/>
  <c r="T45" i="93" s="1"/>
  <c r="T45" i="11" s="1"/>
  <c r="T45" i="9" s="1"/>
  <c r="T45" i="7" s="1"/>
  <c r="V42" i="123"/>
  <c r="X39" i="123"/>
  <c r="D37" i="123"/>
  <c r="D32" i="123"/>
  <c r="F29" i="123"/>
  <c r="F29" i="93" s="1"/>
  <c r="F29" i="11" s="1"/>
  <c r="F29" i="9" s="1"/>
  <c r="F29" i="7" s="1"/>
  <c r="D21" i="123"/>
  <c r="D16" i="123"/>
  <c r="F13" i="123"/>
  <c r="D6" i="123"/>
  <c r="R49" i="123"/>
  <c r="C50" i="123"/>
  <c r="C50" i="93" s="1"/>
  <c r="C50" i="11" s="1"/>
  <c r="C50" i="9" s="1"/>
  <c r="C50" i="7" s="1"/>
  <c r="E47" i="123"/>
  <c r="G44" i="123"/>
  <c r="G44" i="93" s="1"/>
  <c r="G44" i="11" s="1"/>
  <c r="G44" i="9" s="1"/>
  <c r="G44" i="7" s="1"/>
  <c r="I41" i="123"/>
  <c r="K38" i="123"/>
  <c r="M35" i="123"/>
  <c r="M35" i="93" s="1"/>
  <c r="M35" i="11" s="1"/>
  <c r="M35" i="9" s="1"/>
  <c r="M35" i="7" s="1"/>
  <c r="M30" i="123"/>
  <c r="M30" i="93" s="1"/>
  <c r="M30" i="11" s="1"/>
  <c r="M30" i="9" s="1"/>
  <c r="M30" i="7" s="1"/>
  <c r="U24" i="123"/>
  <c r="U19" i="123"/>
  <c r="U19" i="93" s="1"/>
  <c r="U19" i="11" s="1"/>
  <c r="U19" i="9" s="1"/>
  <c r="U19" i="7" s="1"/>
  <c r="U14" i="123"/>
  <c r="G10" i="123"/>
  <c r="X3" i="107"/>
  <c r="I51" i="116"/>
  <c r="T3" i="79"/>
  <c r="T2" i="79" s="1"/>
  <c r="W26" i="107"/>
  <c r="O26" i="84"/>
  <c r="H4" i="104"/>
  <c r="L52" i="125"/>
  <c r="K17" i="105"/>
  <c r="G8" i="106"/>
  <c r="C26" i="87"/>
  <c r="G3" i="84"/>
  <c r="V17" i="104"/>
  <c r="M26" i="108"/>
  <c r="M26" i="85"/>
  <c r="V51" i="123"/>
  <c r="X48" i="123"/>
  <c r="X48" i="93" s="1"/>
  <c r="X48" i="11" s="1"/>
  <c r="X48" i="9" s="1"/>
  <c r="X48" i="7" s="1"/>
  <c r="I49" i="123"/>
  <c r="K46" i="123"/>
  <c r="M43" i="123"/>
  <c r="M43" i="93" s="1"/>
  <c r="M43" i="11" s="1"/>
  <c r="M43" i="9" s="1"/>
  <c r="M43" i="7" s="1"/>
  <c r="O40" i="123"/>
  <c r="Q32" i="123"/>
  <c r="E24" i="123"/>
  <c r="E19" i="123"/>
  <c r="E19" i="93" s="1"/>
  <c r="E19" i="11" s="1"/>
  <c r="E19" i="9" s="1"/>
  <c r="E19" i="7" s="1"/>
  <c r="I17" i="111"/>
  <c r="X11" i="104"/>
  <c r="J26" i="171"/>
  <c r="W26" i="112"/>
  <c r="F26" i="187"/>
  <c r="R26" i="108"/>
  <c r="M26" i="187"/>
  <c r="W26" i="171"/>
  <c r="I26" i="163"/>
  <c r="U26" i="171"/>
  <c r="U26" i="81"/>
  <c r="S27" i="103"/>
  <c r="F3" i="174"/>
  <c r="C63" i="123"/>
  <c r="C63" i="93" s="1"/>
  <c r="C63" i="11" s="1"/>
  <c r="C63" i="9" s="1"/>
  <c r="C63" i="7" s="1"/>
  <c r="W26" i="173"/>
  <c r="T26" i="113"/>
  <c r="V26" i="107"/>
  <c r="K26" i="188"/>
  <c r="D8" i="105"/>
  <c r="U22" i="106"/>
  <c r="K8" i="105"/>
  <c r="E26" i="86"/>
  <c r="O3" i="80"/>
  <c r="K26" i="197"/>
  <c r="E17" i="104"/>
  <c r="W26" i="80"/>
  <c r="U3" i="83"/>
  <c r="Q3" i="19"/>
  <c r="C2" i="204"/>
  <c r="I22" i="111"/>
  <c r="U11" i="125"/>
  <c r="T3" i="115"/>
  <c r="I3" i="107"/>
  <c r="N27" i="104"/>
  <c r="P46" i="102"/>
  <c r="P46" i="93" s="1"/>
  <c r="P46" i="11" s="1"/>
  <c r="P46" i="9" s="1"/>
  <c r="P46" i="7" s="1"/>
  <c r="R43" i="102"/>
  <c r="R43" i="93" s="1"/>
  <c r="R43" i="11" s="1"/>
  <c r="R43" i="9" s="1"/>
  <c r="R43" i="7" s="1"/>
  <c r="X29" i="102"/>
  <c r="J49" i="123"/>
  <c r="J49" i="93" s="1"/>
  <c r="J49" i="11" s="1"/>
  <c r="J49" i="9" s="1"/>
  <c r="J49" i="7" s="1"/>
  <c r="M47" i="123"/>
  <c r="O10" i="123"/>
  <c r="T26" i="194"/>
  <c r="V4" i="125"/>
  <c r="M26" i="191"/>
  <c r="F26" i="197"/>
  <c r="G26" i="108"/>
  <c r="I26" i="107"/>
  <c r="X11" i="125"/>
  <c r="N17" i="104"/>
  <c r="E3" i="109"/>
  <c r="M3" i="114"/>
  <c r="X22" i="125"/>
  <c r="S3" i="84"/>
  <c r="E41" i="116"/>
  <c r="G38" i="116"/>
  <c r="F26" i="190"/>
  <c r="M26" i="186"/>
  <c r="O26" i="19"/>
  <c r="N51" i="123"/>
  <c r="P48" i="123"/>
  <c r="P48" i="93" s="1"/>
  <c r="P48" i="11" s="1"/>
  <c r="P48" i="9" s="1"/>
  <c r="P48" i="7" s="1"/>
  <c r="N3" i="109"/>
  <c r="M14" i="102"/>
  <c r="E26" i="108"/>
  <c r="E26" i="85"/>
  <c r="O26" i="115"/>
  <c r="O2" i="115" s="1"/>
  <c r="G26" i="89"/>
  <c r="I26" i="88"/>
  <c r="K26" i="87"/>
  <c r="N26" i="171"/>
  <c r="H26" i="112"/>
  <c r="K3" i="89"/>
  <c r="N24" i="102"/>
  <c r="M3" i="197"/>
  <c r="Q26" i="201"/>
  <c r="M26" i="86"/>
  <c r="F33" i="106"/>
  <c r="N17" i="106"/>
  <c r="D11" i="106"/>
  <c r="X4" i="75"/>
  <c r="T50" i="123"/>
  <c r="T50" i="93" s="1"/>
  <c r="T50" i="11" s="1"/>
  <c r="T50" i="9" s="1"/>
  <c r="T50" i="7" s="1"/>
  <c r="J26" i="83"/>
  <c r="H3" i="171"/>
  <c r="I3" i="91"/>
  <c r="S3" i="90"/>
  <c r="R22" i="75"/>
  <c r="E4" i="105"/>
  <c r="C54" i="102"/>
  <c r="C54" i="93" s="1"/>
  <c r="C54" i="11" s="1"/>
  <c r="C54" i="9" s="1"/>
  <c r="C54" i="7" s="1"/>
  <c r="K36" i="116"/>
  <c r="J33" i="104"/>
  <c r="F4" i="104"/>
  <c r="T7" i="102"/>
  <c r="Q16" i="102"/>
  <c r="O10" i="102"/>
  <c r="E3" i="78"/>
  <c r="E2" i="78" s="1"/>
  <c r="M11" i="104"/>
  <c r="I26" i="188"/>
  <c r="G26" i="88"/>
  <c r="T2" i="119"/>
  <c r="V7" i="102"/>
  <c r="K50" i="123"/>
  <c r="O44" i="123"/>
  <c r="O44" i="93" s="1"/>
  <c r="O44" i="11" s="1"/>
  <c r="O44" i="9" s="1"/>
  <c r="O44" i="7" s="1"/>
  <c r="Q41" i="123"/>
  <c r="S38" i="123"/>
  <c r="S38" i="93" s="1"/>
  <c r="S38" i="11" s="1"/>
  <c r="S38" i="9" s="1"/>
  <c r="S38" i="7" s="1"/>
  <c r="U35" i="123"/>
  <c r="U35" i="93" s="1"/>
  <c r="U35" i="11" s="1"/>
  <c r="U35" i="9" s="1"/>
  <c r="U35" i="7" s="1"/>
  <c r="U30" i="123"/>
  <c r="U30" i="93" s="1"/>
  <c r="U30" i="11" s="1"/>
  <c r="U30" i="9" s="1"/>
  <c r="U30" i="7" s="1"/>
  <c r="G25" i="123"/>
  <c r="G20" i="123"/>
  <c r="G15" i="123"/>
  <c r="S70" i="116"/>
  <c r="S70" i="93" s="1"/>
  <c r="S70" i="11" s="1"/>
  <c r="S70" i="9" s="1"/>
  <c r="S70" i="7" s="1"/>
  <c r="N52" i="106"/>
  <c r="J52" i="104"/>
  <c r="I22" i="105"/>
  <c r="C8" i="16"/>
  <c r="Q11" i="125"/>
  <c r="F4" i="125"/>
  <c r="E11" i="111"/>
  <c r="X11" i="106"/>
  <c r="U27" i="125"/>
  <c r="G17" i="125"/>
  <c r="I26" i="87"/>
  <c r="K26" i="86"/>
  <c r="X22" i="75"/>
  <c r="G42" i="116"/>
  <c r="I39" i="116"/>
  <c r="Q26" i="193"/>
  <c r="U26" i="190"/>
  <c r="U36" i="102"/>
  <c r="U36" i="93" s="1"/>
  <c r="U36" i="11" s="1"/>
  <c r="U36" i="9" s="1"/>
  <c r="U36" i="7" s="1"/>
  <c r="O65" i="123"/>
  <c r="Q62" i="123"/>
  <c r="Q61" i="123" s="1"/>
  <c r="Q49" i="123"/>
  <c r="Q49" i="93" s="1"/>
  <c r="Q49" i="11" s="1"/>
  <c r="Q49" i="9" s="1"/>
  <c r="Q49" i="7" s="1"/>
  <c r="S46" i="123"/>
  <c r="U43" i="123"/>
  <c r="U43" i="93" s="1"/>
  <c r="U43" i="11" s="1"/>
  <c r="U43" i="9" s="1"/>
  <c r="U43" i="7" s="1"/>
  <c r="W40" i="123"/>
  <c r="C38" i="123"/>
  <c r="E35" i="123"/>
  <c r="E35" i="93" s="1"/>
  <c r="E35" i="11" s="1"/>
  <c r="E35" i="9" s="1"/>
  <c r="E35" i="7" s="1"/>
  <c r="E30" i="123"/>
  <c r="E30" i="93" s="1"/>
  <c r="E30" i="11" s="1"/>
  <c r="E30" i="9" s="1"/>
  <c r="E30" i="7" s="1"/>
  <c r="M24" i="123"/>
  <c r="M19" i="123"/>
  <c r="M19" i="93" s="1"/>
  <c r="M19" i="11" s="1"/>
  <c r="M19" i="9" s="1"/>
  <c r="M19" i="7" s="1"/>
  <c r="M14" i="123"/>
  <c r="S7" i="123"/>
  <c r="J22" i="104"/>
  <c r="X15" i="102"/>
  <c r="X15" i="93" s="1"/>
  <c r="X15" i="11" s="1"/>
  <c r="X15" i="9" s="1"/>
  <c r="X15" i="7" s="1"/>
  <c r="D13" i="102"/>
  <c r="D13" i="93" s="1"/>
  <c r="D13" i="11" s="1"/>
  <c r="D13" i="9" s="1"/>
  <c r="D13" i="7" s="1"/>
  <c r="L52" i="16"/>
  <c r="O8" i="106"/>
  <c r="V26" i="114"/>
  <c r="W6" i="102"/>
  <c r="V16" i="102"/>
  <c r="V16" i="93" s="1"/>
  <c r="V16" i="11" s="1"/>
  <c r="V16" i="9" s="1"/>
  <c r="V16" i="7" s="1"/>
  <c r="X13" i="102"/>
  <c r="X13" i="93" s="1"/>
  <c r="X13" i="11" s="1"/>
  <c r="X13" i="9" s="1"/>
  <c r="X13" i="7" s="1"/>
  <c r="S3" i="88"/>
  <c r="W4" i="111"/>
  <c r="E3" i="91"/>
  <c r="L3" i="192"/>
  <c r="X26" i="121"/>
  <c r="M3" i="83"/>
  <c r="K63" i="123"/>
  <c r="K61" i="123" s="1"/>
  <c r="V3" i="17"/>
  <c r="G15" i="102"/>
  <c r="M26" i="112"/>
  <c r="G26" i="78"/>
  <c r="K3" i="78"/>
  <c r="Q3" i="114"/>
  <c r="G3" i="86"/>
  <c r="F22" i="75"/>
  <c r="C69" i="116"/>
  <c r="O26" i="165"/>
  <c r="O26" i="199"/>
  <c r="U67" i="116"/>
  <c r="L26" i="186"/>
  <c r="P29" i="102"/>
  <c r="P29" i="93" s="1"/>
  <c r="P29" i="11" s="1"/>
  <c r="P29" i="9" s="1"/>
  <c r="P29" i="7" s="1"/>
  <c r="U51" i="123"/>
  <c r="W48" i="123"/>
  <c r="C46" i="123"/>
  <c r="E43" i="123"/>
  <c r="E43" i="93" s="1"/>
  <c r="E43" i="11" s="1"/>
  <c r="E43" i="9" s="1"/>
  <c r="E43" i="7" s="1"/>
  <c r="G40" i="123"/>
  <c r="G40" i="93" s="1"/>
  <c r="G40" i="11" s="1"/>
  <c r="G40" i="9" s="1"/>
  <c r="G40" i="7" s="1"/>
  <c r="I37" i="123"/>
  <c r="I32" i="123"/>
  <c r="I32" i="93" s="1"/>
  <c r="I32" i="11" s="1"/>
  <c r="I32" i="9" s="1"/>
  <c r="I32" i="7" s="1"/>
  <c r="K29" i="123"/>
  <c r="K29" i="93" s="1"/>
  <c r="K29" i="11" s="1"/>
  <c r="K29" i="9" s="1"/>
  <c r="K29" i="7" s="1"/>
  <c r="Q21" i="123"/>
  <c r="Q16" i="123"/>
  <c r="S13" i="123"/>
  <c r="C7" i="123"/>
  <c r="G26" i="173"/>
  <c r="N22" i="106"/>
  <c r="I17" i="105"/>
  <c r="S8" i="105"/>
  <c r="G25" i="102"/>
  <c r="K3" i="110"/>
  <c r="I3" i="87"/>
  <c r="S3" i="86"/>
  <c r="P26" i="171"/>
  <c r="G11" i="125"/>
  <c r="D26" i="108"/>
  <c r="J4" i="106"/>
  <c r="J17" i="104"/>
  <c r="T8" i="104"/>
  <c r="N14" i="102"/>
  <c r="N14" i="93" s="1"/>
  <c r="N14" i="11" s="1"/>
  <c r="N14" i="9" s="1"/>
  <c r="N14" i="7" s="1"/>
  <c r="U26" i="110"/>
  <c r="I27" i="106"/>
  <c r="M27" i="104"/>
  <c r="J4" i="16"/>
  <c r="M17" i="104"/>
  <c r="P4" i="104"/>
  <c r="R33" i="118"/>
  <c r="R26" i="118" s="1"/>
  <c r="R2" i="118" s="1"/>
  <c r="X27" i="105"/>
  <c r="P11" i="105"/>
  <c r="G27" i="104"/>
  <c r="S8" i="16"/>
  <c r="Q3" i="91"/>
  <c r="G26" i="85"/>
  <c r="I26" i="84"/>
  <c r="K26" i="83"/>
  <c r="X22" i="105"/>
  <c r="O22" i="16"/>
  <c r="R17" i="106"/>
  <c r="L11" i="104"/>
  <c r="S11" i="111"/>
  <c r="T17" i="105"/>
  <c r="S52" i="104"/>
  <c r="I26" i="195"/>
  <c r="E26" i="192"/>
  <c r="F21" i="102"/>
  <c r="F21" i="93" s="1"/>
  <c r="F21" i="11" s="1"/>
  <c r="F21" i="9" s="1"/>
  <c r="F21" i="7" s="1"/>
  <c r="G26" i="192"/>
  <c r="I3" i="190"/>
  <c r="G26" i="188"/>
  <c r="E26" i="18"/>
  <c r="N26" i="203"/>
  <c r="T3" i="113"/>
  <c r="G21" i="102"/>
  <c r="G21" i="93" s="1"/>
  <c r="G21" i="11" s="1"/>
  <c r="G21" i="9" s="1"/>
  <c r="G21" i="7" s="1"/>
  <c r="K54" i="102"/>
  <c r="K54" i="93" s="1"/>
  <c r="K54" i="11" s="1"/>
  <c r="K54" i="9" s="1"/>
  <c r="K54" i="7" s="1"/>
  <c r="P11" i="104"/>
  <c r="H26" i="17"/>
  <c r="T8" i="16"/>
  <c r="O26" i="197"/>
  <c r="U52" i="106"/>
  <c r="E3" i="114"/>
  <c r="G3" i="80"/>
  <c r="Q3" i="79"/>
  <c r="D26" i="163"/>
  <c r="F26" i="17"/>
  <c r="N3" i="108"/>
  <c r="G26" i="84"/>
  <c r="T16" i="102"/>
  <c r="V13" i="102"/>
  <c r="D17" i="16"/>
  <c r="K22" i="16"/>
  <c r="W3" i="165"/>
  <c r="V26" i="19"/>
  <c r="G3" i="18"/>
  <c r="L3" i="121"/>
  <c r="W21" i="102"/>
  <c r="C19" i="102"/>
  <c r="C19" i="93" s="1"/>
  <c r="C19" i="11" s="1"/>
  <c r="C19" i="9" s="1"/>
  <c r="C19" i="7" s="1"/>
  <c r="P27" i="104"/>
  <c r="H26" i="115"/>
  <c r="C27" i="106"/>
  <c r="I52" i="104"/>
  <c r="Q3" i="190"/>
  <c r="E4" i="16"/>
  <c r="J27" i="106"/>
  <c r="G51" i="93"/>
  <c r="G51" i="11" s="1"/>
  <c r="G51" i="9" s="1"/>
  <c r="G51" i="7" s="1"/>
  <c r="O17" i="105"/>
  <c r="K24" i="102"/>
  <c r="K24" i="93" s="1"/>
  <c r="K24" i="11" s="1"/>
  <c r="W27" i="106"/>
  <c r="K27" i="104"/>
  <c r="R27" i="16"/>
  <c r="L17" i="75"/>
  <c r="R26" i="189"/>
  <c r="F3" i="109"/>
  <c r="V4" i="104"/>
  <c r="V3" i="104" s="1"/>
  <c r="F14" i="102"/>
  <c r="P25" i="102"/>
  <c r="R16" i="102"/>
  <c r="R16" i="93" s="1"/>
  <c r="R16" i="11" s="1"/>
  <c r="R16" i="9" s="1"/>
  <c r="R16" i="7" s="1"/>
  <c r="W11" i="111"/>
  <c r="C8" i="104"/>
  <c r="G27" i="105"/>
  <c r="S23" i="102"/>
  <c r="S7" i="102"/>
  <c r="M3" i="85"/>
  <c r="C3" i="78"/>
  <c r="F26" i="111"/>
  <c r="N11" i="104"/>
  <c r="V11" i="105"/>
  <c r="V3" i="105" s="1"/>
  <c r="U11" i="111"/>
  <c r="N26" i="201"/>
  <c r="M26" i="81"/>
  <c r="C52" i="105"/>
  <c r="D8" i="75"/>
  <c r="S3" i="199"/>
  <c r="S2" i="199" s="1"/>
  <c r="I26" i="189"/>
  <c r="H26" i="190"/>
  <c r="I3" i="19"/>
  <c r="O65" i="102"/>
  <c r="Q62" i="102"/>
  <c r="M26" i="78"/>
  <c r="S15" i="102"/>
  <c r="S15" i="93" s="1"/>
  <c r="S15" i="11" s="1"/>
  <c r="S15" i="9" s="1"/>
  <c r="S15" i="7" s="1"/>
  <c r="E26" i="171"/>
  <c r="O26" i="80"/>
  <c r="T6" i="102"/>
  <c r="K22" i="104"/>
  <c r="C17" i="105"/>
  <c r="G4" i="105"/>
  <c r="G3" i="105" s="1"/>
  <c r="R3" i="198"/>
  <c r="W67" i="116"/>
  <c r="W67" i="93" s="1"/>
  <c r="W67" i="11" s="1"/>
  <c r="W67" i="9" s="1"/>
  <c r="W67" i="7" s="1"/>
  <c r="H3" i="195"/>
  <c r="D3" i="165"/>
  <c r="T26" i="165"/>
  <c r="K26" i="195"/>
  <c r="X26" i="19"/>
  <c r="N26" i="173"/>
  <c r="F26" i="109"/>
  <c r="L3" i="109"/>
  <c r="J3" i="186"/>
  <c r="L26" i="173"/>
  <c r="R26" i="109"/>
  <c r="L7" i="102"/>
  <c r="E4" i="111"/>
  <c r="M3" i="187"/>
  <c r="L27" i="106"/>
  <c r="X11" i="105"/>
  <c r="W27" i="111"/>
  <c r="Q17" i="104"/>
  <c r="C3" i="114"/>
  <c r="I3" i="82"/>
  <c r="U3" i="81"/>
  <c r="W3" i="79"/>
  <c r="D52" i="106"/>
  <c r="X17" i="105"/>
  <c r="T4" i="105"/>
  <c r="I26" i="194"/>
  <c r="T11" i="105"/>
  <c r="Q26" i="163"/>
  <c r="S27" i="111"/>
  <c r="Q26" i="79"/>
  <c r="X24" i="102"/>
  <c r="X14" i="102"/>
  <c r="S17" i="111"/>
  <c r="Q8" i="106"/>
  <c r="Q10" i="102"/>
  <c r="Q10" i="93" s="1"/>
  <c r="Q10" i="11" s="1"/>
  <c r="Q10" i="9" s="1"/>
  <c r="Q10" i="7" s="1"/>
  <c r="Q22" i="75"/>
  <c r="L26" i="18"/>
  <c r="O26" i="186"/>
  <c r="G2" i="204"/>
  <c r="D3" i="115"/>
  <c r="N3" i="113"/>
  <c r="D3" i="88"/>
  <c r="D2" i="88" s="1"/>
  <c r="V3" i="87"/>
  <c r="V2" i="87" s="1"/>
  <c r="O11" i="104"/>
  <c r="Q22" i="16"/>
  <c r="R11" i="106"/>
  <c r="P6" i="102"/>
  <c r="F26" i="171"/>
  <c r="J22" i="75"/>
  <c r="X26" i="198"/>
  <c r="N3" i="196"/>
  <c r="D64" i="102"/>
  <c r="X43" i="123"/>
  <c r="X43" i="93" s="1"/>
  <c r="X43" i="11" s="1"/>
  <c r="X43" i="9" s="1"/>
  <c r="X43" i="7" s="1"/>
  <c r="P26" i="80"/>
  <c r="J3" i="84"/>
  <c r="J2" i="84" s="1"/>
  <c r="D3" i="85"/>
  <c r="K51" i="102"/>
  <c r="K51" i="93" s="1"/>
  <c r="K51" i="11" s="1"/>
  <c r="K51" i="9" s="1"/>
  <c r="K51" i="7" s="1"/>
  <c r="O45" i="102"/>
  <c r="O45" i="93" s="1"/>
  <c r="O45" i="11" s="1"/>
  <c r="O45" i="9" s="1"/>
  <c r="O45" i="7" s="1"/>
  <c r="G32" i="102"/>
  <c r="G32" i="93" s="1"/>
  <c r="G32" i="11" s="1"/>
  <c r="G32" i="9" s="1"/>
  <c r="G32" i="7" s="1"/>
  <c r="X10" i="102"/>
  <c r="X11" i="16"/>
  <c r="F3" i="17"/>
  <c r="O11" i="111"/>
  <c r="W11" i="105"/>
  <c r="I52" i="125"/>
  <c r="I52" i="75"/>
  <c r="O6" i="102"/>
  <c r="O6" i="93" s="1"/>
  <c r="O6" i="11" s="1"/>
  <c r="O6" i="9" s="1"/>
  <c r="O6" i="7" s="1"/>
  <c r="M17" i="111"/>
  <c r="T44" i="102"/>
  <c r="T44" i="93" s="1"/>
  <c r="T44" i="11" s="1"/>
  <c r="T44" i="9" s="1"/>
  <c r="T44" i="7" s="1"/>
  <c r="V41" i="102"/>
  <c r="V41" i="93" s="1"/>
  <c r="V41" i="11" s="1"/>
  <c r="V41" i="9" s="1"/>
  <c r="V41" i="7" s="1"/>
  <c r="D20" i="102"/>
  <c r="P51" i="116"/>
  <c r="W42" i="116"/>
  <c r="I4" i="106"/>
  <c r="O26" i="191"/>
  <c r="W15" i="102"/>
  <c r="C13" i="102"/>
  <c r="U17" i="105"/>
  <c r="V27" i="106"/>
  <c r="H17" i="106"/>
  <c r="Q11" i="104"/>
  <c r="O3" i="78"/>
  <c r="J3" i="195"/>
  <c r="G39" i="93"/>
  <c r="G39" i="11" s="1"/>
  <c r="G39" i="9" s="1"/>
  <c r="G39" i="7" s="1"/>
  <c r="J26" i="193"/>
  <c r="H3" i="165"/>
  <c r="M36" i="102"/>
  <c r="D39" i="93"/>
  <c r="D39" i="11" s="1"/>
  <c r="D39" i="9" s="1"/>
  <c r="D39" i="7" s="1"/>
  <c r="X27" i="16"/>
  <c r="O27" i="111"/>
  <c r="W27" i="105"/>
  <c r="C33" i="125"/>
  <c r="E26" i="112"/>
  <c r="U26" i="78"/>
  <c r="P4" i="106"/>
  <c r="P16" i="102"/>
  <c r="P16" i="93" s="1"/>
  <c r="P16" i="11" s="1"/>
  <c r="P16" i="9" s="1"/>
  <c r="P16" i="7" s="1"/>
  <c r="R13" i="102"/>
  <c r="G17" i="104"/>
  <c r="V17" i="16"/>
  <c r="D26" i="115"/>
  <c r="M3" i="186"/>
  <c r="W4" i="16"/>
  <c r="M17" i="125"/>
  <c r="J26" i="195"/>
  <c r="G45" i="102"/>
  <c r="G45" i="93" s="1"/>
  <c r="G45" i="11" s="1"/>
  <c r="G45" i="9" s="1"/>
  <c r="G45" i="7" s="1"/>
  <c r="J69" i="93"/>
  <c r="J69" i="11" s="1"/>
  <c r="J69" i="9" s="1"/>
  <c r="J69" i="7" s="1"/>
  <c r="U4" i="111"/>
  <c r="U24" i="102"/>
  <c r="I6" i="102"/>
  <c r="M27" i="111"/>
  <c r="Q52" i="16"/>
  <c r="E27" i="125"/>
  <c r="M11" i="125"/>
  <c r="M3" i="125" s="1"/>
  <c r="S4" i="125"/>
  <c r="I3" i="198"/>
  <c r="M22" i="125"/>
  <c r="U26" i="203"/>
  <c r="I3" i="174"/>
  <c r="I2" i="174" s="1"/>
  <c r="R65" i="123"/>
  <c r="R65" i="93" s="1"/>
  <c r="R65" i="11" s="1"/>
  <c r="R65" i="9" s="1"/>
  <c r="R65" i="7" s="1"/>
  <c r="Q51" i="116"/>
  <c r="U40" i="102"/>
  <c r="U40" i="93" s="1"/>
  <c r="U40" i="11" s="1"/>
  <c r="U40" i="9" s="1"/>
  <c r="U40" i="7" s="1"/>
  <c r="K30" i="102"/>
  <c r="S19" i="102"/>
  <c r="S19" i="93" s="1"/>
  <c r="S19" i="11" s="1"/>
  <c r="S19" i="9" s="1"/>
  <c r="S19" i="7" s="1"/>
  <c r="X3" i="18"/>
  <c r="H26" i="113"/>
  <c r="E47" i="116"/>
  <c r="I42" i="102"/>
  <c r="I42" i="93" s="1"/>
  <c r="I42" i="11" s="1"/>
  <c r="I42" i="9" s="1"/>
  <c r="I42" i="7" s="1"/>
  <c r="P15" i="102"/>
  <c r="P15" i="93" s="1"/>
  <c r="P15" i="11" s="1"/>
  <c r="P15" i="9" s="1"/>
  <c r="P15" i="7" s="1"/>
  <c r="P27" i="16"/>
  <c r="K26" i="194"/>
  <c r="M26" i="110"/>
  <c r="M26" i="197"/>
  <c r="U27" i="105"/>
  <c r="G17" i="105"/>
  <c r="O16" i="102"/>
  <c r="O16" i="93" s="1"/>
  <c r="O16" i="11" s="1"/>
  <c r="O16" i="9" s="1"/>
  <c r="O16" i="7" s="1"/>
  <c r="Q13" i="102"/>
  <c r="Q13" i="93" s="1"/>
  <c r="Q13" i="11" s="1"/>
  <c r="Q13" i="9" s="1"/>
  <c r="Q13" i="7" s="1"/>
  <c r="K4" i="16"/>
  <c r="V52" i="75"/>
  <c r="U52" i="16"/>
  <c r="K17" i="16"/>
  <c r="O26" i="190"/>
  <c r="O2" i="190" s="1"/>
  <c r="K26" i="189"/>
  <c r="W3" i="18"/>
  <c r="K44" i="102"/>
  <c r="K44" i="93" s="1"/>
  <c r="K44" i="11" s="1"/>
  <c r="K44" i="9" s="1"/>
  <c r="K44" i="7" s="1"/>
  <c r="P47" i="123"/>
  <c r="R44" i="123"/>
  <c r="R44" i="93" s="1"/>
  <c r="R44" i="11" s="1"/>
  <c r="R44" i="9" s="1"/>
  <c r="R44" i="7" s="1"/>
  <c r="X19" i="123"/>
  <c r="X19" i="93" s="1"/>
  <c r="X19" i="11" s="1"/>
  <c r="X19" i="9" s="1"/>
  <c r="X19" i="7" s="1"/>
  <c r="V7" i="123"/>
  <c r="P3" i="85"/>
  <c r="P2" i="85" s="1"/>
  <c r="N26" i="188"/>
  <c r="M52" i="106"/>
  <c r="U17" i="106"/>
  <c r="W3" i="171"/>
  <c r="W2" i="171" s="1"/>
  <c r="V25" i="102"/>
  <c r="V25" i="93" s="1"/>
  <c r="V25" i="11" s="1"/>
  <c r="V25" i="9" s="1"/>
  <c r="V25" i="7" s="1"/>
  <c r="M11" i="111"/>
  <c r="H13" i="102"/>
  <c r="H13" i="93" s="1"/>
  <c r="H13" i="11" s="1"/>
  <c r="H13" i="9" s="1"/>
  <c r="H13" i="7" s="1"/>
  <c r="W11" i="106"/>
  <c r="W3" i="106" s="1"/>
  <c r="K25" i="102"/>
  <c r="K25" i="93" s="1"/>
  <c r="K25" i="11" s="1"/>
  <c r="K25" i="9" s="1"/>
  <c r="K25" i="7" s="1"/>
  <c r="G3" i="110"/>
  <c r="N52" i="16"/>
  <c r="H4" i="16"/>
  <c r="P4" i="75"/>
  <c r="G3" i="115"/>
  <c r="J3" i="193"/>
  <c r="O3" i="18"/>
  <c r="N26" i="18"/>
  <c r="R3" i="173"/>
  <c r="F26" i="115"/>
  <c r="F2" i="115" s="1"/>
  <c r="Q68" i="93"/>
  <c r="Q68" i="11" s="1"/>
  <c r="Q68" i="9" s="1"/>
  <c r="Q68" i="7" s="1"/>
  <c r="M72" i="102"/>
  <c r="O69" i="102"/>
  <c r="G69" i="102"/>
  <c r="K69" i="116"/>
  <c r="K69" i="93" s="1"/>
  <c r="K69" i="11" s="1"/>
  <c r="K69" i="9" s="1"/>
  <c r="K69" i="7" s="1"/>
  <c r="U71" i="116"/>
  <c r="U71" i="93" s="1"/>
  <c r="U71" i="11" s="1"/>
  <c r="U71" i="9" s="1"/>
  <c r="U71" i="7" s="1"/>
  <c r="U64" i="123"/>
  <c r="U61" i="123" s="1"/>
  <c r="W65" i="102"/>
  <c r="V61" i="104"/>
  <c r="L68" i="102"/>
  <c r="L68" i="93" s="1"/>
  <c r="L68" i="11" s="1"/>
  <c r="L68" i="9" s="1"/>
  <c r="L68" i="7" s="1"/>
  <c r="P62" i="102"/>
  <c r="I72" i="116"/>
  <c r="I72" i="93" s="1"/>
  <c r="I72" i="11" s="1"/>
  <c r="I72" i="9" s="1"/>
  <c r="I72" i="7" s="1"/>
  <c r="H66" i="116"/>
  <c r="P64" i="123"/>
  <c r="I63" i="102"/>
  <c r="I63" i="93" s="1"/>
  <c r="I63" i="11" s="1"/>
  <c r="I63" i="9" s="1"/>
  <c r="I63" i="7" s="1"/>
  <c r="Q70" i="102"/>
  <c r="Q70" i="93" s="1"/>
  <c r="Q70" i="11" s="1"/>
  <c r="Q70" i="9" s="1"/>
  <c r="Q70" i="7" s="1"/>
  <c r="F3" i="111"/>
  <c r="X26" i="115"/>
  <c r="U61" i="120"/>
  <c r="G26" i="17"/>
  <c r="M26" i="82"/>
  <c r="P26" i="201"/>
  <c r="W3" i="78"/>
  <c r="E72" i="102"/>
  <c r="X2" i="204"/>
  <c r="V40" i="93"/>
  <c r="V40" i="11" s="1"/>
  <c r="V40" i="9" s="1"/>
  <c r="V40" i="7" s="1"/>
  <c r="S26" i="188"/>
  <c r="E11" i="105"/>
  <c r="I52" i="103"/>
  <c r="P3" i="112"/>
  <c r="U26" i="80"/>
  <c r="R10" i="102"/>
  <c r="F8" i="16"/>
  <c r="T70" i="93"/>
  <c r="T70" i="11" s="1"/>
  <c r="T70" i="9" s="1"/>
  <c r="T70" i="7" s="1"/>
  <c r="C26" i="189"/>
  <c r="M26" i="19"/>
  <c r="M41" i="102"/>
  <c r="J26" i="113"/>
  <c r="L26" i="109"/>
  <c r="I66" i="102"/>
  <c r="K63" i="102"/>
  <c r="M48" i="102"/>
  <c r="M48" i="93" s="1"/>
  <c r="M48" i="11" s="1"/>
  <c r="M48" i="9" s="1"/>
  <c r="M48" i="7" s="1"/>
  <c r="Q42" i="102"/>
  <c r="Q42" i="93" s="1"/>
  <c r="Q42" i="11" s="1"/>
  <c r="Q42" i="9" s="1"/>
  <c r="Q42" i="7" s="1"/>
  <c r="S39" i="102"/>
  <c r="I29" i="102"/>
  <c r="I29" i="93" s="1"/>
  <c r="I29" i="11" s="1"/>
  <c r="I29" i="9" s="1"/>
  <c r="I29" i="7" s="1"/>
  <c r="O21" i="102"/>
  <c r="O21" i="93" s="1"/>
  <c r="O21" i="11" s="1"/>
  <c r="O21" i="9" s="1"/>
  <c r="O21" i="7" s="1"/>
  <c r="G68" i="116"/>
  <c r="U3" i="114"/>
  <c r="S26" i="87"/>
  <c r="L70" i="93"/>
  <c r="L70" i="11" s="1"/>
  <c r="L70" i="9" s="1"/>
  <c r="L70" i="7" s="1"/>
  <c r="J11" i="125"/>
  <c r="W26" i="187"/>
  <c r="W27" i="16"/>
  <c r="O3" i="186"/>
  <c r="G3" i="83"/>
  <c r="Q3" i="82"/>
  <c r="J52" i="16"/>
  <c r="C11" i="104"/>
  <c r="I27" i="111"/>
  <c r="I11" i="111"/>
  <c r="I69" i="116"/>
  <c r="I69" i="93" s="1"/>
  <c r="I69" i="11" s="1"/>
  <c r="I69" i="9" s="1"/>
  <c r="I69" i="7" s="1"/>
  <c r="C3" i="165"/>
  <c r="I3" i="196"/>
  <c r="J3" i="190"/>
  <c r="V26" i="183"/>
  <c r="C3" i="82"/>
  <c r="K33" i="125"/>
  <c r="Q26" i="88"/>
  <c r="X62" i="116"/>
  <c r="V3" i="111"/>
  <c r="S26" i="194"/>
  <c r="I3" i="194"/>
  <c r="Q3" i="83"/>
  <c r="T22" i="106"/>
  <c r="P3" i="108"/>
  <c r="R25" i="102"/>
  <c r="R15" i="102"/>
  <c r="V3" i="112"/>
  <c r="C8" i="75"/>
  <c r="J4" i="75"/>
  <c r="S69" i="116"/>
  <c r="S69" i="93" s="1"/>
  <c r="S69" i="11" s="1"/>
  <c r="S69" i="9" s="1"/>
  <c r="S69" i="7" s="1"/>
  <c r="N3" i="174"/>
  <c r="N2" i="174" s="1"/>
  <c r="X26" i="111"/>
  <c r="H26" i="187"/>
  <c r="P26" i="17"/>
  <c r="O26" i="89"/>
  <c r="V33" i="106"/>
  <c r="L8" i="16"/>
  <c r="S3" i="163"/>
  <c r="U26" i="86"/>
  <c r="W26" i="85"/>
  <c r="P62" i="116"/>
  <c r="H26" i="111"/>
  <c r="G26" i="197"/>
  <c r="K27" i="106"/>
  <c r="O26" i="187"/>
  <c r="C3" i="112"/>
  <c r="Q3" i="107"/>
  <c r="P2" i="119"/>
  <c r="N66" i="116"/>
  <c r="N26" i="191"/>
  <c r="L71" i="93"/>
  <c r="L71" i="11" s="1"/>
  <c r="L71" i="9" s="1"/>
  <c r="L71" i="7" s="1"/>
  <c r="O17" i="104"/>
  <c r="I3" i="192"/>
  <c r="K26" i="193"/>
  <c r="L26" i="189"/>
  <c r="H27" i="125"/>
  <c r="G33" i="120"/>
  <c r="G26" i="120" s="1"/>
  <c r="G2" i="120" s="1"/>
  <c r="K17" i="106"/>
  <c r="D27" i="104"/>
  <c r="L11" i="16"/>
  <c r="K26" i="110"/>
  <c r="U26" i="89"/>
  <c r="E52" i="75"/>
  <c r="J27" i="105"/>
  <c r="J11" i="105"/>
  <c r="J25" i="102"/>
  <c r="J10" i="102"/>
  <c r="N7" i="102"/>
  <c r="N7" i="93" s="1"/>
  <c r="N7" i="11" s="1"/>
  <c r="W52" i="106"/>
  <c r="W4" i="104"/>
  <c r="S52" i="105"/>
  <c r="K22" i="105"/>
  <c r="K6" i="102"/>
  <c r="K6" i="93" s="1"/>
  <c r="K6" i="11" s="1"/>
  <c r="D17" i="75"/>
  <c r="M72" i="116"/>
  <c r="C3" i="189"/>
  <c r="Q26" i="113"/>
  <c r="S26" i="109"/>
  <c r="R3" i="195"/>
  <c r="W26" i="165"/>
  <c r="L26" i="165"/>
  <c r="C26" i="195"/>
  <c r="K3" i="193"/>
  <c r="T26" i="193"/>
  <c r="W26" i="192"/>
  <c r="C26" i="186"/>
  <c r="X26" i="190"/>
  <c r="J3" i="189"/>
  <c r="J2" i="189" s="1"/>
  <c r="X26" i="188"/>
  <c r="E26" i="19"/>
  <c r="K67" i="102"/>
  <c r="K67" i="93" s="1"/>
  <c r="K67" i="11" s="1"/>
  <c r="K67" i="9" s="1"/>
  <c r="K67" i="7" s="1"/>
  <c r="M64" i="102"/>
  <c r="O49" i="102"/>
  <c r="O49" i="93" s="1"/>
  <c r="O49" i="11" s="1"/>
  <c r="O49" i="9" s="1"/>
  <c r="O49" i="7" s="1"/>
  <c r="Q46" i="102"/>
  <c r="Q46" i="93" s="1"/>
  <c r="Q46" i="11" s="1"/>
  <c r="Q46" i="9" s="1"/>
  <c r="Q46" i="7" s="1"/>
  <c r="S43" i="102"/>
  <c r="S43" i="93" s="1"/>
  <c r="S43" i="11" s="1"/>
  <c r="S43" i="9" s="1"/>
  <c r="S43" i="7" s="1"/>
  <c r="W37" i="102"/>
  <c r="C35" i="102"/>
  <c r="C35" i="93" s="1"/>
  <c r="C35" i="11" s="1"/>
  <c r="C35" i="9" s="1"/>
  <c r="C35" i="7" s="1"/>
  <c r="P26" i="19"/>
  <c r="R3" i="115"/>
  <c r="R2" i="115" s="1"/>
  <c r="V3" i="113"/>
  <c r="V2" i="113" s="1"/>
  <c r="D26" i="109"/>
  <c r="R26" i="87"/>
  <c r="J26" i="78"/>
  <c r="P2" i="204"/>
  <c r="Q17" i="106"/>
  <c r="O3" i="112"/>
  <c r="M26" i="114"/>
  <c r="Q26" i="110"/>
  <c r="T4" i="106"/>
  <c r="T3" i="106" s="1"/>
  <c r="P24" i="102"/>
  <c r="P24" i="93" s="1"/>
  <c r="P24" i="11" s="1"/>
  <c r="J15" i="102"/>
  <c r="J27" i="16"/>
  <c r="J11" i="16"/>
  <c r="U8" i="104"/>
  <c r="E8" i="105"/>
  <c r="K16" i="102"/>
  <c r="W2" i="10"/>
  <c r="D11" i="75"/>
  <c r="C3" i="113"/>
  <c r="M3" i="109"/>
  <c r="T3" i="165"/>
  <c r="G26" i="165"/>
  <c r="R26" i="165"/>
  <c r="C26" i="193"/>
  <c r="C2" i="193" s="1"/>
  <c r="V26" i="190"/>
  <c r="M26" i="190"/>
  <c r="J26" i="190"/>
  <c r="D26" i="189"/>
  <c r="F3" i="18"/>
  <c r="F2" i="18" s="1"/>
  <c r="Q26" i="19"/>
  <c r="N50" i="123"/>
  <c r="N50" i="93" s="1"/>
  <c r="N50" i="11" s="1"/>
  <c r="N50" i="9" s="1"/>
  <c r="N50" i="7" s="1"/>
  <c r="T41" i="123"/>
  <c r="T41" i="93" s="1"/>
  <c r="T41" i="11" s="1"/>
  <c r="T41" i="9" s="1"/>
  <c r="T41" i="7" s="1"/>
  <c r="V38" i="123"/>
  <c r="V38" i="93" s="1"/>
  <c r="V38" i="11" s="1"/>
  <c r="V38" i="9" s="1"/>
  <c r="V38" i="7" s="1"/>
  <c r="X35" i="123"/>
  <c r="X35" i="93" s="1"/>
  <c r="X35" i="11" s="1"/>
  <c r="X35" i="9" s="1"/>
  <c r="X35" i="7" s="1"/>
  <c r="X30" i="123"/>
  <c r="X30" i="93" s="1"/>
  <c r="X30" i="11" s="1"/>
  <c r="X30" i="9" s="1"/>
  <c r="X30" i="7" s="1"/>
  <c r="X24" i="123"/>
  <c r="X14" i="123"/>
  <c r="P3" i="121"/>
  <c r="U25" i="102"/>
  <c r="V3" i="198"/>
  <c r="D11" i="16"/>
  <c r="D3" i="16" s="1"/>
  <c r="T26" i="114"/>
  <c r="C26" i="90"/>
  <c r="W3" i="90"/>
  <c r="O26" i="79"/>
  <c r="L17" i="16"/>
  <c r="R3" i="108"/>
  <c r="R2" i="108" s="1"/>
  <c r="C16" i="102"/>
  <c r="C16" i="93" s="1"/>
  <c r="C16" i="11" s="1"/>
  <c r="C16" i="9" s="1"/>
  <c r="C16" i="7" s="1"/>
  <c r="X17" i="75"/>
  <c r="V22" i="75"/>
  <c r="N26" i="198"/>
  <c r="G3" i="196"/>
  <c r="G2" i="196" s="1"/>
  <c r="M26" i="203"/>
  <c r="L3" i="165"/>
  <c r="J26" i="165"/>
  <c r="U41" i="116"/>
  <c r="W38" i="116"/>
  <c r="U3" i="196"/>
  <c r="U2" i="196" s="1"/>
  <c r="X3" i="192"/>
  <c r="X2" i="192" s="1"/>
  <c r="T72" i="102"/>
  <c r="T72" i="93" s="1"/>
  <c r="T72" i="11" s="1"/>
  <c r="T72" i="9" s="1"/>
  <c r="T72" i="7" s="1"/>
  <c r="V69" i="102"/>
  <c r="V69" i="93" s="1"/>
  <c r="V69" i="11" s="1"/>
  <c r="V69" i="9" s="1"/>
  <c r="V69" i="7" s="1"/>
  <c r="X66" i="102"/>
  <c r="F26" i="189"/>
  <c r="T26" i="18"/>
  <c r="L3" i="18"/>
  <c r="P3" i="173"/>
  <c r="L3" i="173"/>
  <c r="L26" i="203"/>
  <c r="V3" i="186"/>
  <c r="V2" i="186" s="1"/>
  <c r="H3" i="121"/>
  <c r="N3" i="115"/>
  <c r="N2" i="115" s="1"/>
  <c r="P26" i="121"/>
  <c r="R3" i="84"/>
  <c r="R2" i="84" s="1"/>
  <c r="X27" i="125"/>
  <c r="Q11" i="106"/>
  <c r="I61" i="125"/>
  <c r="T26" i="111"/>
  <c r="T26" i="17"/>
  <c r="X17" i="125"/>
  <c r="V26" i="108"/>
  <c r="I17" i="106"/>
  <c r="K27" i="105"/>
  <c r="E17" i="16"/>
  <c r="O26" i="108"/>
  <c r="Q26" i="107"/>
  <c r="K26" i="89"/>
  <c r="D2" i="119"/>
  <c r="F11" i="106"/>
  <c r="P14" i="102"/>
  <c r="P14" i="93" s="1"/>
  <c r="P14" i="11" s="1"/>
  <c r="P14" i="9" s="1"/>
  <c r="P14" i="7" s="1"/>
  <c r="V52" i="16"/>
  <c r="S2" i="119"/>
  <c r="G52" i="106"/>
  <c r="M27" i="106"/>
  <c r="I8" i="106"/>
  <c r="I27" i="105"/>
  <c r="S17" i="105"/>
  <c r="I11" i="105"/>
  <c r="I3" i="105" s="1"/>
  <c r="I15" i="102"/>
  <c r="I15" i="93" s="1"/>
  <c r="I15" i="11" s="1"/>
  <c r="I15" i="9" s="1"/>
  <c r="I15" i="7" s="1"/>
  <c r="U22" i="125"/>
  <c r="I3" i="85"/>
  <c r="K50" i="116"/>
  <c r="M47" i="116"/>
  <c r="O3" i="198"/>
  <c r="O2" i="198" s="1"/>
  <c r="W26" i="115"/>
  <c r="U26" i="192"/>
  <c r="W26" i="188"/>
  <c r="S26" i="18"/>
  <c r="P3" i="19"/>
  <c r="V3" i="19"/>
  <c r="D3" i="18"/>
  <c r="S3" i="203"/>
  <c r="S2" i="203" s="1"/>
  <c r="W2" i="204"/>
  <c r="H3" i="173"/>
  <c r="D26" i="203"/>
  <c r="R26" i="121"/>
  <c r="H3" i="107"/>
  <c r="N2" i="90"/>
  <c r="R3" i="85"/>
  <c r="R2" i="85" s="1"/>
  <c r="N3" i="82"/>
  <c r="N2" i="82" s="1"/>
  <c r="X2" i="81"/>
  <c r="J3" i="199"/>
  <c r="J2" i="199" s="1"/>
  <c r="K19" i="102"/>
  <c r="K19" i="93" s="1"/>
  <c r="K19" i="11" s="1"/>
  <c r="K19" i="9" s="1"/>
  <c r="K19" i="7" s="1"/>
  <c r="C71" i="102"/>
  <c r="C71" i="93" s="1"/>
  <c r="M20" i="102"/>
  <c r="M20" i="93" s="1"/>
  <c r="M20" i="11" s="1"/>
  <c r="M20" i="9" s="1"/>
  <c r="M20" i="7" s="1"/>
  <c r="W16" i="102"/>
  <c r="W16" i="93" s="1"/>
  <c r="W16" i="11" s="1"/>
  <c r="W16" i="9" s="1"/>
  <c r="W16" i="7" s="1"/>
  <c r="C14" i="102"/>
  <c r="C14" i="93" s="1"/>
  <c r="C14" i="11" s="1"/>
  <c r="C14" i="9" s="1"/>
  <c r="C14" i="7" s="1"/>
  <c r="T26" i="197"/>
  <c r="G26" i="194"/>
  <c r="U26" i="201"/>
  <c r="I26" i="90"/>
  <c r="M26" i="88"/>
  <c r="Q72" i="116"/>
  <c r="Q72" i="93" s="1"/>
  <c r="Q72" i="11" s="1"/>
  <c r="Q72" i="9" s="1"/>
  <c r="Q72" i="7" s="1"/>
  <c r="N26" i="165"/>
  <c r="J51" i="102"/>
  <c r="L48" i="102"/>
  <c r="L48" i="93" s="1"/>
  <c r="L48" i="11" s="1"/>
  <c r="L48" i="9" s="1"/>
  <c r="L48" i="7" s="1"/>
  <c r="N45" i="102"/>
  <c r="N45" i="93" s="1"/>
  <c r="N45" i="11" s="1"/>
  <c r="N45" i="9" s="1"/>
  <c r="N45" i="7" s="1"/>
  <c r="P42" i="102"/>
  <c r="P42" i="93" s="1"/>
  <c r="P42" i="11" s="1"/>
  <c r="P42" i="9" s="1"/>
  <c r="P42" i="7" s="1"/>
  <c r="R39" i="102"/>
  <c r="T36" i="102"/>
  <c r="U49" i="102"/>
  <c r="U49" i="93" s="1"/>
  <c r="U49" i="11" s="1"/>
  <c r="U49" i="9" s="1"/>
  <c r="U49" i="7" s="1"/>
  <c r="G38" i="102"/>
  <c r="I30" i="102"/>
  <c r="L20" i="102"/>
  <c r="L20" i="93" s="1"/>
  <c r="L20" i="11" s="1"/>
  <c r="L20" i="9" s="1"/>
  <c r="L20" i="7" s="1"/>
  <c r="C20" i="102"/>
  <c r="C20" i="93" s="1"/>
  <c r="C20" i="11" s="1"/>
  <c r="C20" i="9" s="1"/>
  <c r="C20" i="7" s="1"/>
  <c r="D26" i="18"/>
  <c r="K27" i="103"/>
  <c r="H3" i="203"/>
  <c r="I26" i="203"/>
  <c r="O2" i="204"/>
  <c r="T21" i="123"/>
  <c r="X3" i="174"/>
  <c r="X2" i="174" s="1"/>
  <c r="L50" i="123"/>
  <c r="L50" i="93" s="1"/>
  <c r="L50" i="11" s="1"/>
  <c r="L50" i="9" s="1"/>
  <c r="L50" i="7" s="1"/>
  <c r="W10" i="123"/>
  <c r="F63" i="123"/>
  <c r="F63" i="93" s="1"/>
  <c r="F63" i="11" s="1"/>
  <c r="F63" i="9" s="1"/>
  <c r="F63" i="7" s="1"/>
  <c r="H26" i="183"/>
  <c r="T3" i="183"/>
  <c r="J26" i="121"/>
  <c r="H3" i="113"/>
  <c r="R3" i="109"/>
  <c r="R3" i="107"/>
  <c r="R2" i="107" s="1"/>
  <c r="D2" i="110"/>
  <c r="M64" i="123"/>
  <c r="T35" i="93"/>
  <c r="T35" i="11" s="1"/>
  <c r="T35" i="9" s="1"/>
  <c r="T35" i="7" s="1"/>
  <c r="S67" i="102"/>
  <c r="S67" i="93" s="1"/>
  <c r="S67" i="11" s="1"/>
  <c r="S67" i="9" s="1"/>
  <c r="S67" i="7" s="1"/>
  <c r="U64" i="102"/>
  <c r="W49" i="102"/>
  <c r="W49" i="93" s="1"/>
  <c r="W49" i="11" s="1"/>
  <c r="W49" i="9" s="1"/>
  <c r="W49" i="7" s="1"/>
  <c r="C47" i="102"/>
  <c r="C47" i="93" s="1"/>
  <c r="C47" i="11" s="1"/>
  <c r="C47" i="9" s="1"/>
  <c r="C47" i="7" s="1"/>
  <c r="E44" i="102"/>
  <c r="E44" i="93" s="1"/>
  <c r="E44" i="11" s="1"/>
  <c r="E44" i="9" s="1"/>
  <c r="E44" i="7" s="1"/>
  <c r="G41" i="102"/>
  <c r="G41" i="93" s="1"/>
  <c r="G41" i="11" s="1"/>
  <c r="G41" i="9" s="1"/>
  <c r="G41" i="7" s="1"/>
  <c r="I38" i="102"/>
  <c r="I38" i="93" s="1"/>
  <c r="I38" i="11" s="1"/>
  <c r="I38" i="9" s="1"/>
  <c r="I38" i="7" s="1"/>
  <c r="K35" i="102"/>
  <c r="K35" i="93" s="1"/>
  <c r="K35" i="11" s="1"/>
  <c r="K35" i="9" s="1"/>
  <c r="K35" i="7" s="1"/>
  <c r="S30" i="102"/>
  <c r="S30" i="93" s="1"/>
  <c r="S30" i="11" s="1"/>
  <c r="S30" i="9" s="1"/>
  <c r="S30" i="7" s="1"/>
  <c r="E20" i="102"/>
  <c r="E20" i="93" s="1"/>
  <c r="E20" i="11" s="1"/>
  <c r="E20" i="9" s="1"/>
  <c r="E20" i="7" s="1"/>
  <c r="X3" i="165"/>
  <c r="G67" i="116"/>
  <c r="G67" i="93" s="1"/>
  <c r="G67" i="11" s="1"/>
  <c r="G67" i="9" s="1"/>
  <c r="G67" i="7" s="1"/>
  <c r="K40" i="116"/>
  <c r="D3" i="108"/>
  <c r="F26" i="188"/>
  <c r="M26" i="90"/>
  <c r="H15" i="102"/>
  <c r="H15" i="93" s="1"/>
  <c r="H15" i="11" s="1"/>
  <c r="H15" i="9" s="1"/>
  <c r="H15" i="7" s="1"/>
  <c r="H11" i="16"/>
  <c r="H3" i="16" s="1"/>
  <c r="R27" i="125"/>
  <c r="K11" i="106"/>
  <c r="I17" i="104"/>
  <c r="F52" i="75"/>
  <c r="V11" i="106"/>
  <c r="O61" i="106"/>
  <c r="K61" i="105"/>
  <c r="G3" i="165"/>
  <c r="F26" i="192"/>
  <c r="N3" i="192"/>
  <c r="G50" i="102"/>
  <c r="G50" i="93" s="1"/>
  <c r="G50" i="11" s="1"/>
  <c r="G50" i="9" s="1"/>
  <c r="G50" i="7" s="1"/>
  <c r="I47" i="102"/>
  <c r="I47" i="93" s="1"/>
  <c r="I47" i="11" s="1"/>
  <c r="I47" i="9" s="1"/>
  <c r="I47" i="7" s="1"/>
  <c r="O38" i="102"/>
  <c r="O38" i="93" s="1"/>
  <c r="O38" i="11" s="1"/>
  <c r="O38" i="9" s="1"/>
  <c r="O38" i="7" s="1"/>
  <c r="Q35" i="102"/>
  <c r="Q35" i="93" s="1"/>
  <c r="Q35" i="11" s="1"/>
  <c r="Q35" i="9" s="1"/>
  <c r="Q35" i="7" s="1"/>
  <c r="N3" i="190"/>
  <c r="N2" i="190" s="1"/>
  <c r="I62" i="102"/>
  <c r="M65" i="102"/>
  <c r="M65" i="93" s="1"/>
  <c r="M65" i="11" s="1"/>
  <c r="M65" i="9" s="1"/>
  <c r="M65" i="7" s="1"/>
  <c r="I3" i="18"/>
  <c r="R26" i="113"/>
  <c r="T26" i="109"/>
  <c r="T3" i="78"/>
  <c r="T2" i="78" s="1"/>
  <c r="L8" i="105"/>
  <c r="D61" i="125"/>
  <c r="I22" i="104"/>
  <c r="I3" i="189"/>
  <c r="L10" i="102"/>
  <c r="L10" i="93" s="1"/>
  <c r="L10" i="11" s="1"/>
  <c r="L10" i="9" s="1"/>
  <c r="L10" i="7" s="1"/>
  <c r="C10" i="102"/>
  <c r="C10" i="93" s="1"/>
  <c r="C10" i="11" s="1"/>
  <c r="C10" i="9" s="1"/>
  <c r="C10" i="7" s="1"/>
  <c r="F4" i="75"/>
  <c r="L11" i="75"/>
  <c r="H17" i="75"/>
  <c r="X25" i="102"/>
  <c r="X25" i="93" s="1"/>
  <c r="X25" i="11" s="1"/>
  <c r="X25" i="9" s="1"/>
  <c r="X25" i="7" s="1"/>
  <c r="J3" i="194"/>
  <c r="Q33" i="111"/>
  <c r="T15" i="102"/>
  <c r="T15" i="93" s="1"/>
  <c r="T15" i="11" s="1"/>
  <c r="T15" i="9" s="1"/>
  <c r="T15" i="7" s="1"/>
  <c r="D6" i="102"/>
  <c r="H26" i="198"/>
  <c r="I3" i="109"/>
  <c r="F61" i="104"/>
  <c r="P3" i="125"/>
  <c r="E3" i="108"/>
  <c r="T11" i="104"/>
  <c r="I16" i="102"/>
  <c r="O11" i="16"/>
  <c r="M61" i="105"/>
  <c r="C8" i="105"/>
  <c r="P8" i="106"/>
  <c r="F4" i="16"/>
  <c r="W3" i="84"/>
  <c r="F52" i="106"/>
  <c r="R33" i="104"/>
  <c r="R52" i="105"/>
  <c r="D52" i="16"/>
  <c r="X3" i="201"/>
  <c r="T61" i="125"/>
  <c r="I52" i="105"/>
  <c r="C7" i="102"/>
  <c r="R11" i="125"/>
  <c r="I33" i="111"/>
  <c r="Q22" i="111"/>
  <c r="O27" i="104"/>
  <c r="U4" i="104"/>
  <c r="W11" i="16"/>
  <c r="C26" i="107"/>
  <c r="I3" i="110"/>
  <c r="K26" i="91"/>
  <c r="I3" i="79"/>
  <c r="P33" i="104"/>
  <c r="R17" i="125"/>
  <c r="H3" i="108"/>
  <c r="Q33" i="106"/>
  <c r="M26" i="185"/>
  <c r="G7" i="102"/>
  <c r="M17" i="16"/>
  <c r="T22" i="16"/>
  <c r="Q27" i="104"/>
  <c r="S22" i="105"/>
  <c r="I4" i="125"/>
  <c r="Q26" i="198"/>
  <c r="I26" i="109"/>
  <c r="X51" i="116"/>
  <c r="X51" i="93" s="1"/>
  <c r="X51" i="11" s="1"/>
  <c r="X51" i="9" s="1"/>
  <c r="X51" i="7" s="1"/>
  <c r="K3" i="165"/>
  <c r="O70" i="102"/>
  <c r="P3" i="203"/>
  <c r="Q26" i="203"/>
  <c r="C26" i="203"/>
  <c r="P26" i="183"/>
  <c r="P3" i="113"/>
  <c r="P2" i="113" s="1"/>
  <c r="H3" i="87"/>
  <c r="R33" i="16"/>
  <c r="Q61" i="106"/>
  <c r="M17" i="106"/>
  <c r="Q4" i="106"/>
  <c r="M26" i="188"/>
  <c r="M24" i="102"/>
  <c r="O27" i="16"/>
  <c r="G11" i="16"/>
  <c r="U4" i="16"/>
  <c r="O3" i="107"/>
  <c r="X2" i="119"/>
  <c r="V66" i="116"/>
  <c r="V66" i="93" s="1"/>
  <c r="V66" i="11" s="1"/>
  <c r="V66" i="9" s="1"/>
  <c r="V66" i="7" s="1"/>
  <c r="F25" i="102"/>
  <c r="F25" i="93" s="1"/>
  <c r="F25" i="11" s="1"/>
  <c r="F25" i="9" s="1"/>
  <c r="F25" i="7" s="1"/>
  <c r="N3" i="114"/>
  <c r="Q27" i="106"/>
  <c r="M15" i="102"/>
  <c r="H27" i="106"/>
  <c r="N33" i="104"/>
  <c r="L15" i="102"/>
  <c r="L15" i="93" s="1"/>
  <c r="L15" i="11" s="1"/>
  <c r="L15" i="9" s="1"/>
  <c r="L15" i="7" s="1"/>
  <c r="C15" i="102"/>
  <c r="C15" i="93" s="1"/>
  <c r="C15" i="11" s="1"/>
  <c r="C15" i="9" s="1"/>
  <c r="C15" i="7" s="1"/>
  <c r="H61" i="104"/>
  <c r="N8" i="16"/>
  <c r="M33" i="125"/>
  <c r="H22" i="75"/>
  <c r="S3" i="188"/>
  <c r="N3" i="188"/>
  <c r="H3" i="174"/>
  <c r="H2" i="174" s="1"/>
  <c r="O3" i="183"/>
  <c r="C3" i="183"/>
  <c r="C2" i="183" s="1"/>
  <c r="D3" i="91"/>
  <c r="R52" i="75"/>
  <c r="I33" i="120"/>
  <c r="I26" i="120" s="1"/>
  <c r="I2" i="120" s="1"/>
  <c r="G66" i="116"/>
  <c r="E61" i="111"/>
  <c r="Q17" i="111"/>
  <c r="U3" i="197"/>
  <c r="U61" i="104"/>
  <c r="W11" i="104"/>
  <c r="G3" i="190"/>
  <c r="E26" i="188"/>
  <c r="E24" i="102"/>
  <c r="K3" i="112"/>
  <c r="O3" i="108"/>
  <c r="G3" i="186"/>
  <c r="O3" i="91"/>
  <c r="C3" i="86"/>
  <c r="P33" i="16"/>
  <c r="K3" i="189"/>
  <c r="U26" i="187"/>
  <c r="S33" i="8"/>
  <c r="S26" i="8" s="1"/>
  <c r="S2" i="8" s="1"/>
  <c r="I33" i="125"/>
  <c r="I26" i="125" s="1"/>
  <c r="W11" i="125"/>
  <c r="C11" i="105"/>
  <c r="Q14" i="102"/>
  <c r="C3" i="88"/>
  <c r="C26" i="78"/>
  <c r="C2" i="78" s="1"/>
  <c r="U27" i="106"/>
  <c r="C27" i="125"/>
  <c r="K11" i="125"/>
  <c r="M3" i="79"/>
  <c r="E51" i="116"/>
  <c r="G48" i="116"/>
  <c r="J3" i="196"/>
  <c r="T26" i="189"/>
  <c r="V26" i="112"/>
  <c r="S27" i="106"/>
  <c r="M22" i="106"/>
  <c r="E17" i="106"/>
  <c r="I12" i="102"/>
  <c r="Q33" i="16"/>
  <c r="G27" i="16"/>
  <c r="I17" i="16"/>
  <c r="M4" i="16"/>
  <c r="G3" i="108"/>
  <c r="G2" i="108" s="1"/>
  <c r="E26" i="110"/>
  <c r="V26" i="191"/>
  <c r="T61" i="105"/>
  <c r="F27" i="105"/>
  <c r="X52" i="75"/>
  <c r="S17" i="106"/>
  <c r="U11" i="105"/>
  <c r="V61" i="106"/>
  <c r="D27" i="105"/>
  <c r="T11" i="16"/>
  <c r="M37" i="116"/>
  <c r="S26" i="197"/>
  <c r="C25" i="102"/>
  <c r="C25" i="93" s="1"/>
  <c r="C25" i="11" s="1"/>
  <c r="C25" i="9" s="1"/>
  <c r="C25" i="7" s="1"/>
  <c r="W17" i="125"/>
  <c r="P17" i="106"/>
  <c r="T17" i="104"/>
  <c r="D17" i="105"/>
  <c r="D16" i="102"/>
  <c r="F13" i="102"/>
  <c r="C4" i="106"/>
  <c r="S6" i="102"/>
  <c r="C11" i="125"/>
  <c r="Q3" i="85"/>
  <c r="V4" i="75"/>
  <c r="S50" i="116"/>
  <c r="U47" i="116"/>
  <c r="W3" i="198"/>
  <c r="W2" i="198" s="1"/>
  <c r="Q3" i="195"/>
  <c r="Q2" i="195" s="1"/>
  <c r="X26" i="196"/>
  <c r="R67" i="102"/>
  <c r="R67" i="93" s="1"/>
  <c r="R67" i="11" s="1"/>
  <c r="R67" i="9" s="1"/>
  <c r="R67" i="7" s="1"/>
  <c r="F41" i="102"/>
  <c r="F41" i="93" s="1"/>
  <c r="F41" i="11" s="1"/>
  <c r="F41" i="9" s="1"/>
  <c r="F41" i="7" s="1"/>
  <c r="V26" i="189"/>
  <c r="F26" i="19"/>
  <c r="O37" i="102"/>
  <c r="G3" i="19"/>
  <c r="T2" i="204"/>
  <c r="J65" i="123"/>
  <c r="J65" i="93" s="1"/>
  <c r="J65" i="11" s="1"/>
  <c r="J65" i="9" s="1"/>
  <c r="J65" i="7" s="1"/>
  <c r="J3" i="183"/>
  <c r="N3" i="107"/>
  <c r="X3" i="121"/>
  <c r="X2" i="121" s="1"/>
  <c r="H3" i="86"/>
  <c r="H2" i="86" s="1"/>
  <c r="E3" i="88"/>
  <c r="K3" i="82"/>
  <c r="E3" i="81"/>
  <c r="V8" i="106"/>
  <c r="O26" i="201"/>
  <c r="D25" i="102"/>
  <c r="D25" i="93" s="1"/>
  <c r="D25" i="11" s="1"/>
  <c r="D25" i="9" s="1"/>
  <c r="D25" i="7" s="1"/>
  <c r="D26" i="17"/>
  <c r="J8" i="125"/>
  <c r="S27" i="105"/>
  <c r="E17" i="105"/>
  <c r="U11" i="106"/>
  <c r="U3" i="106" s="1"/>
  <c r="G4" i="104"/>
  <c r="U13" i="102"/>
  <c r="U13" i="93" s="1"/>
  <c r="U13" i="11" s="1"/>
  <c r="U13" i="9" s="1"/>
  <c r="U13" i="7" s="1"/>
  <c r="J11" i="75"/>
  <c r="D27" i="75"/>
  <c r="I3" i="195"/>
  <c r="I26" i="196"/>
  <c r="J3" i="19"/>
  <c r="T3" i="18"/>
  <c r="J3" i="174"/>
  <c r="J2" i="174" s="1"/>
  <c r="T26" i="203"/>
  <c r="F3" i="110"/>
  <c r="F2" i="110" s="1"/>
  <c r="V3" i="115"/>
  <c r="E22" i="106"/>
  <c r="S11" i="106"/>
  <c r="S3" i="190"/>
  <c r="E3" i="17"/>
  <c r="I11" i="125"/>
  <c r="I26" i="108"/>
  <c r="K26" i="107"/>
  <c r="K3" i="85"/>
  <c r="K2" i="85" s="1"/>
  <c r="U26" i="82"/>
  <c r="I3" i="78"/>
  <c r="X52" i="105"/>
  <c r="F11" i="105"/>
  <c r="F3" i="105" s="1"/>
  <c r="V10" i="102"/>
  <c r="V10" i="93" s="1"/>
  <c r="V10" i="11" s="1"/>
  <c r="V10" i="9" s="1"/>
  <c r="V10" i="7" s="1"/>
  <c r="T3" i="112"/>
  <c r="T2" i="112" s="1"/>
  <c r="W51" i="93"/>
  <c r="W51" i="11" s="1"/>
  <c r="W51" i="9" s="1"/>
  <c r="W51" i="7" s="1"/>
  <c r="C61" i="111"/>
  <c r="W22" i="16"/>
  <c r="O27" i="125"/>
  <c r="J61" i="104"/>
  <c r="T27" i="104"/>
  <c r="D11" i="105"/>
  <c r="J3" i="112"/>
  <c r="L2" i="119"/>
  <c r="T17" i="16"/>
  <c r="S16" i="102"/>
  <c r="S16" i="93" s="1"/>
  <c r="S16" i="11" s="1"/>
  <c r="S16" i="9" s="1"/>
  <c r="S16" i="7" s="1"/>
  <c r="C3" i="84"/>
  <c r="R4" i="75"/>
  <c r="V26" i="165"/>
  <c r="F49" i="102"/>
  <c r="F49" i="93" s="1"/>
  <c r="F49" i="11" s="1"/>
  <c r="F49" i="9" s="1"/>
  <c r="F49" i="7" s="1"/>
  <c r="H46" i="102"/>
  <c r="J43" i="102"/>
  <c r="J43" i="93" s="1"/>
  <c r="J43" i="11" s="1"/>
  <c r="J43" i="9" s="1"/>
  <c r="J43" i="7" s="1"/>
  <c r="L40" i="102"/>
  <c r="L40" i="93" s="1"/>
  <c r="L40" i="11" s="1"/>
  <c r="L40" i="9" s="1"/>
  <c r="L40" i="7" s="1"/>
  <c r="N32" i="102"/>
  <c r="N32" i="93" s="1"/>
  <c r="N32" i="11" s="1"/>
  <c r="N32" i="9" s="1"/>
  <c r="N32" i="7" s="1"/>
  <c r="N21" i="102"/>
  <c r="N21" i="93" s="1"/>
  <c r="N21" i="11" s="1"/>
  <c r="N21" i="9" s="1"/>
  <c r="N21" i="7" s="1"/>
  <c r="M51" i="123"/>
  <c r="O48" i="123"/>
  <c r="Q45" i="123"/>
  <c r="Q45" i="93" s="1"/>
  <c r="Q45" i="11" s="1"/>
  <c r="Q45" i="9" s="1"/>
  <c r="Q45" i="7" s="1"/>
  <c r="S42" i="123"/>
  <c r="S42" i="93" s="1"/>
  <c r="S42" i="11" s="1"/>
  <c r="S42" i="9" s="1"/>
  <c r="S42" i="7" s="1"/>
  <c r="U39" i="123"/>
  <c r="U39" i="93" s="1"/>
  <c r="U39" i="11" s="1"/>
  <c r="U39" i="9" s="1"/>
  <c r="U39" i="7" s="1"/>
  <c r="W36" i="123"/>
  <c r="W36" i="93" s="1"/>
  <c r="W36" i="11" s="1"/>
  <c r="W36" i="9" s="1"/>
  <c r="W36" i="7" s="1"/>
  <c r="W31" i="123"/>
  <c r="W31" i="93" s="1"/>
  <c r="W31" i="11" s="1"/>
  <c r="W31" i="9" s="1"/>
  <c r="W31" i="7" s="1"/>
  <c r="C29" i="123"/>
  <c r="C29" i="93" s="1"/>
  <c r="C29" i="11" s="1"/>
  <c r="C29" i="9" s="1"/>
  <c r="C29" i="7" s="1"/>
  <c r="I21" i="123"/>
  <c r="I21" i="93" s="1"/>
  <c r="I21" i="11" s="1"/>
  <c r="I21" i="9" s="1"/>
  <c r="I21" i="7" s="1"/>
  <c r="I16" i="123"/>
  <c r="K13" i="123"/>
  <c r="X26" i="183"/>
  <c r="E64" i="123"/>
  <c r="T26" i="186"/>
  <c r="T2" i="186" s="1"/>
  <c r="V3" i="174"/>
  <c r="V2" i="174" s="1"/>
  <c r="O69" i="116"/>
  <c r="C72" i="102"/>
  <c r="C72" i="93" s="1"/>
  <c r="C72" i="11" s="1"/>
  <c r="C72" i="9" s="1"/>
  <c r="C72" i="7" s="1"/>
  <c r="E69" i="102"/>
  <c r="E69" i="93" s="1"/>
  <c r="E69" i="11" s="1"/>
  <c r="E69" i="9" s="1"/>
  <c r="E69" i="7" s="1"/>
  <c r="G66" i="102"/>
  <c r="I51" i="102"/>
  <c r="K48" i="102"/>
  <c r="K48" i="93" s="1"/>
  <c r="K48" i="11" s="1"/>
  <c r="K48" i="9" s="1"/>
  <c r="K48" i="7" s="1"/>
  <c r="M45" i="102"/>
  <c r="M45" i="93" s="1"/>
  <c r="M45" i="11" s="1"/>
  <c r="M45" i="9" s="1"/>
  <c r="M45" i="7" s="1"/>
  <c r="O42" i="102"/>
  <c r="O42" i="93" s="1"/>
  <c r="O42" i="11" s="1"/>
  <c r="O42" i="9" s="1"/>
  <c r="O42" i="7" s="1"/>
  <c r="Q39" i="102"/>
  <c r="S36" i="102"/>
  <c r="S36" i="93" s="1"/>
  <c r="S36" i="11" s="1"/>
  <c r="S36" i="9" s="1"/>
  <c r="S36" i="7" s="1"/>
  <c r="S31" i="102"/>
  <c r="S31" i="93" s="1"/>
  <c r="S31" i="11" s="1"/>
  <c r="S31" i="9" s="1"/>
  <c r="S31" i="7" s="1"/>
  <c r="S20" i="102"/>
  <c r="S20" i="93" s="1"/>
  <c r="S20" i="11" s="1"/>
  <c r="S20" i="9" s="1"/>
  <c r="S20" i="7" s="1"/>
  <c r="H70" i="102"/>
  <c r="H70" i="93" s="1"/>
  <c r="H70" i="11" s="1"/>
  <c r="H70" i="9" s="1"/>
  <c r="H70" i="7" s="1"/>
  <c r="J67" i="102"/>
  <c r="J67" i="93" s="1"/>
  <c r="J67" i="11" s="1"/>
  <c r="J67" i="9" s="1"/>
  <c r="J67" i="7" s="1"/>
  <c r="L64" i="102"/>
  <c r="L64" i="93" s="1"/>
  <c r="L64" i="11" s="1"/>
  <c r="L64" i="9" s="1"/>
  <c r="L64" i="7" s="1"/>
  <c r="N49" i="102"/>
  <c r="N49" i="93" s="1"/>
  <c r="N49" i="11" s="1"/>
  <c r="N49" i="9" s="1"/>
  <c r="N49" i="7" s="1"/>
  <c r="T40" i="102"/>
  <c r="T40" i="93" s="1"/>
  <c r="T40" i="11" s="1"/>
  <c r="T40" i="9" s="1"/>
  <c r="T40" i="7" s="1"/>
  <c r="V37" i="102"/>
  <c r="V32" i="102"/>
  <c r="V32" i="93" s="1"/>
  <c r="V32" i="11" s="1"/>
  <c r="V32" i="9" s="1"/>
  <c r="V32" i="7" s="1"/>
  <c r="V21" i="102"/>
  <c r="V21" i="93" s="1"/>
  <c r="V21" i="11" s="1"/>
  <c r="V21" i="9" s="1"/>
  <c r="V21" i="7" s="1"/>
  <c r="T48" i="102"/>
  <c r="T48" i="93" s="1"/>
  <c r="T48" i="11" s="1"/>
  <c r="T48" i="9" s="1"/>
  <c r="T48" i="7" s="1"/>
  <c r="V45" i="102"/>
  <c r="V45" i="93" s="1"/>
  <c r="V45" i="11" s="1"/>
  <c r="V45" i="9" s="1"/>
  <c r="V45" i="7" s="1"/>
  <c r="S2" i="204"/>
  <c r="F2" i="204"/>
  <c r="T49" i="123"/>
  <c r="V46" i="123"/>
  <c r="V46" i="93" s="1"/>
  <c r="V46" i="11" s="1"/>
  <c r="V46" i="9" s="1"/>
  <c r="V46" i="7" s="1"/>
  <c r="D41" i="123"/>
  <c r="D41" i="93" s="1"/>
  <c r="D41" i="11" s="1"/>
  <c r="D41" i="9" s="1"/>
  <c r="D41" i="7" s="1"/>
  <c r="F38" i="123"/>
  <c r="F38" i="93" s="1"/>
  <c r="F38" i="11" s="1"/>
  <c r="F38" i="9" s="1"/>
  <c r="F38" i="7" s="1"/>
  <c r="H35" i="123"/>
  <c r="H35" i="93" s="1"/>
  <c r="H35" i="11" s="1"/>
  <c r="H35" i="9" s="1"/>
  <c r="H35" i="7" s="1"/>
  <c r="H24" i="123"/>
  <c r="H24" i="93" s="1"/>
  <c r="H24" i="11" s="1"/>
  <c r="H24" i="9" s="1"/>
  <c r="H24" i="7" s="1"/>
  <c r="H14" i="123"/>
  <c r="H14" i="93" s="1"/>
  <c r="H14" i="11" s="1"/>
  <c r="H14" i="9" s="1"/>
  <c r="H14" i="7" s="1"/>
  <c r="F7" i="123"/>
  <c r="F7" i="93" s="1"/>
  <c r="F7" i="11" s="1"/>
  <c r="F7" i="9" s="1"/>
  <c r="F7" i="7" s="1"/>
  <c r="R3" i="110"/>
  <c r="O3" i="121"/>
  <c r="O2" i="121" s="1"/>
  <c r="N26" i="189"/>
  <c r="X3" i="19"/>
  <c r="T2" i="110"/>
  <c r="W26" i="195"/>
  <c r="J26" i="186"/>
  <c r="J2" i="186" s="1"/>
  <c r="E68" i="116"/>
  <c r="T2" i="83"/>
  <c r="P2" i="199"/>
  <c r="P3" i="87"/>
  <c r="L3" i="91"/>
  <c r="E68" i="102"/>
  <c r="G65" i="102"/>
  <c r="I50" i="102"/>
  <c r="K47" i="102"/>
  <c r="M44" i="102"/>
  <c r="M44" i="93" s="1"/>
  <c r="M44" i="11" s="1"/>
  <c r="M44" i="9" s="1"/>
  <c r="M44" i="7" s="1"/>
  <c r="O41" i="102"/>
  <c r="O41" i="93" s="1"/>
  <c r="O41" i="11" s="1"/>
  <c r="O41" i="9" s="1"/>
  <c r="O41" i="7" s="1"/>
  <c r="Q38" i="102"/>
  <c r="Q38" i="93" s="1"/>
  <c r="Q38" i="11" s="1"/>
  <c r="Q38" i="9" s="1"/>
  <c r="Q38" i="7" s="1"/>
  <c r="S35" i="102"/>
  <c r="S35" i="93" s="1"/>
  <c r="S35" i="11" s="1"/>
  <c r="S35" i="9" s="1"/>
  <c r="S35" i="7" s="1"/>
  <c r="E31" i="102"/>
  <c r="E31" i="93" s="1"/>
  <c r="E31" i="11" s="1"/>
  <c r="E31" i="9" s="1"/>
  <c r="E31" i="7" s="1"/>
  <c r="O67" i="116"/>
  <c r="O67" i="93" s="1"/>
  <c r="O67" i="11" s="1"/>
  <c r="O67" i="9" s="1"/>
  <c r="O67" i="7" s="1"/>
  <c r="S40" i="116"/>
  <c r="E67" i="116"/>
  <c r="E67" i="93" s="1"/>
  <c r="E67" i="11" s="1"/>
  <c r="E67" i="9" s="1"/>
  <c r="E67" i="7" s="1"/>
  <c r="O48" i="116"/>
  <c r="X2" i="89"/>
  <c r="J2" i="158"/>
  <c r="V44" i="93"/>
  <c r="V44" i="11" s="1"/>
  <c r="V44" i="9" s="1"/>
  <c r="V44" i="7" s="1"/>
  <c r="J2" i="155"/>
  <c r="R2" i="166"/>
  <c r="R3" i="194"/>
  <c r="F3" i="191"/>
  <c r="N3" i="187"/>
  <c r="N2" i="187" s="1"/>
  <c r="Q52" i="111"/>
  <c r="I33" i="104"/>
  <c r="U26" i="90"/>
  <c r="X2" i="120"/>
  <c r="C61" i="120"/>
  <c r="G2" i="155"/>
  <c r="Q7" i="102"/>
  <c r="Q7" i="93" s="1"/>
  <c r="Q7" i="11" s="1"/>
  <c r="Q7" i="9" s="1"/>
  <c r="Q7" i="7" s="1"/>
  <c r="T2" i="115"/>
  <c r="K3" i="183"/>
  <c r="K2" i="183" s="1"/>
  <c r="D26" i="173"/>
  <c r="J2" i="119"/>
  <c r="E2" i="151"/>
  <c r="H2" i="119"/>
  <c r="N40" i="93"/>
  <c r="N40" i="11" s="1"/>
  <c r="N40" i="9" s="1"/>
  <c r="N40" i="7" s="1"/>
  <c r="N44" i="93"/>
  <c r="N44" i="11" s="1"/>
  <c r="N44" i="9" s="1"/>
  <c r="N44" i="7" s="1"/>
  <c r="J61" i="106"/>
  <c r="H27" i="16"/>
  <c r="N4" i="16"/>
  <c r="S2" i="168"/>
  <c r="I61" i="106"/>
  <c r="W25" i="102"/>
  <c r="X2" i="158"/>
  <c r="N11" i="105"/>
  <c r="H16" i="102"/>
  <c r="H16" i="93" s="1"/>
  <c r="H16" i="11" s="1"/>
  <c r="H16" i="9" s="1"/>
  <c r="H16" i="7" s="1"/>
  <c r="J13" i="102"/>
  <c r="J13" i="93" s="1"/>
  <c r="J13" i="11" s="1"/>
  <c r="J13" i="9" s="1"/>
  <c r="J13" i="7" s="1"/>
  <c r="E27" i="105"/>
  <c r="V2" i="160"/>
  <c r="E3" i="85"/>
  <c r="P2" i="120"/>
  <c r="G22" i="106"/>
  <c r="H2" i="156"/>
  <c r="H2" i="168"/>
  <c r="C70" i="116"/>
  <c r="C70" i="93" s="1"/>
  <c r="C70" i="11" s="1"/>
  <c r="C70" i="9" s="1"/>
  <c r="C70" i="7" s="1"/>
  <c r="R3" i="19"/>
  <c r="C67" i="102"/>
  <c r="C67" i="93" s="1"/>
  <c r="C67" i="11" s="1"/>
  <c r="C67" i="9" s="1"/>
  <c r="C67" i="7" s="1"/>
  <c r="E64" i="102"/>
  <c r="G49" i="102"/>
  <c r="G49" i="93" s="1"/>
  <c r="G49" i="11" s="1"/>
  <c r="G49" i="9" s="1"/>
  <c r="G49" i="7" s="1"/>
  <c r="I46" i="102"/>
  <c r="I46" i="93" s="1"/>
  <c r="I46" i="11" s="1"/>
  <c r="I46" i="9" s="1"/>
  <c r="I46" i="7" s="1"/>
  <c r="K43" i="102"/>
  <c r="K43" i="93" s="1"/>
  <c r="K43" i="11" s="1"/>
  <c r="K43" i="9" s="1"/>
  <c r="K43" i="7" s="1"/>
  <c r="M40" i="102"/>
  <c r="M40" i="93" s="1"/>
  <c r="M40" i="11" s="1"/>
  <c r="M40" i="9" s="1"/>
  <c r="M40" i="7" s="1"/>
  <c r="W32" i="102"/>
  <c r="W32" i="93" s="1"/>
  <c r="W32" i="11" s="1"/>
  <c r="W32" i="9" s="1"/>
  <c r="W32" i="7" s="1"/>
  <c r="C30" i="102"/>
  <c r="C30" i="93" s="1"/>
  <c r="C30" i="11" s="1"/>
  <c r="C30" i="9" s="1"/>
  <c r="C30" i="7" s="1"/>
  <c r="J2" i="204"/>
  <c r="J3" i="173"/>
  <c r="J2" i="115"/>
  <c r="I2" i="155"/>
  <c r="U54" i="93"/>
  <c r="R29" i="93"/>
  <c r="R29" i="11" s="1"/>
  <c r="R29" i="9" s="1"/>
  <c r="R29" i="7" s="1"/>
  <c r="R17" i="75"/>
  <c r="S8" i="75"/>
  <c r="P41" i="93"/>
  <c r="P41" i="11" s="1"/>
  <c r="P41" i="9" s="1"/>
  <c r="P41" i="7" s="1"/>
  <c r="R38" i="93"/>
  <c r="R38" i="11" s="1"/>
  <c r="R38" i="9" s="1"/>
  <c r="R38" i="7" s="1"/>
  <c r="P26" i="197"/>
  <c r="N61" i="105"/>
  <c r="D2" i="83"/>
  <c r="N61" i="75"/>
  <c r="I33" i="118"/>
  <c r="I26" i="118" s="1"/>
  <c r="I2" i="118" s="1"/>
  <c r="M4" i="111"/>
  <c r="U2" i="151"/>
  <c r="P2" i="158"/>
  <c r="H43" i="93"/>
  <c r="H43" i="11" s="1"/>
  <c r="H43" i="9" s="1"/>
  <c r="H43" i="7" s="1"/>
  <c r="L37" i="93"/>
  <c r="L37" i="11" s="1"/>
  <c r="L37" i="9" s="1"/>
  <c r="L37" i="7" s="1"/>
  <c r="L61" i="105"/>
  <c r="L4" i="105"/>
  <c r="P32" i="93"/>
  <c r="P32" i="11" s="1"/>
  <c r="P32" i="9" s="1"/>
  <c r="P32" i="7" s="1"/>
  <c r="N25" i="102"/>
  <c r="N25" i="93" s="1"/>
  <c r="N25" i="11" s="1"/>
  <c r="N25" i="9" s="1"/>
  <c r="N25" i="7" s="1"/>
  <c r="Q3" i="189"/>
  <c r="Q2" i="189" s="1"/>
  <c r="E4" i="106"/>
  <c r="Q4" i="104"/>
  <c r="P27" i="75"/>
  <c r="R2" i="120"/>
  <c r="F26" i="163"/>
  <c r="H3" i="185"/>
  <c r="N2" i="151"/>
  <c r="N2" i="160"/>
  <c r="M61" i="120"/>
  <c r="I2" i="166"/>
  <c r="D33" i="106"/>
  <c r="D26" i="106" s="1"/>
  <c r="N27" i="106"/>
  <c r="T33" i="105"/>
  <c r="U2" i="160"/>
  <c r="R2" i="158"/>
  <c r="V17" i="106"/>
  <c r="F61" i="75"/>
  <c r="E52" i="106"/>
  <c r="M33" i="106"/>
  <c r="W72" i="93"/>
  <c r="W72" i="11" s="1"/>
  <c r="W72" i="9" s="1"/>
  <c r="W72" i="7" s="1"/>
  <c r="M2" i="151"/>
  <c r="Q3" i="78"/>
  <c r="H4" i="106"/>
  <c r="V27" i="105"/>
  <c r="H6" i="102"/>
  <c r="H6" i="93" s="1"/>
  <c r="H6" i="11" s="1"/>
  <c r="H6" i="9" s="1"/>
  <c r="H6" i="7" s="1"/>
  <c r="M2" i="168"/>
  <c r="I2" i="158"/>
  <c r="J2" i="166"/>
  <c r="J33" i="16"/>
  <c r="X61" i="106"/>
  <c r="H11" i="106"/>
  <c r="J2" i="120"/>
  <c r="N3" i="197"/>
  <c r="H26" i="191"/>
  <c r="P26" i="187"/>
  <c r="P31" i="93"/>
  <c r="P31" i="11" s="1"/>
  <c r="P31" i="9" s="1"/>
  <c r="P31" i="7" s="1"/>
  <c r="F2" i="160"/>
  <c r="R26" i="201"/>
  <c r="I2" i="119"/>
  <c r="S26" i="91"/>
  <c r="H33" i="104"/>
  <c r="V17" i="105"/>
  <c r="L11" i="105"/>
  <c r="F17" i="16"/>
  <c r="K26" i="78"/>
  <c r="L61" i="75"/>
  <c r="U20" i="93"/>
  <c r="U20" i="11" s="1"/>
  <c r="U20" i="9" s="1"/>
  <c r="U20" i="7" s="1"/>
  <c r="E26" i="17"/>
  <c r="S4" i="16"/>
  <c r="F2" i="155"/>
  <c r="L26" i="115"/>
  <c r="K10" i="102"/>
  <c r="K10" i="93" s="1"/>
  <c r="K10" i="11" s="1"/>
  <c r="K10" i="9" s="1"/>
  <c r="K10" i="7" s="1"/>
  <c r="I2" i="151"/>
  <c r="S26" i="110"/>
  <c r="E26" i="81"/>
  <c r="E52" i="16"/>
  <c r="K3" i="84"/>
  <c r="J27" i="75"/>
  <c r="R2" i="169"/>
  <c r="L2" i="204"/>
  <c r="K2" i="204"/>
  <c r="F2" i="174"/>
  <c r="X3" i="183"/>
  <c r="D3" i="121"/>
  <c r="P3" i="81"/>
  <c r="P2" i="81" s="1"/>
  <c r="H2" i="199"/>
  <c r="T2" i="199"/>
  <c r="I70" i="102"/>
  <c r="I70" i="93" s="1"/>
  <c r="I70" i="11" s="1"/>
  <c r="I70" i="9" s="1"/>
  <c r="I70" i="7" s="1"/>
  <c r="W2" i="158"/>
  <c r="O2" i="155"/>
  <c r="V33" i="105"/>
  <c r="L27" i="105"/>
  <c r="H22" i="125"/>
  <c r="N2" i="108"/>
  <c r="U37" i="116"/>
  <c r="S27" i="104"/>
  <c r="G26" i="80"/>
  <c r="S37" i="116"/>
  <c r="S37" i="93" s="1"/>
  <c r="S37" i="11" s="1"/>
  <c r="S37" i="9" s="1"/>
  <c r="S37" i="7" s="1"/>
  <c r="C22" i="104"/>
  <c r="U8" i="105"/>
  <c r="V17" i="75"/>
  <c r="T2" i="159"/>
  <c r="M2" i="170"/>
  <c r="S3" i="165"/>
  <c r="K3" i="199"/>
  <c r="K2" i="199" s="1"/>
  <c r="G26" i="19"/>
  <c r="D2" i="204"/>
  <c r="X3" i="203"/>
  <c r="L2" i="153"/>
  <c r="C2" i="153"/>
  <c r="K26" i="203"/>
  <c r="K2" i="203" s="1"/>
  <c r="X2" i="202"/>
  <c r="O26" i="173"/>
  <c r="R3" i="80"/>
  <c r="R2" i="80" s="1"/>
  <c r="L2" i="199"/>
  <c r="T2" i="160"/>
  <c r="H11" i="125"/>
  <c r="H3" i="125" s="1"/>
  <c r="L3" i="112"/>
  <c r="G2" i="119"/>
  <c r="E38" i="93"/>
  <c r="E38" i="11" s="1"/>
  <c r="E38" i="9" s="1"/>
  <c r="E38" i="7" s="1"/>
  <c r="K26" i="163"/>
  <c r="G2" i="198"/>
  <c r="G27" i="125"/>
  <c r="V33" i="16"/>
  <c r="W2" i="168"/>
  <c r="S25" i="102"/>
  <c r="S25" i="93" s="1"/>
  <c r="S25" i="11" s="1"/>
  <c r="S25" i="9" s="1"/>
  <c r="S25" i="7" s="1"/>
  <c r="K15" i="102"/>
  <c r="K15" i="93" s="1"/>
  <c r="K15" i="11" s="1"/>
  <c r="K15" i="9" s="1"/>
  <c r="K15" i="7" s="1"/>
  <c r="I26" i="79"/>
  <c r="L6" i="102"/>
  <c r="G24" i="102"/>
  <c r="G24" i="93" s="1"/>
  <c r="G24" i="11" s="1"/>
  <c r="G24" i="9" s="1"/>
  <c r="G24" i="7" s="1"/>
  <c r="E7" i="102"/>
  <c r="E7" i="93" s="1"/>
  <c r="E7" i="11" s="1"/>
  <c r="E7" i="9" s="1"/>
  <c r="E7" i="7" s="1"/>
  <c r="E3" i="83"/>
  <c r="L2" i="159"/>
  <c r="E2" i="170"/>
  <c r="U3" i="195"/>
  <c r="M3" i="196"/>
  <c r="M2" i="196" s="1"/>
  <c r="L72" i="102"/>
  <c r="L72" i="93" s="1"/>
  <c r="L72" i="11" s="1"/>
  <c r="L72" i="9" s="1"/>
  <c r="L72" i="7" s="1"/>
  <c r="N69" i="102"/>
  <c r="N69" i="93" s="1"/>
  <c r="N69" i="11" s="1"/>
  <c r="N69" i="9" s="1"/>
  <c r="N69" i="7" s="1"/>
  <c r="P66" i="102"/>
  <c r="R63" i="102"/>
  <c r="R51" i="102"/>
  <c r="X42" i="102"/>
  <c r="X42" i="93" s="1"/>
  <c r="X42" i="11" s="1"/>
  <c r="X42" i="9" s="1"/>
  <c r="X42" i="7" s="1"/>
  <c r="D40" i="102"/>
  <c r="F37" i="102"/>
  <c r="F37" i="93" s="1"/>
  <c r="F37" i="11" s="1"/>
  <c r="F37" i="9" s="1"/>
  <c r="F37" i="7" s="1"/>
  <c r="F32" i="102"/>
  <c r="F32" i="93" s="1"/>
  <c r="F32" i="11" s="1"/>
  <c r="F32" i="9" s="1"/>
  <c r="F32" i="7" s="1"/>
  <c r="H29" i="102"/>
  <c r="H29" i="93" s="1"/>
  <c r="H29" i="11" s="1"/>
  <c r="H29" i="9" s="1"/>
  <c r="H29" i="7" s="1"/>
  <c r="V26" i="18"/>
  <c r="T2" i="154"/>
  <c r="D2" i="153"/>
  <c r="Q2" i="153"/>
  <c r="P2" i="202"/>
  <c r="H30" i="123"/>
  <c r="H19" i="123"/>
  <c r="H19" i="93" s="1"/>
  <c r="H19" i="11" s="1"/>
  <c r="H19" i="9" s="1"/>
  <c r="H19" i="7" s="1"/>
  <c r="D3" i="173"/>
  <c r="S2" i="202"/>
  <c r="R2" i="202"/>
  <c r="N2" i="186"/>
  <c r="N2" i="86"/>
  <c r="D2" i="199"/>
  <c r="R2" i="160"/>
  <c r="O2" i="168"/>
  <c r="O27" i="106"/>
  <c r="G11" i="106"/>
  <c r="G3" i="106" s="1"/>
  <c r="S11" i="104"/>
  <c r="S3" i="104" s="1"/>
  <c r="I61" i="105"/>
  <c r="J27" i="104"/>
  <c r="H4" i="105"/>
  <c r="H3" i="105" s="1"/>
  <c r="R61" i="103"/>
  <c r="S17" i="104"/>
  <c r="G14" i="102"/>
  <c r="G14" i="93" s="1"/>
  <c r="G14" i="11" s="1"/>
  <c r="G14" i="9" s="1"/>
  <c r="G14" i="7" s="1"/>
  <c r="F61" i="16"/>
  <c r="V27" i="75"/>
  <c r="P22" i="75"/>
  <c r="D4" i="75"/>
  <c r="D2" i="159"/>
  <c r="Q2" i="159"/>
  <c r="P26" i="198"/>
  <c r="V3" i="195"/>
  <c r="O3" i="165"/>
  <c r="N26" i="192"/>
  <c r="H3" i="192"/>
  <c r="H2" i="192" s="1"/>
  <c r="V3" i="192"/>
  <c r="V2" i="192" s="1"/>
  <c r="E26" i="186"/>
  <c r="V3" i="190"/>
  <c r="H2" i="19"/>
  <c r="C2" i="154"/>
  <c r="I2" i="153"/>
  <c r="E2" i="161"/>
  <c r="H2" i="202"/>
  <c r="V2" i="202"/>
  <c r="D3" i="174"/>
  <c r="D2" i="174" s="1"/>
  <c r="K2" i="202"/>
  <c r="Q2" i="174"/>
  <c r="J2" i="202"/>
  <c r="K26" i="121"/>
  <c r="X3" i="113"/>
  <c r="X2" i="113" s="1"/>
  <c r="D26" i="91"/>
  <c r="L2" i="79"/>
  <c r="T2" i="202"/>
  <c r="U2" i="204"/>
  <c r="Q2" i="202"/>
  <c r="T19" i="93"/>
  <c r="T19" i="11" s="1"/>
  <c r="T19" i="9" s="1"/>
  <c r="T19" i="7" s="1"/>
  <c r="L2" i="160"/>
  <c r="M66" i="116"/>
  <c r="M66" i="93" s="1"/>
  <c r="M66" i="11" s="1"/>
  <c r="M66" i="9" s="1"/>
  <c r="M66" i="7" s="1"/>
  <c r="C61" i="104"/>
  <c r="K2" i="151"/>
  <c r="C2" i="160"/>
  <c r="V2" i="155"/>
  <c r="P13" i="102"/>
  <c r="P13" i="93" s="1"/>
  <c r="P13" i="11" s="1"/>
  <c r="P13" i="9" s="1"/>
  <c r="P13" i="7" s="1"/>
  <c r="N52" i="75"/>
  <c r="G33" i="125"/>
  <c r="H4" i="75"/>
  <c r="J3" i="198"/>
  <c r="V3" i="188"/>
  <c r="V2" i="188" s="1"/>
  <c r="J2" i="170"/>
  <c r="Q2" i="199"/>
  <c r="D2" i="154"/>
  <c r="L3" i="203"/>
  <c r="P3" i="174"/>
  <c r="P2" i="174" s="1"/>
  <c r="N2" i="202"/>
  <c r="U2" i="202"/>
  <c r="C2" i="202"/>
  <c r="L2" i="110"/>
  <c r="D2" i="87"/>
  <c r="X2" i="85"/>
  <c r="D3" i="79"/>
  <c r="D2" i="79" s="1"/>
  <c r="H2" i="204"/>
  <c r="L2" i="202"/>
  <c r="M2" i="204"/>
  <c r="I2" i="202"/>
  <c r="N2" i="119"/>
  <c r="H7" i="102"/>
  <c r="H7" i="93" s="1"/>
  <c r="H7" i="11" s="1"/>
  <c r="H7" i="9" s="1"/>
  <c r="H7" i="7" s="1"/>
  <c r="N17" i="16"/>
  <c r="J2" i="151"/>
  <c r="J2" i="160"/>
  <c r="H2" i="112"/>
  <c r="C27" i="104"/>
  <c r="O3" i="90"/>
  <c r="G17" i="106"/>
  <c r="M51" i="116"/>
  <c r="K3" i="113"/>
  <c r="U3" i="109"/>
  <c r="X2" i="168"/>
  <c r="Q26" i="165"/>
  <c r="I2" i="199"/>
  <c r="R3" i="196"/>
  <c r="R2" i="193"/>
  <c r="D3" i="203"/>
  <c r="Q2" i="204"/>
  <c r="L67" i="123"/>
  <c r="L67" i="93" s="1"/>
  <c r="L67" i="11" s="1"/>
  <c r="L67" i="9" s="1"/>
  <c r="L67" i="7" s="1"/>
  <c r="N64" i="123"/>
  <c r="W2" i="202"/>
  <c r="F2" i="202"/>
  <c r="M2" i="202"/>
  <c r="V2" i="204"/>
  <c r="Q26" i="183"/>
  <c r="U3" i="121"/>
  <c r="U2" i="121" s="1"/>
  <c r="D2" i="202"/>
  <c r="E2" i="204"/>
  <c r="E25" i="102"/>
  <c r="E25" i="93" s="1"/>
  <c r="E25" i="11" s="1"/>
  <c r="E25" i="9" s="1"/>
  <c r="E25" i="7" s="1"/>
  <c r="V6" i="102"/>
  <c r="V6" i="93" s="1"/>
  <c r="V6" i="11" s="1"/>
  <c r="V6" i="9" s="1"/>
  <c r="V6" i="7" s="1"/>
  <c r="Q61" i="120"/>
  <c r="M2" i="119"/>
  <c r="C26" i="197"/>
  <c r="C27" i="16"/>
  <c r="Q2" i="151"/>
  <c r="C26" i="86"/>
  <c r="H2" i="160"/>
  <c r="J26" i="114"/>
  <c r="L26" i="108"/>
  <c r="P2" i="168"/>
  <c r="N26" i="19"/>
  <c r="N2" i="19" s="1"/>
  <c r="X26" i="18"/>
  <c r="X2" i="18" s="1"/>
  <c r="E3" i="203"/>
  <c r="R2" i="204"/>
  <c r="I2" i="204"/>
  <c r="T2" i="161"/>
  <c r="O2" i="202"/>
  <c r="N2" i="204"/>
  <c r="R3" i="183"/>
  <c r="V3" i="107"/>
  <c r="J2" i="109"/>
  <c r="W3" i="183"/>
  <c r="M2" i="121"/>
  <c r="V3" i="90"/>
  <c r="V2" i="90" s="1"/>
  <c r="H3" i="85"/>
  <c r="H2" i="85" s="1"/>
  <c r="X2" i="199"/>
  <c r="N26" i="163"/>
  <c r="S45" i="116"/>
  <c r="S45" i="93" s="1"/>
  <c r="S45" i="11" s="1"/>
  <c r="S45" i="9" s="1"/>
  <c r="S45" i="7" s="1"/>
  <c r="G26" i="195"/>
  <c r="C26" i="190"/>
  <c r="X26" i="197"/>
  <c r="V3" i="197"/>
  <c r="F71" i="93"/>
  <c r="F71" i="11" s="1"/>
  <c r="F71" i="9" s="1"/>
  <c r="F71" i="7" s="1"/>
  <c r="S61" i="125"/>
  <c r="O3" i="83"/>
  <c r="S3" i="193"/>
  <c r="X26" i="17"/>
  <c r="C3" i="81"/>
  <c r="M3" i="80"/>
  <c r="X26" i="201"/>
  <c r="P70" i="102"/>
  <c r="P70" i="93" s="1"/>
  <c r="P70" i="11" s="1"/>
  <c r="P70" i="9" s="1"/>
  <c r="P70" i="7" s="1"/>
  <c r="T64" i="102"/>
  <c r="T64" i="93" s="1"/>
  <c r="T64" i="11" s="1"/>
  <c r="T64" i="9" s="1"/>
  <c r="T64" i="7" s="1"/>
  <c r="V49" i="102"/>
  <c r="V49" i="93" s="1"/>
  <c r="V49" i="11" s="1"/>
  <c r="V49" i="9" s="1"/>
  <c r="V49" i="7" s="1"/>
  <c r="X46" i="102"/>
  <c r="X46" i="93" s="1"/>
  <c r="X46" i="11" s="1"/>
  <c r="X46" i="9" s="1"/>
  <c r="X46" i="7" s="1"/>
  <c r="D44" i="102"/>
  <c r="D44" i="93" s="1"/>
  <c r="D44" i="11" s="1"/>
  <c r="D44" i="9" s="1"/>
  <c r="D44" i="7" s="1"/>
  <c r="H38" i="102"/>
  <c r="H38" i="93" s="1"/>
  <c r="H38" i="11" s="1"/>
  <c r="H38" i="9" s="1"/>
  <c r="H38" i="7" s="1"/>
  <c r="J35" i="102"/>
  <c r="J35" i="93" s="1"/>
  <c r="J35" i="11" s="1"/>
  <c r="J35" i="9" s="1"/>
  <c r="J35" i="7" s="1"/>
  <c r="J30" i="102"/>
  <c r="J30" i="93" s="1"/>
  <c r="J30" i="11" s="1"/>
  <c r="J30" i="9" s="1"/>
  <c r="J30" i="7" s="1"/>
  <c r="J19" i="102"/>
  <c r="J19" i="93" s="1"/>
  <c r="J19" i="11" s="1"/>
  <c r="J19" i="9" s="1"/>
  <c r="J19" i="7" s="1"/>
  <c r="W3" i="201"/>
  <c r="W2" i="201" s="1"/>
  <c r="G26" i="199"/>
  <c r="Q26" i="196"/>
  <c r="T71" i="93"/>
  <c r="T71" i="11" s="1"/>
  <c r="T71" i="9" s="1"/>
  <c r="T71" i="7" s="1"/>
  <c r="S26" i="163"/>
  <c r="L26" i="192"/>
  <c r="R26" i="186"/>
  <c r="F3" i="189"/>
  <c r="P26" i="83"/>
  <c r="U72" i="102"/>
  <c r="W69" i="102"/>
  <c r="X66" i="116"/>
  <c r="K39" i="93"/>
  <c r="K39" i="11" s="1"/>
  <c r="K39" i="9" s="1"/>
  <c r="K39" i="7" s="1"/>
  <c r="M3" i="191"/>
  <c r="G26" i="185"/>
  <c r="R26" i="163"/>
  <c r="L62" i="123"/>
  <c r="P36" i="93"/>
  <c r="P36" i="11" s="1"/>
  <c r="P36" i="9" s="1"/>
  <c r="P36" i="7" s="1"/>
  <c r="P3" i="195"/>
  <c r="R3" i="174"/>
  <c r="R2" i="174" s="1"/>
  <c r="U3" i="79"/>
  <c r="J75" i="149"/>
  <c r="C51" i="116"/>
  <c r="L3" i="85"/>
  <c r="S54" i="102"/>
  <c r="S54" i="93" s="1"/>
  <c r="S54" i="11" s="1"/>
  <c r="S54" i="9" s="1"/>
  <c r="S54" i="7" s="1"/>
  <c r="U76" i="149"/>
  <c r="X3" i="115"/>
  <c r="J3" i="82"/>
  <c r="X3" i="79"/>
  <c r="R76" i="149"/>
  <c r="R3" i="121"/>
  <c r="L26" i="113"/>
  <c r="L2" i="113" s="1"/>
  <c r="N26" i="107"/>
  <c r="F3" i="108"/>
  <c r="F2" i="108" s="1"/>
  <c r="D76" i="149"/>
  <c r="C44" i="102"/>
  <c r="C44" i="93" s="1"/>
  <c r="C44" i="11" s="1"/>
  <c r="C44" i="9" s="1"/>
  <c r="C44" i="7" s="1"/>
  <c r="M37" i="102"/>
  <c r="O29" i="102"/>
  <c r="O29" i="93" s="1"/>
  <c r="O29" i="11" s="1"/>
  <c r="O29" i="9" s="1"/>
  <c r="O29" i="7" s="1"/>
  <c r="V65" i="102"/>
  <c r="L31" i="102"/>
  <c r="L31" i="93" s="1"/>
  <c r="L31" i="11" s="1"/>
  <c r="L31" i="9" s="1"/>
  <c r="L31" i="7" s="1"/>
  <c r="W62" i="102"/>
  <c r="W62" i="93" s="1"/>
  <c r="W62" i="11" s="1"/>
  <c r="W62" i="9" s="1"/>
  <c r="W62" i="7" s="1"/>
  <c r="E45" i="102"/>
  <c r="E45" i="93" s="1"/>
  <c r="E45" i="11" s="1"/>
  <c r="E45" i="9" s="1"/>
  <c r="E45" i="7" s="1"/>
  <c r="H64" i="123"/>
  <c r="H3" i="183"/>
  <c r="N26" i="109"/>
  <c r="N2" i="109" s="1"/>
  <c r="K41" i="93"/>
  <c r="K41" i="11" s="1"/>
  <c r="K41" i="9" s="1"/>
  <c r="K41" i="7" s="1"/>
  <c r="W29" i="102"/>
  <c r="W29" i="93" s="1"/>
  <c r="W29" i="11" s="1"/>
  <c r="W29" i="9" s="1"/>
  <c r="W29" i="7" s="1"/>
  <c r="K72" i="102"/>
  <c r="K72" i="93" s="1"/>
  <c r="K72" i="11" s="1"/>
  <c r="K72" i="9" s="1"/>
  <c r="K72" i="7" s="1"/>
  <c r="J54" i="102"/>
  <c r="J54" i="93" s="1"/>
  <c r="J54" i="11" s="1"/>
  <c r="J71" i="102"/>
  <c r="J71" i="93" s="1"/>
  <c r="J71" i="11" s="1"/>
  <c r="J71" i="9" s="1"/>
  <c r="J71" i="7" s="1"/>
  <c r="N65" i="102"/>
  <c r="P50" i="102"/>
  <c r="P50" i="93" s="1"/>
  <c r="P50" i="11" s="1"/>
  <c r="P50" i="9" s="1"/>
  <c r="P50" i="7" s="1"/>
  <c r="R47" i="102"/>
  <c r="R47" i="93" s="1"/>
  <c r="R47" i="11" s="1"/>
  <c r="R47" i="9" s="1"/>
  <c r="R47" i="7" s="1"/>
  <c r="X38" i="102"/>
  <c r="X38" i="93" s="1"/>
  <c r="X38" i="11" s="1"/>
  <c r="X38" i="9" s="1"/>
  <c r="X38" i="7" s="1"/>
  <c r="D36" i="102"/>
  <c r="D31" i="102"/>
  <c r="D31" i="93" s="1"/>
  <c r="D31" i="11" s="1"/>
  <c r="D31" i="9" s="1"/>
  <c r="D31" i="7" s="1"/>
  <c r="I54" i="102"/>
  <c r="I54" i="93" s="1"/>
  <c r="I54" i="11" s="1"/>
  <c r="I54" i="9" s="1"/>
  <c r="I54" i="7" s="1"/>
  <c r="I71" i="102"/>
  <c r="I71" i="93" s="1"/>
  <c r="I71" i="11" s="1"/>
  <c r="I71" i="9" s="1"/>
  <c r="I71" i="7" s="1"/>
  <c r="K68" i="102"/>
  <c r="K68" i="93" s="1"/>
  <c r="K68" i="11" s="1"/>
  <c r="K68" i="9" s="1"/>
  <c r="K68" i="7" s="1"/>
  <c r="O62" i="102"/>
  <c r="O50" i="102"/>
  <c r="O50" i="93" s="1"/>
  <c r="O50" i="11" s="1"/>
  <c r="O50" i="9" s="1"/>
  <c r="O50" i="7" s="1"/>
  <c r="Q47" i="102"/>
  <c r="Q47" i="93" s="1"/>
  <c r="Q47" i="11" s="1"/>
  <c r="Q47" i="9" s="1"/>
  <c r="Q47" i="7" s="1"/>
  <c r="S44" i="102"/>
  <c r="S44" i="93" s="1"/>
  <c r="S44" i="11" s="1"/>
  <c r="S44" i="9" s="1"/>
  <c r="S44" i="7" s="1"/>
  <c r="U41" i="102"/>
  <c r="W38" i="102"/>
  <c r="C36" i="102"/>
  <c r="C36" i="93" s="1"/>
  <c r="C36" i="11" s="1"/>
  <c r="C36" i="9" s="1"/>
  <c r="C36" i="7" s="1"/>
  <c r="C31" i="102"/>
  <c r="E87" i="149"/>
  <c r="U26" i="173"/>
  <c r="G87" i="149"/>
  <c r="V3" i="191"/>
  <c r="W26" i="114"/>
  <c r="K3" i="81"/>
  <c r="I49" i="116"/>
  <c r="K46" i="116"/>
  <c r="L26" i="194"/>
  <c r="L69" i="93"/>
  <c r="L69" i="11" s="1"/>
  <c r="L69" i="9" s="1"/>
  <c r="L69" i="7" s="1"/>
  <c r="N3" i="111"/>
  <c r="J26" i="185"/>
  <c r="I26" i="185"/>
  <c r="C3" i="110"/>
  <c r="N26" i="197"/>
  <c r="G16" i="93"/>
  <c r="G16" i="11" s="1"/>
  <c r="G16" i="9" s="1"/>
  <c r="G16" i="7" s="1"/>
  <c r="I13" i="93"/>
  <c r="I13" i="11" s="1"/>
  <c r="I13" i="9" s="1"/>
  <c r="I13" i="7" s="1"/>
  <c r="T36" i="123"/>
  <c r="G26" i="171"/>
  <c r="O3" i="113"/>
  <c r="Q67" i="102"/>
  <c r="Q67" i="93" s="1"/>
  <c r="Q67" i="11" s="1"/>
  <c r="Q67" i="9" s="1"/>
  <c r="Q67" i="7" s="1"/>
  <c r="S64" i="102"/>
  <c r="W46" i="102"/>
  <c r="W46" i="93" s="1"/>
  <c r="W46" i="11" s="1"/>
  <c r="W46" i="9" s="1"/>
  <c r="W46" i="7" s="1"/>
  <c r="E41" i="102"/>
  <c r="E41" i="93" s="1"/>
  <c r="E41" i="11" s="1"/>
  <c r="E41" i="9" s="1"/>
  <c r="E41" i="7" s="1"/>
  <c r="I35" i="102"/>
  <c r="I35" i="93" s="1"/>
  <c r="I35" i="11" s="1"/>
  <c r="I35" i="9" s="1"/>
  <c r="I35" i="7" s="1"/>
  <c r="I19" i="102"/>
  <c r="I19" i="93" s="1"/>
  <c r="I19" i="11" s="1"/>
  <c r="T3" i="203"/>
  <c r="I65" i="93"/>
  <c r="I65" i="11" s="1"/>
  <c r="I65" i="9" s="1"/>
  <c r="I65" i="7" s="1"/>
  <c r="V26" i="193"/>
  <c r="U32" i="102"/>
  <c r="H26" i="188"/>
  <c r="C3" i="203"/>
  <c r="C3" i="173"/>
  <c r="C2" i="173" s="1"/>
  <c r="H26" i="110"/>
  <c r="H2" i="110" s="1"/>
  <c r="D26" i="107"/>
  <c r="D3" i="163"/>
  <c r="F54" i="93"/>
  <c r="F54" i="11" s="1"/>
  <c r="F54" i="9" s="1"/>
  <c r="F54" i="7" s="1"/>
  <c r="H68" i="93"/>
  <c r="H68" i="11" s="1"/>
  <c r="H68" i="9" s="1"/>
  <c r="H68" i="7" s="1"/>
  <c r="J45" i="93"/>
  <c r="J45" i="11" s="1"/>
  <c r="J45" i="9" s="1"/>
  <c r="J45" i="7" s="1"/>
  <c r="P3" i="171"/>
  <c r="U9" i="102"/>
  <c r="M3" i="89"/>
  <c r="X33" i="118"/>
  <c r="X26" i="118" s="1"/>
  <c r="X2" i="118" s="1"/>
  <c r="U27" i="111"/>
  <c r="K33" i="106"/>
  <c r="U26" i="191"/>
  <c r="K3" i="115"/>
  <c r="K2" i="115" s="1"/>
  <c r="N16" i="102"/>
  <c r="N16" i="93" s="1"/>
  <c r="N16" i="11" s="1"/>
  <c r="N16" i="9" s="1"/>
  <c r="N16" i="7" s="1"/>
  <c r="P7" i="102"/>
  <c r="P7" i="93" s="1"/>
  <c r="P7" i="11" s="1"/>
  <c r="P7" i="9" s="1"/>
  <c r="P7" i="7" s="1"/>
  <c r="N33" i="16"/>
  <c r="P26" i="111"/>
  <c r="X26" i="191"/>
  <c r="N3" i="17"/>
  <c r="W33" i="104"/>
  <c r="E3" i="188"/>
  <c r="F16" i="102"/>
  <c r="F16" i="93" s="1"/>
  <c r="F16" i="11" s="1"/>
  <c r="F16" i="9" s="1"/>
  <c r="F16" i="7" s="1"/>
  <c r="S26" i="82"/>
  <c r="D3" i="114"/>
  <c r="I64" i="93"/>
  <c r="I64" i="11" s="1"/>
  <c r="I64" i="9" s="1"/>
  <c r="S61" i="104"/>
  <c r="W17" i="104"/>
  <c r="S39" i="93"/>
  <c r="S39" i="11" s="1"/>
  <c r="S39" i="9" s="1"/>
  <c r="S39" i="7" s="1"/>
  <c r="I7" i="102"/>
  <c r="I7" i="93" s="1"/>
  <c r="I7" i="11" s="1"/>
  <c r="I7" i="9" s="1"/>
  <c r="I7" i="7" s="1"/>
  <c r="W27" i="125"/>
  <c r="F27" i="125"/>
  <c r="M33" i="111"/>
  <c r="U17" i="111"/>
  <c r="M33" i="104"/>
  <c r="U17" i="104"/>
  <c r="K11" i="104"/>
  <c r="K3" i="104" s="1"/>
  <c r="U33" i="105"/>
  <c r="S11" i="105"/>
  <c r="C26" i="110"/>
  <c r="S26" i="90"/>
  <c r="R11" i="104"/>
  <c r="T3" i="188"/>
  <c r="T2" i="188" s="1"/>
  <c r="V8" i="16"/>
  <c r="K61" i="106"/>
  <c r="I27" i="104"/>
  <c r="O61" i="105"/>
  <c r="C33" i="105"/>
  <c r="M7" i="102"/>
  <c r="M7" i="93" s="1"/>
  <c r="M7" i="11" s="1"/>
  <c r="M7" i="9" s="1"/>
  <c r="M7" i="7" s="1"/>
  <c r="D33" i="75"/>
  <c r="T11" i="75"/>
  <c r="I22" i="75"/>
  <c r="Q61" i="16"/>
  <c r="X61" i="16"/>
  <c r="C3" i="115"/>
  <c r="C2" i="115" s="1"/>
  <c r="D26" i="195"/>
  <c r="Q66" i="102"/>
  <c r="S63" i="102"/>
  <c r="S51" i="102"/>
  <c r="S51" i="93" s="1"/>
  <c r="S51" i="11" s="1"/>
  <c r="S51" i="9" s="1"/>
  <c r="S51" i="7" s="1"/>
  <c r="U48" i="102"/>
  <c r="U48" i="93" s="1"/>
  <c r="U48" i="11" s="1"/>
  <c r="U48" i="9" s="1"/>
  <c r="U48" i="7" s="1"/>
  <c r="W45" i="102"/>
  <c r="W45" i="93" s="1"/>
  <c r="W45" i="11" s="1"/>
  <c r="W45" i="9" s="1"/>
  <c r="W45" i="7" s="1"/>
  <c r="C43" i="102"/>
  <c r="C43" i="93" s="1"/>
  <c r="C43" i="11" s="1"/>
  <c r="C43" i="9" s="1"/>
  <c r="C43" i="7" s="1"/>
  <c r="E40" i="102"/>
  <c r="E40" i="93" s="1"/>
  <c r="E40" i="11" s="1"/>
  <c r="E40" i="9" s="1"/>
  <c r="E40" i="7" s="1"/>
  <c r="G37" i="102"/>
  <c r="O32" i="102"/>
  <c r="O32" i="93" s="1"/>
  <c r="O32" i="11" s="1"/>
  <c r="O32" i="9" s="1"/>
  <c r="O32" i="7" s="1"/>
  <c r="Q29" i="102"/>
  <c r="Q29" i="93" s="1"/>
  <c r="Q29" i="11" s="1"/>
  <c r="Q29" i="9" s="1"/>
  <c r="Q29" i="7" s="1"/>
  <c r="N3" i="183"/>
  <c r="H26" i="88"/>
  <c r="N3" i="91"/>
  <c r="R3" i="89"/>
  <c r="P26" i="79"/>
  <c r="P52" i="75"/>
  <c r="D61" i="75"/>
  <c r="W43" i="93"/>
  <c r="W43" i="11" s="1"/>
  <c r="W43" i="9" s="1"/>
  <c r="W43" i="7" s="1"/>
  <c r="S61" i="111"/>
  <c r="O33" i="111"/>
  <c r="G61" i="106"/>
  <c r="N33" i="118"/>
  <c r="N26" i="118" s="1"/>
  <c r="N2" i="118" s="1"/>
  <c r="R61" i="105"/>
  <c r="F33" i="105"/>
  <c r="D15" i="102"/>
  <c r="D15" i="93" s="1"/>
  <c r="D15" i="11" s="1"/>
  <c r="D15" i="9" s="1"/>
  <c r="D15" i="7" s="1"/>
  <c r="V26" i="201"/>
  <c r="J61" i="75"/>
  <c r="M4" i="106"/>
  <c r="W61" i="8"/>
  <c r="C4" i="125"/>
  <c r="E3" i="107"/>
  <c r="K26" i="90"/>
  <c r="M17" i="75"/>
  <c r="O4" i="111"/>
  <c r="O14" i="102"/>
  <c r="Q4" i="125"/>
  <c r="I26" i="113"/>
  <c r="K26" i="109"/>
  <c r="S26" i="196"/>
  <c r="O66" i="102"/>
  <c r="Q63" i="102"/>
  <c r="Q51" i="102"/>
  <c r="S26" i="193"/>
  <c r="F3" i="19"/>
  <c r="G26" i="203"/>
  <c r="X3" i="173"/>
  <c r="S3" i="174"/>
  <c r="S2" i="174" s="1"/>
  <c r="J3" i="89"/>
  <c r="N3" i="85"/>
  <c r="H26" i="79"/>
  <c r="F68" i="93"/>
  <c r="F68" i="11" s="1"/>
  <c r="F68" i="9" s="1"/>
  <c r="F68" i="7" s="1"/>
  <c r="H26" i="108"/>
  <c r="G33" i="104"/>
  <c r="E11" i="104"/>
  <c r="E3" i="104" s="1"/>
  <c r="Q17" i="125"/>
  <c r="L26" i="111"/>
  <c r="X26" i="194"/>
  <c r="J24" i="102"/>
  <c r="J24" i="93" s="1"/>
  <c r="J24" i="11" s="1"/>
  <c r="J24" i="9" s="1"/>
  <c r="J24" i="7" s="1"/>
  <c r="T27" i="16"/>
  <c r="F11" i="125"/>
  <c r="F3" i="125" s="1"/>
  <c r="U61" i="106"/>
  <c r="C27" i="105"/>
  <c r="M26" i="171"/>
  <c r="I26" i="82"/>
  <c r="I2" i="82" s="1"/>
  <c r="G3" i="82"/>
  <c r="L61" i="106"/>
  <c r="P61" i="105"/>
  <c r="D33" i="105"/>
  <c r="D33" i="16"/>
  <c r="D26" i="16" s="1"/>
  <c r="D52" i="125"/>
  <c r="D27" i="125"/>
  <c r="X3" i="114"/>
  <c r="O22" i="106"/>
  <c r="C22" i="105"/>
  <c r="C26" i="198"/>
  <c r="P3" i="198"/>
  <c r="K3" i="188"/>
  <c r="K2" i="188" s="1"/>
  <c r="C26" i="109"/>
  <c r="E3" i="196"/>
  <c r="P26" i="192"/>
  <c r="P2" i="192" s="1"/>
  <c r="S26" i="189"/>
  <c r="F26" i="203"/>
  <c r="T3" i="121"/>
  <c r="P3" i="109"/>
  <c r="D26" i="90"/>
  <c r="T3" i="86"/>
  <c r="V3" i="82"/>
  <c r="V2" i="82" s="1"/>
  <c r="R26" i="194"/>
  <c r="X33" i="105"/>
  <c r="N27" i="105"/>
  <c r="P26" i="185"/>
  <c r="L14" i="102"/>
  <c r="X33" i="16"/>
  <c r="X26" i="16" s="1"/>
  <c r="N26" i="17"/>
  <c r="J33" i="125"/>
  <c r="H52" i="75"/>
  <c r="K61" i="111"/>
  <c r="G33" i="111"/>
  <c r="W33" i="105"/>
  <c r="C24" i="102"/>
  <c r="C24" i="93" s="1"/>
  <c r="C24" i="11" s="1"/>
  <c r="C24" i="9" s="1"/>
  <c r="C24" i="7" s="1"/>
  <c r="S14" i="102"/>
  <c r="S14" i="93" s="1"/>
  <c r="S14" i="11" s="1"/>
  <c r="S14" i="9" s="1"/>
  <c r="S14" i="7" s="1"/>
  <c r="I8" i="16"/>
  <c r="L26" i="197"/>
  <c r="F61" i="106"/>
  <c r="P27" i="106"/>
  <c r="J14" i="102"/>
  <c r="J14" i="93" s="1"/>
  <c r="J14" i="11" s="1"/>
  <c r="J14" i="9" s="1"/>
  <c r="J14" i="7" s="1"/>
  <c r="I40" i="93"/>
  <c r="I40" i="11" s="1"/>
  <c r="I40" i="9" s="1"/>
  <c r="I40" i="7" s="1"/>
  <c r="I24" i="102"/>
  <c r="I24" i="93" s="1"/>
  <c r="I24" i="11" s="1"/>
  <c r="I24" i="9" s="1"/>
  <c r="I24" i="7" s="1"/>
  <c r="Q26" i="112"/>
  <c r="I26" i="91"/>
  <c r="K3" i="80"/>
  <c r="L16" i="102"/>
  <c r="L16" i="93" s="1"/>
  <c r="L16" i="11" s="1"/>
  <c r="L16" i="9" s="1"/>
  <c r="L16" i="7" s="1"/>
  <c r="N13" i="102"/>
  <c r="N13" i="93" s="1"/>
  <c r="N13" i="11" s="1"/>
  <c r="N13" i="9" s="1"/>
  <c r="N13" i="7" s="1"/>
  <c r="P3" i="114"/>
  <c r="P2" i="114" s="1"/>
  <c r="G4" i="111"/>
  <c r="K33" i="16"/>
  <c r="E3" i="79"/>
  <c r="G3" i="78"/>
  <c r="R26" i="77"/>
  <c r="L27" i="75"/>
  <c r="H11" i="75"/>
  <c r="V33" i="75"/>
  <c r="P33" i="75"/>
  <c r="F27" i="75"/>
  <c r="N11" i="75"/>
  <c r="T4" i="75"/>
  <c r="J61" i="16"/>
  <c r="I61" i="16"/>
  <c r="N3" i="198"/>
  <c r="T3" i="195"/>
  <c r="W3" i="115"/>
  <c r="W26" i="113"/>
  <c r="Q3" i="165"/>
  <c r="D26" i="165"/>
  <c r="I26" i="165"/>
  <c r="V3" i="196"/>
  <c r="V2" i="196" s="1"/>
  <c r="D26" i="193"/>
  <c r="J26" i="173"/>
  <c r="T3" i="173"/>
  <c r="T2" i="173" s="1"/>
  <c r="V3" i="109"/>
  <c r="H3" i="109"/>
  <c r="T3" i="88"/>
  <c r="T2" i="88" s="1"/>
  <c r="D61" i="104"/>
  <c r="K61" i="120"/>
  <c r="K14" i="102"/>
  <c r="K14" i="93" s="1"/>
  <c r="K14" i="11" s="1"/>
  <c r="K14" i="9" s="1"/>
  <c r="K14" i="7" s="1"/>
  <c r="C33" i="8"/>
  <c r="C26" i="8" s="1"/>
  <c r="C2" i="8" s="1"/>
  <c r="Q33" i="125"/>
  <c r="Q26" i="125" s="1"/>
  <c r="I17" i="125"/>
  <c r="L26" i="191"/>
  <c r="I61" i="111"/>
  <c r="M61" i="106"/>
  <c r="O11" i="106"/>
  <c r="I4" i="104"/>
  <c r="Q61" i="105"/>
  <c r="Q4" i="105"/>
  <c r="W13" i="102"/>
  <c r="W13" i="93" s="1"/>
  <c r="W13" i="11" s="1"/>
  <c r="W13" i="9" s="1"/>
  <c r="W13" i="7" s="1"/>
  <c r="O33" i="125"/>
  <c r="W26" i="91"/>
  <c r="U3" i="87"/>
  <c r="H3" i="114"/>
  <c r="O61" i="104"/>
  <c r="C33" i="104"/>
  <c r="C17" i="104"/>
  <c r="S33" i="105"/>
  <c r="T17" i="75"/>
  <c r="X8" i="75"/>
  <c r="Q3" i="196"/>
  <c r="F3" i="198"/>
  <c r="F2" i="198" s="1"/>
  <c r="U3" i="174"/>
  <c r="N26" i="196"/>
  <c r="F3" i="190"/>
  <c r="R3" i="189"/>
  <c r="X26" i="186"/>
  <c r="U26" i="19"/>
  <c r="P3" i="18"/>
  <c r="V3" i="173"/>
  <c r="T3" i="174"/>
  <c r="T2" i="174" s="1"/>
  <c r="D3" i="113"/>
  <c r="F26" i="183"/>
  <c r="F2" i="183" s="1"/>
  <c r="L26" i="112"/>
  <c r="J26" i="79"/>
  <c r="L3" i="83"/>
  <c r="L2" i="83" s="1"/>
  <c r="R8" i="125"/>
  <c r="R3" i="125" s="1"/>
  <c r="D4" i="125"/>
  <c r="C41" i="93"/>
  <c r="C41" i="11" s="1"/>
  <c r="C41" i="9" s="1"/>
  <c r="C41" i="7" s="1"/>
  <c r="S10" i="102"/>
  <c r="S10" i="93" s="1"/>
  <c r="S10" i="11" s="1"/>
  <c r="D4" i="106"/>
  <c r="D3" i="106" s="1"/>
  <c r="D11" i="125"/>
  <c r="H61" i="75"/>
  <c r="K27" i="125"/>
  <c r="S11" i="125"/>
  <c r="T8" i="75"/>
  <c r="P17" i="75"/>
  <c r="L4" i="75"/>
  <c r="Q69" i="116"/>
  <c r="E26" i="109"/>
  <c r="W3" i="113"/>
  <c r="O3" i="109"/>
  <c r="I68" i="116"/>
  <c r="I68" i="93" s="1"/>
  <c r="I68" i="11" s="1"/>
  <c r="I68" i="9" s="1"/>
  <c r="I68" i="7" s="1"/>
  <c r="J3" i="165"/>
  <c r="P3" i="196"/>
  <c r="Q3" i="192"/>
  <c r="L3" i="174"/>
  <c r="L2" i="174" s="1"/>
  <c r="V26" i="173"/>
  <c r="E3" i="183"/>
  <c r="H26" i="121"/>
  <c r="H26" i="87"/>
  <c r="V3" i="86"/>
  <c r="V2" i="86" s="1"/>
  <c r="L3" i="78"/>
  <c r="L2" i="78" s="1"/>
  <c r="C26" i="192"/>
  <c r="R3" i="165"/>
  <c r="T3" i="198"/>
  <c r="H26" i="80"/>
  <c r="J3" i="79"/>
  <c r="D3" i="183"/>
  <c r="X26" i="88"/>
  <c r="P26" i="112"/>
  <c r="D26" i="81"/>
  <c r="X26" i="79"/>
  <c r="H3" i="186"/>
  <c r="H2" i="186" s="1"/>
  <c r="P3" i="90"/>
  <c r="P2" i="90" s="1"/>
  <c r="N3" i="80"/>
  <c r="F26" i="80"/>
  <c r="V3" i="193"/>
  <c r="H26" i="203"/>
  <c r="H2" i="203" s="1"/>
  <c r="D26" i="89"/>
  <c r="D2" i="89" s="1"/>
  <c r="P3" i="79"/>
  <c r="M13" i="103"/>
  <c r="M13" i="102" s="1"/>
  <c r="M13" i="93" s="1"/>
  <c r="M13" i="11" s="1"/>
  <c r="M13" i="9" s="1"/>
  <c r="M13" i="7" s="1"/>
  <c r="N3" i="193"/>
  <c r="F26" i="88"/>
  <c r="F2" i="88" s="1"/>
  <c r="D26" i="82"/>
  <c r="D3" i="81"/>
  <c r="R3" i="78"/>
  <c r="X26" i="87"/>
  <c r="R26" i="79"/>
  <c r="D3" i="107"/>
  <c r="E26" i="199"/>
  <c r="E2" i="199" s="1"/>
  <c r="R66" i="123"/>
  <c r="T63" i="123"/>
  <c r="T63" i="93" s="1"/>
  <c r="T63" i="11" s="1"/>
  <c r="T63" i="9" s="1"/>
  <c r="T63" i="7" s="1"/>
  <c r="E51" i="123"/>
  <c r="G48" i="123"/>
  <c r="I45" i="123"/>
  <c r="I45" i="93" s="1"/>
  <c r="I45" i="11" s="1"/>
  <c r="I45" i="9" s="1"/>
  <c r="I45" i="7" s="1"/>
  <c r="K42" i="123"/>
  <c r="K42" i="93" s="1"/>
  <c r="K42" i="11" s="1"/>
  <c r="K42" i="9" s="1"/>
  <c r="K42" i="7" s="1"/>
  <c r="M39" i="123"/>
  <c r="M39" i="93" s="1"/>
  <c r="M39" i="11" s="1"/>
  <c r="M39" i="9" s="1"/>
  <c r="M39" i="7" s="1"/>
  <c r="O36" i="123"/>
  <c r="O36" i="93" s="1"/>
  <c r="O36" i="11" s="1"/>
  <c r="O36" i="9" s="1"/>
  <c r="O36" i="7" s="1"/>
  <c r="O31" i="123"/>
  <c r="O31" i="93" s="1"/>
  <c r="O31" i="11" s="1"/>
  <c r="O31" i="9" s="1"/>
  <c r="O31" i="7" s="1"/>
  <c r="W25" i="123"/>
  <c r="W20" i="123"/>
  <c r="W20" i="93" s="1"/>
  <c r="W20" i="11" s="1"/>
  <c r="W20" i="9" s="1"/>
  <c r="W20" i="7" s="1"/>
  <c r="W15" i="123"/>
  <c r="W15" i="93" s="1"/>
  <c r="W15" i="11" s="1"/>
  <c r="W15" i="9" s="1"/>
  <c r="W15" i="7" s="1"/>
  <c r="C13" i="123"/>
  <c r="I6" i="123"/>
  <c r="T62" i="123"/>
  <c r="N63" i="123"/>
  <c r="N63" i="93" s="1"/>
  <c r="N63" i="11" s="1"/>
  <c r="N63" i="9" s="1"/>
  <c r="N63" i="7" s="1"/>
  <c r="D3" i="109"/>
  <c r="X26" i="114"/>
  <c r="J26" i="107"/>
  <c r="J2" i="107" s="1"/>
  <c r="T3" i="91"/>
  <c r="T2" i="91" s="1"/>
  <c r="N26" i="85"/>
  <c r="X26" i="80"/>
  <c r="M23" i="103"/>
  <c r="M22" i="103" s="1"/>
  <c r="D3" i="188"/>
  <c r="K3" i="109"/>
  <c r="E3" i="189"/>
  <c r="P3" i="190"/>
  <c r="P2" i="190" s="1"/>
  <c r="F3" i="113"/>
  <c r="X3" i="86"/>
  <c r="X2" i="86" s="1"/>
  <c r="F3" i="82"/>
  <c r="F2" i="82" s="1"/>
  <c r="R3" i="199"/>
  <c r="V30" i="93"/>
  <c r="V30" i="11" s="1"/>
  <c r="V30" i="9" s="1"/>
  <c r="V30" i="7" s="1"/>
  <c r="I26" i="198"/>
  <c r="Q3" i="188"/>
  <c r="Q2" i="188" s="1"/>
  <c r="Q26" i="115"/>
  <c r="C3" i="109"/>
  <c r="I26" i="186"/>
  <c r="P3" i="107"/>
  <c r="N3" i="84"/>
  <c r="T26" i="81"/>
  <c r="I3" i="188"/>
  <c r="C26" i="165"/>
  <c r="U3" i="193"/>
  <c r="E26" i="189"/>
  <c r="R3" i="203"/>
  <c r="T26" i="121"/>
  <c r="V26" i="91"/>
  <c r="X3" i="90"/>
  <c r="X2" i="90" s="1"/>
  <c r="F3" i="86"/>
  <c r="F2" i="86" s="1"/>
  <c r="P3" i="83"/>
  <c r="R26" i="82"/>
  <c r="V26" i="80"/>
  <c r="D3" i="78"/>
  <c r="W3" i="19"/>
  <c r="R26" i="183"/>
  <c r="V3" i="110"/>
  <c r="V2" i="110" s="1"/>
  <c r="J3" i="110"/>
  <c r="L26" i="91"/>
  <c r="L26" i="89"/>
  <c r="L2" i="89" s="1"/>
  <c r="X3" i="87"/>
  <c r="R3" i="82"/>
  <c r="R26" i="78"/>
  <c r="M25" i="93"/>
  <c r="M25" i="11" s="1"/>
  <c r="M25" i="9" s="1"/>
  <c r="M25" i="7" s="1"/>
  <c r="R26" i="198"/>
  <c r="R2" i="198" s="1"/>
  <c r="E26" i="165"/>
  <c r="D26" i="186"/>
  <c r="K3" i="19"/>
  <c r="K3" i="173"/>
  <c r="L3" i="183"/>
  <c r="V3" i="121"/>
  <c r="S3" i="183"/>
  <c r="J26" i="90"/>
  <c r="N26" i="88"/>
  <c r="N2" i="88" s="1"/>
  <c r="R26" i="83"/>
  <c r="T26" i="82"/>
  <c r="T3" i="81"/>
  <c r="U14" i="93"/>
  <c r="U14" i="11" s="1"/>
  <c r="U14" i="9" s="1"/>
  <c r="U14" i="7" s="1"/>
  <c r="G3" i="199"/>
  <c r="O26" i="195"/>
  <c r="R54" i="102"/>
  <c r="R54" i="93" s="1"/>
  <c r="R54" i="11" s="1"/>
  <c r="R54" i="9" s="1"/>
  <c r="R54" i="7" s="1"/>
  <c r="R71" i="102"/>
  <c r="T68" i="102"/>
  <c r="T68" i="93" s="1"/>
  <c r="T68" i="11" s="1"/>
  <c r="T68" i="9" s="1"/>
  <c r="T68" i="7" s="1"/>
  <c r="X62" i="102"/>
  <c r="X50" i="102"/>
  <c r="D48" i="102"/>
  <c r="D48" i="93" s="1"/>
  <c r="D48" i="11" s="1"/>
  <c r="D48" i="9" s="1"/>
  <c r="D48" i="7" s="1"/>
  <c r="F45" i="102"/>
  <c r="F45" i="93" s="1"/>
  <c r="F45" i="11" s="1"/>
  <c r="F45" i="9" s="1"/>
  <c r="F45" i="7" s="1"/>
  <c r="H42" i="102"/>
  <c r="H42" i="93" s="1"/>
  <c r="H42" i="11" s="1"/>
  <c r="H42" i="9" s="1"/>
  <c r="H42" i="7" s="1"/>
  <c r="J39" i="102"/>
  <c r="J39" i="93" s="1"/>
  <c r="J39" i="11" s="1"/>
  <c r="J39" i="9" s="1"/>
  <c r="J39" i="7" s="1"/>
  <c r="L36" i="102"/>
  <c r="L36" i="93" s="1"/>
  <c r="L36" i="11" s="1"/>
  <c r="L36" i="9" s="1"/>
  <c r="L36" i="7" s="1"/>
  <c r="Q54" i="102"/>
  <c r="Q54" i="93" s="1"/>
  <c r="Q54" i="11" s="1"/>
  <c r="Q71" i="102"/>
  <c r="Q71" i="93" s="1"/>
  <c r="Q71" i="11" s="1"/>
  <c r="Q71" i="9" s="1"/>
  <c r="Q71" i="7" s="1"/>
  <c r="S68" i="102"/>
  <c r="S68" i="93" s="1"/>
  <c r="S68" i="11" s="1"/>
  <c r="S68" i="9" s="1"/>
  <c r="S68" i="7" s="1"/>
  <c r="U65" i="102"/>
  <c r="U65" i="93" s="1"/>
  <c r="U65" i="11" s="1"/>
  <c r="U65" i="9" s="1"/>
  <c r="U65" i="7" s="1"/>
  <c r="W50" i="102"/>
  <c r="W50" i="93" s="1"/>
  <c r="W50" i="11" s="1"/>
  <c r="W50" i="9" s="1"/>
  <c r="W50" i="7" s="1"/>
  <c r="C48" i="102"/>
  <c r="G42" i="102"/>
  <c r="G42" i="93" s="1"/>
  <c r="G42" i="11" s="1"/>
  <c r="G42" i="9" s="1"/>
  <c r="G42" i="7" s="1"/>
  <c r="I39" i="102"/>
  <c r="K36" i="102"/>
  <c r="K36" i="93" s="1"/>
  <c r="K36" i="11" s="1"/>
  <c r="K36" i="9" s="1"/>
  <c r="K36" i="7" s="1"/>
  <c r="K31" i="102"/>
  <c r="K31" i="93" s="1"/>
  <c r="K31" i="11" s="1"/>
  <c r="K31" i="9" s="1"/>
  <c r="K31" i="7" s="1"/>
  <c r="C3" i="19"/>
  <c r="W26" i="203"/>
  <c r="K26" i="196"/>
  <c r="U26" i="195"/>
  <c r="G3" i="195"/>
  <c r="F26" i="193"/>
  <c r="M69" i="102"/>
  <c r="M69" i="93" s="1"/>
  <c r="M69" i="11" s="1"/>
  <c r="M69" i="9" s="1"/>
  <c r="M69" i="7" s="1"/>
  <c r="D26" i="190"/>
  <c r="X64" i="123"/>
  <c r="D62" i="123"/>
  <c r="X3" i="88"/>
  <c r="D3" i="82"/>
  <c r="T13" i="93"/>
  <c r="T13" i="11" s="1"/>
  <c r="T13" i="9" s="1"/>
  <c r="T13" i="7" s="1"/>
  <c r="I26" i="115"/>
  <c r="K26" i="165"/>
  <c r="K2" i="165" s="1"/>
  <c r="X3" i="195"/>
  <c r="X3" i="189"/>
  <c r="M3" i="19"/>
  <c r="P3" i="88"/>
  <c r="L3" i="86"/>
  <c r="J3" i="83"/>
  <c r="F3" i="81"/>
  <c r="X3" i="80"/>
  <c r="V3" i="199"/>
  <c r="V2" i="199" s="1"/>
  <c r="L42" i="93"/>
  <c r="L42" i="11" s="1"/>
  <c r="L42" i="9" s="1"/>
  <c r="L42" i="7" s="1"/>
  <c r="E72" i="116"/>
  <c r="L3" i="198"/>
  <c r="G26" i="189"/>
  <c r="L26" i="19"/>
  <c r="T67" i="123"/>
  <c r="T67" i="93" s="1"/>
  <c r="T67" i="11" s="1"/>
  <c r="T67" i="9" s="1"/>
  <c r="T67" i="7" s="1"/>
  <c r="V64" i="123"/>
  <c r="V64" i="93" s="1"/>
  <c r="V64" i="11" s="1"/>
  <c r="V64" i="9" s="1"/>
  <c r="V64" i="7" s="1"/>
  <c r="G65" i="123"/>
  <c r="I62" i="123"/>
  <c r="L26" i="183"/>
  <c r="X3" i="78"/>
  <c r="R3" i="112"/>
  <c r="J26" i="91"/>
  <c r="F3" i="186"/>
  <c r="F2" i="186" s="1"/>
  <c r="X3" i="110"/>
  <c r="D3" i="112"/>
  <c r="K45" i="116"/>
  <c r="K45" i="93" s="1"/>
  <c r="K45" i="11" s="1"/>
  <c r="K45" i="9" s="1"/>
  <c r="K45" i="7" s="1"/>
  <c r="E3" i="165"/>
  <c r="D3" i="192"/>
  <c r="C3" i="192"/>
  <c r="N3" i="189"/>
  <c r="Q3" i="121"/>
  <c r="X3" i="193"/>
  <c r="V3" i="114"/>
  <c r="C45" i="116"/>
  <c r="C45" i="93" s="1"/>
  <c r="C45" i="11" s="1"/>
  <c r="C45" i="9" s="1"/>
  <c r="C45" i="7" s="1"/>
  <c r="M26" i="199"/>
  <c r="M2" i="199" s="1"/>
  <c r="P26" i="165"/>
  <c r="P2" i="165" s="1"/>
  <c r="N3" i="165"/>
  <c r="H3" i="196"/>
  <c r="C37" i="116"/>
  <c r="C37" i="93" s="1"/>
  <c r="C37" i="11" s="1"/>
  <c r="C37" i="9" s="1"/>
  <c r="C37" i="7" s="1"/>
  <c r="J3" i="188"/>
  <c r="R19" i="102"/>
  <c r="R19" i="93" s="1"/>
  <c r="R19" i="11" s="1"/>
  <c r="R19" i="9" s="1"/>
  <c r="R19" i="7" s="1"/>
  <c r="S72" i="102"/>
  <c r="S72" i="93" s="1"/>
  <c r="S72" i="11" s="1"/>
  <c r="S72" i="9" s="1"/>
  <c r="S72" i="7" s="1"/>
  <c r="U69" i="102"/>
  <c r="U69" i="93" s="1"/>
  <c r="U69" i="11" s="1"/>
  <c r="U69" i="9" s="1"/>
  <c r="U69" i="7" s="1"/>
  <c r="W66" i="102"/>
  <c r="C64" i="102"/>
  <c r="C64" i="93" s="1"/>
  <c r="C64" i="11" s="1"/>
  <c r="C64" i="9" s="1"/>
  <c r="C64" i="7" s="1"/>
  <c r="E49" i="102"/>
  <c r="E49" i="93" s="1"/>
  <c r="E49" i="11" s="1"/>
  <c r="E49" i="9" s="1"/>
  <c r="E49" i="7" s="1"/>
  <c r="G46" i="102"/>
  <c r="G46" i="93" s="1"/>
  <c r="G46" i="11" s="1"/>
  <c r="G46" i="9" s="1"/>
  <c r="G46" i="7" s="1"/>
  <c r="I43" i="102"/>
  <c r="I43" i="93" s="1"/>
  <c r="I43" i="11" s="1"/>
  <c r="I43" i="9" s="1"/>
  <c r="I43" i="7" s="1"/>
  <c r="K40" i="102"/>
  <c r="M32" i="102"/>
  <c r="M32" i="93" s="1"/>
  <c r="M32" i="11" s="1"/>
  <c r="M32" i="9" s="1"/>
  <c r="M32" i="7" s="1"/>
  <c r="M21" i="102"/>
  <c r="M21" i="93" s="1"/>
  <c r="M21" i="11" s="1"/>
  <c r="M21" i="9" s="1"/>
  <c r="M21" i="7" s="1"/>
  <c r="W3" i="189"/>
  <c r="Q26" i="18"/>
  <c r="L3" i="19"/>
  <c r="F3" i="85"/>
  <c r="X3" i="84"/>
  <c r="U33" i="120"/>
  <c r="U26" i="120" s="1"/>
  <c r="J38" i="93"/>
  <c r="J38" i="11" s="1"/>
  <c r="J38" i="9" s="1"/>
  <c r="J38" i="7" s="1"/>
  <c r="O13" i="102"/>
  <c r="O13" i="93" s="1"/>
  <c r="O13" i="11" s="1"/>
  <c r="O13" i="9" s="1"/>
  <c r="O13" i="7" s="1"/>
  <c r="J33" i="105"/>
  <c r="J26" i="105" s="1"/>
  <c r="E3" i="191"/>
  <c r="O3" i="171"/>
  <c r="Q3" i="112"/>
  <c r="I3" i="90"/>
  <c r="W3" i="87"/>
  <c r="G3" i="79"/>
  <c r="E26" i="185"/>
  <c r="E33" i="16"/>
  <c r="K8" i="75"/>
  <c r="X3" i="125"/>
  <c r="J33" i="118"/>
  <c r="J26" i="118" s="1"/>
  <c r="J2" i="118" s="1"/>
  <c r="V54" i="93"/>
  <c r="V54" i="11" s="1"/>
  <c r="V54" i="9" s="1"/>
  <c r="V54" i="7" s="1"/>
  <c r="H72" i="93"/>
  <c r="H72" i="11" s="1"/>
  <c r="H72" i="9" s="1"/>
  <c r="H72" i="7" s="1"/>
  <c r="M16" i="102"/>
  <c r="M16" i="93" s="1"/>
  <c r="M16" i="11" s="1"/>
  <c r="M16" i="9" s="1"/>
  <c r="M16" i="7" s="1"/>
  <c r="H62" i="116"/>
  <c r="T27" i="106"/>
  <c r="F17" i="106"/>
  <c r="D8" i="104"/>
  <c r="V61" i="105"/>
  <c r="N39" i="93"/>
  <c r="N39" i="11" s="1"/>
  <c r="N39" i="9" s="1"/>
  <c r="N39" i="7" s="1"/>
  <c r="V33" i="8"/>
  <c r="V26" i="8" s="1"/>
  <c r="V2" i="8" s="1"/>
  <c r="P66" i="116"/>
  <c r="R22" i="105"/>
  <c r="L7" i="93"/>
  <c r="L7" i="11" s="1"/>
  <c r="L7" i="9" s="1"/>
  <c r="L7" i="7" s="1"/>
  <c r="O11" i="105"/>
  <c r="Q3" i="110"/>
  <c r="P33" i="105"/>
  <c r="P26" i="105" s="1"/>
  <c r="F33" i="16"/>
  <c r="S26" i="77"/>
  <c r="O61" i="120"/>
  <c r="O62" i="116"/>
  <c r="O3" i="199"/>
  <c r="J44" i="93"/>
  <c r="J44" i="11" s="1"/>
  <c r="J44" i="9" s="1"/>
  <c r="J44" i="7" s="1"/>
  <c r="R68" i="93"/>
  <c r="R68" i="11" s="1"/>
  <c r="R68" i="9" s="1"/>
  <c r="R68" i="7" s="1"/>
  <c r="D11" i="104"/>
  <c r="R14" i="102"/>
  <c r="R14" i="93" s="1"/>
  <c r="R14" i="11" s="1"/>
  <c r="R14" i="9" s="1"/>
  <c r="R14" i="7" s="1"/>
  <c r="F33" i="8"/>
  <c r="F26" i="8" s="1"/>
  <c r="F2" i="8" s="1"/>
  <c r="C3" i="190"/>
  <c r="M71" i="93"/>
  <c r="M71" i="11" s="1"/>
  <c r="M71" i="9" s="1"/>
  <c r="M71" i="7" s="1"/>
  <c r="Q65" i="93"/>
  <c r="Q65" i="11" s="1"/>
  <c r="Q65" i="9" s="1"/>
  <c r="Q65" i="7" s="1"/>
  <c r="W3" i="186"/>
  <c r="W2" i="186" s="1"/>
  <c r="T26" i="163"/>
  <c r="N10" i="102"/>
  <c r="N10" i="93" s="1"/>
  <c r="N10" i="11" s="1"/>
  <c r="N10" i="9" s="1"/>
  <c r="N10" i="7" s="1"/>
  <c r="J40" i="93"/>
  <c r="J40" i="11" s="1"/>
  <c r="J40" i="9" s="1"/>
  <c r="J40" i="7" s="1"/>
  <c r="C61" i="118"/>
  <c r="N11" i="106"/>
  <c r="U82" i="149"/>
  <c r="G75" i="149"/>
  <c r="F3" i="195"/>
  <c r="H61" i="118"/>
  <c r="P26" i="191"/>
  <c r="M27" i="105"/>
  <c r="F44" i="93"/>
  <c r="F44" i="11" s="1"/>
  <c r="F44" i="9" s="1"/>
  <c r="F44" i="7" s="1"/>
  <c r="V26" i="163"/>
  <c r="N3" i="191"/>
  <c r="R17" i="105"/>
  <c r="X20" i="93"/>
  <c r="X20" i="11" s="1"/>
  <c r="X20" i="9" s="1"/>
  <c r="X20" i="7" s="1"/>
  <c r="M4" i="104"/>
  <c r="W3" i="190"/>
  <c r="W2" i="190" s="1"/>
  <c r="E71" i="93"/>
  <c r="E71" i="11" s="1"/>
  <c r="E71" i="9" s="1"/>
  <c r="E71" i="7" s="1"/>
  <c r="W3" i="91"/>
  <c r="E26" i="90"/>
  <c r="S3" i="89"/>
  <c r="I3" i="88"/>
  <c r="H33" i="16"/>
  <c r="S61" i="105"/>
  <c r="M11" i="105"/>
  <c r="M3" i="105" s="1"/>
  <c r="F26" i="185"/>
  <c r="X7" i="102"/>
  <c r="X7" i="93" s="1"/>
  <c r="X7" i="11" s="1"/>
  <c r="X7" i="9" s="1"/>
  <c r="X7" i="7" s="1"/>
  <c r="E33" i="105"/>
  <c r="M17" i="105"/>
  <c r="V26" i="198"/>
  <c r="V2" i="198" s="1"/>
  <c r="W69" i="116"/>
  <c r="I26" i="171"/>
  <c r="U3" i="108"/>
  <c r="G3" i="91"/>
  <c r="Q3" i="90"/>
  <c r="N61" i="118"/>
  <c r="N8" i="106"/>
  <c r="T61" i="104"/>
  <c r="R70" i="93"/>
  <c r="R70" i="11" s="1"/>
  <c r="R70" i="9" s="1"/>
  <c r="R70" i="7" s="1"/>
  <c r="T24" i="102"/>
  <c r="T24" i="93" s="1"/>
  <c r="T24" i="11" s="1"/>
  <c r="T24" i="9" s="1"/>
  <c r="T24" i="7" s="1"/>
  <c r="N15" i="102"/>
  <c r="N15" i="93" s="1"/>
  <c r="N15" i="11" s="1"/>
  <c r="N15" i="9" s="1"/>
  <c r="N15" i="7" s="1"/>
  <c r="X26" i="171"/>
  <c r="G43" i="93"/>
  <c r="G43" i="11" s="1"/>
  <c r="G43" i="9" s="1"/>
  <c r="G43" i="7" s="1"/>
  <c r="U26" i="197"/>
  <c r="U3" i="188"/>
  <c r="U2" i="188" s="1"/>
  <c r="Q52" i="103"/>
  <c r="N61" i="106"/>
  <c r="X27" i="106"/>
  <c r="P11" i="106"/>
  <c r="R61" i="75"/>
  <c r="K37" i="93"/>
  <c r="K37" i="11" s="1"/>
  <c r="K37" i="9" s="1"/>
  <c r="K37" i="7" s="1"/>
  <c r="C11" i="16"/>
  <c r="C26" i="112"/>
  <c r="U26" i="108"/>
  <c r="Q26" i="91"/>
  <c r="H33" i="106"/>
  <c r="N23" i="123"/>
  <c r="V33" i="125"/>
  <c r="T33" i="75"/>
  <c r="L61" i="16"/>
  <c r="N33" i="75"/>
  <c r="S61" i="16"/>
  <c r="H3" i="198"/>
  <c r="D3" i="198"/>
  <c r="F3" i="192"/>
  <c r="T3" i="190"/>
  <c r="O3" i="189"/>
  <c r="G26" i="113"/>
  <c r="T26" i="90"/>
  <c r="N26" i="89"/>
  <c r="E3" i="121"/>
  <c r="E2" i="121" s="1"/>
  <c r="S71" i="93"/>
  <c r="S71" i="11" s="1"/>
  <c r="S71" i="9" s="1"/>
  <c r="S71" i="7" s="1"/>
  <c r="D26" i="197"/>
  <c r="L27" i="104"/>
  <c r="H33" i="125"/>
  <c r="T3" i="108"/>
  <c r="I26" i="112"/>
  <c r="G3" i="90"/>
  <c r="C26" i="89"/>
  <c r="I3" i="89"/>
  <c r="I2" i="89" s="1"/>
  <c r="W26" i="87"/>
  <c r="W3" i="86"/>
  <c r="S26" i="85"/>
  <c r="S2" i="85" s="1"/>
  <c r="C26" i="81"/>
  <c r="M26" i="80"/>
  <c r="S3" i="80"/>
  <c r="O24" i="103"/>
  <c r="O22" i="103" s="1"/>
  <c r="Q15" i="103"/>
  <c r="Q15" i="102" s="1"/>
  <c r="Q15" i="93" s="1"/>
  <c r="Q15" i="11" s="1"/>
  <c r="Q15" i="9" s="1"/>
  <c r="Q15" i="7" s="1"/>
  <c r="N17" i="75"/>
  <c r="L26" i="198"/>
  <c r="C3" i="188"/>
  <c r="U3" i="115"/>
  <c r="D3" i="196"/>
  <c r="G26" i="18"/>
  <c r="R3" i="91"/>
  <c r="J27" i="125"/>
  <c r="U26" i="163"/>
  <c r="E3" i="197"/>
  <c r="Q6" i="102"/>
  <c r="G3" i="171"/>
  <c r="K3" i="90"/>
  <c r="G3" i="87"/>
  <c r="S3" i="78"/>
  <c r="O26" i="77"/>
  <c r="S61" i="120"/>
  <c r="U66" i="116"/>
  <c r="U66" i="93" s="1"/>
  <c r="U66" i="11" s="1"/>
  <c r="U66" i="9" s="1"/>
  <c r="U66" i="7" s="1"/>
  <c r="C26" i="163"/>
  <c r="G33" i="105"/>
  <c r="L25" i="102"/>
  <c r="L25" i="93" s="1"/>
  <c r="L25" i="11" s="1"/>
  <c r="L25" i="9" s="1"/>
  <c r="L25" i="7" s="1"/>
  <c r="V26" i="171"/>
  <c r="U50" i="93"/>
  <c r="U50" i="11" s="1"/>
  <c r="U50" i="9" s="1"/>
  <c r="U50" i="7" s="1"/>
  <c r="S61" i="118"/>
  <c r="E33" i="118"/>
  <c r="E26" i="118" s="1"/>
  <c r="E2" i="118" s="1"/>
  <c r="C26" i="191"/>
  <c r="M26" i="201"/>
  <c r="W3" i="112"/>
  <c r="U26" i="114"/>
  <c r="E26" i="88"/>
  <c r="K3" i="88"/>
  <c r="O26" i="87"/>
  <c r="Q26" i="86"/>
  <c r="O3" i="86"/>
  <c r="G26" i="83"/>
  <c r="E26" i="80"/>
  <c r="K26" i="77"/>
  <c r="U22" i="75"/>
  <c r="X61" i="104"/>
  <c r="L33" i="104"/>
  <c r="L17" i="104"/>
  <c r="R27" i="105"/>
  <c r="R11" i="105"/>
  <c r="X61" i="75"/>
  <c r="C33" i="120"/>
  <c r="C26" i="120" s="1"/>
  <c r="W33" i="8"/>
  <c r="W26" i="8" s="1"/>
  <c r="W2" i="8" s="1"/>
  <c r="E8" i="75"/>
  <c r="M61" i="16"/>
  <c r="J33" i="75"/>
  <c r="X11" i="75"/>
  <c r="D26" i="198"/>
  <c r="M68" i="116"/>
  <c r="M68" i="93" s="1"/>
  <c r="M68" i="11" s="1"/>
  <c r="M68" i="9" s="1"/>
  <c r="M68" i="7" s="1"/>
  <c r="Q3" i="198"/>
  <c r="G69" i="116"/>
  <c r="K26" i="113"/>
  <c r="R3" i="90"/>
  <c r="T26" i="19"/>
  <c r="J3" i="91"/>
  <c r="V61" i="75"/>
  <c r="G11" i="104"/>
  <c r="O27" i="105"/>
  <c r="U4" i="105"/>
  <c r="Q26" i="185"/>
  <c r="G3" i="107"/>
  <c r="S3" i="110"/>
  <c r="C26" i="91"/>
  <c r="W26" i="89"/>
  <c r="W26" i="86"/>
  <c r="U3" i="85"/>
  <c r="W3" i="83"/>
  <c r="S3" i="81"/>
  <c r="T33" i="106"/>
  <c r="H33" i="105"/>
  <c r="H26" i="105" s="1"/>
  <c r="H26" i="201"/>
  <c r="E27" i="104"/>
  <c r="I52" i="16"/>
  <c r="C4" i="16"/>
  <c r="V33" i="118"/>
  <c r="V26" i="118" s="1"/>
  <c r="V2" i="118" s="1"/>
  <c r="J17" i="106"/>
  <c r="D10" i="102"/>
  <c r="D10" i="93" s="1"/>
  <c r="D10" i="11" s="1"/>
  <c r="M3" i="198"/>
  <c r="M2" i="198" s="1"/>
  <c r="I33" i="106"/>
  <c r="Q61" i="104"/>
  <c r="E33" i="104"/>
  <c r="E3" i="186"/>
  <c r="C26" i="85"/>
  <c r="G26" i="79"/>
  <c r="X33" i="106"/>
  <c r="F33" i="125"/>
  <c r="W61" i="120"/>
  <c r="I27" i="16"/>
  <c r="M4" i="75"/>
  <c r="U72" i="116"/>
  <c r="U68" i="116"/>
  <c r="U68" i="93" s="1"/>
  <c r="U68" i="11" s="1"/>
  <c r="U68" i="9" s="1"/>
  <c r="U68" i="7" s="1"/>
  <c r="C26" i="113"/>
  <c r="J3" i="90"/>
  <c r="I26" i="121"/>
  <c r="I2" i="121" s="1"/>
  <c r="U3" i="80"/>
  <c r="G26" i="77"/>
  <c r="J26" i="194"/>
  <c r="J50" i="93"/>
  <c r="J50" i="11" s="1"/>
  <c r="J50" i="9" s="1"/>
  <c r="J50" i="7" s="1"/>
  <c r="J17" i="125"/>
  <c r="T61" i="75"/>
  <c r="W33" i="120"/>
  <c r="W26" i="120" s="1"/>
  <c r="W2" i="120" s="1"/>
  <c r="G33" i="118"/>
  <c r="G26" i="118" s="1"/>
  <c r="G2" i="118" s="1"/>
  <c r="I11" i="106"/>
  <c r="O26" i="185"/>
  <c r="G6" i="93"/>
  <c r="G6" i="11" s="1"/>
  <c r="G6" i="9" s="1"/>
  <c r="G6" i="7" s="1"/>
  <c r="L41" i="93"/>
  <c r="L41" i="11" s="1"/>
  <c r="L41" i="9" s="1"/>
  <c r="L41" i="7" s="1"/>
  <c r="H26" i="194"/>
  <c r="D26" i="191"/>
  <c r="T26" i="187"/>
  <c r="R24" i="102"/>
  <c r="R24" i="93" s="1"/>
  <c r="R24" i="11" s="1"/>
  <c r="R24" i="9" s="1"/>
  <c r="R24" i="7" s="1"/>
  <c r="X33" i="125"/>
  <c r="E33" i="120"/>
  <c r="E26" i="120" s="1"/>
  <c r="E2" i="120" s="1"/>
  <c r="K26" i="17"/>
  <c r="W26" i="108"/>
  <c r="M22" i="75"/>
  <c r="X4" i="105"/>
  <c r="O3" i="77"/>
  <c r="I8" i="75"/>
  <c r="X27" i="75"/>
  <c r="P11" i="75"/>
  <c r="N27" i="75"/>
  <c r="S26" i="198"/>
  <c r="E3" i="113"/>
  <c r="W3" i="109"/>
  <c r="U26" i="199"/>
  <c r="U2" i="199" s="1"/>
  <c r="W3" i="199"/>
  <c r="X26" i="165"/>
  <c r="W3" i="193"/>
  <c r="G26" i="183"/>
  <c r="L26" i="196"/>
  <c r="P26" i="195"/>
  <c r="D3" i="193"/>
  <c r="J26" i="192"/>
  <c r="W3" i="192"/>
  <c r="L3" i="190"/>
  <c r="K26" i="19"/>
  <c r="H26" i="18"/>
  <c r="H2" i="18" s="1"/>
  <c r="X70" i="102"/>
  <c r="X70" i="93" s="1"/>
  <c r="X70" i="11" s="1"/>
  <c r="X70" i="9" s="1"/>
  <c r="X70" i="7" s="1"/>
  <c r="D68" i="102"/>
  <c r="D68" i="93" s="1"/>
  <c r="D68" i="11" s="1"/>
  <c r="D68" i="9" s="1"/>
  <c r="D68" i="7" s="1"/>
  <c r="F65" i="102"/>
  <c r="F65" i="93" s="1"/>
  <c r="F65" i="11" s="1"/>
  <c r="F65" i="9" s="1"/>
  <c r="F65" i="7" s="1"/>
  <c r="H62" i="102"/>
  <c r="H50" i="102"/>
  <c r="H50" i="93" s="1"/>
  <c r="H50" i="11" s="1"/>
  <c r="H50" i="9" s="1"/>
  <c r="H50" i="7" s="1"/>
  <c r="J47" i="102"/>
  <c r="J47" i="93" s="1"/>
  <c r="J47" i="11" s="1"/>
  <c r="J47" i="9" s="1"/>
  <c r="J47" i="7" s="1"/>
  <c r="L44" i="102"/>
  <c r="L44" i="93" s="1"/>
  <c r="L44" i="11" s="1"/>
  <c r="L44" i="9" s="1"/>
  <c r="L44" i="7" s="1"/>
  <c r="N41" i="102"/>
  <c r="N41" i="93" s="1"/>
  <c r="N41" i="11" s="1"/>
  <c r="N41" i="9" s="1"/>
  <c r="N41" i="7" s="1"/>
  <c r="P38" i="102"/>
  <c r="P38" i="93" s="1"/>
  <c r="P38" i="11" s="1"/>
  <c r="P38" i="9" s="1"/>
  <c r="P38" i="7" s="1"/>
  <c r="R35" i="102"/>
  <c r="R35" i="93" s="1"/>
  <c r="R35" i="11" s="1"/>
  <c r="R35" i="9" s="1"/>
  <c r="R35" i="7" s="1"/>
  <c r="R30" i="102"/>
  <c r="R30" i="93" s="1"/>
  <c r="R30" i="11" s="1"/>
  <c r="R30" i="9" s="1"/>
  <c r="R30" i="7" s="1"/>
  <c r="W70" i="102"/>
  <c r="W70" i="93" s="1"/>
  <c r="W70" i="11" s="1"/>
  <c r="W70" i="9" s="1"/>
  <c r="W70" i="7" s="1"/>
  <c r="C68" i="102"/>
  <c r="C68" i="93" s="1"/>
  <c r="C68" i="11" s="1"/>
  <c r="C68" i="9" s="1"/>
  <c r="C68" i="7" s="1"/>
  <c r="E65" i="102"/>
  <c r="E65" i="93" s="1"/>
  <c r="E65" i="11" s="1"/>
  <c r="E65" i="9" s="1"/>
  <c r="E65" i="7" s="1"/>
  <c r="G62" i="102"/>
  <c r="G62" i="93" s="1"/>
  <c r="G62" i="11" s="1"/>
  <c r="G62" i="9" s="1"/>
  <c r="G62" i="7" s="1"/>
  <c r="Q30" i="102"/>
  <c r="Q30" i="93" s="1"/>
  <c r="Q30" i="11" s="1"/>
  <c r="Q30" i="9" s="1"/>
  <c r="Q30" i="7" s="1"/>
  <c r="J3" i="203"/>
  <c r="G3" i="173"/>
  <c r="I3" i="173"/>
  <c r="N3" i="121"/>
  <c r="X3" i="186"/>
  <c r="L26" i="90"/>
  <c r="F26" i="89"/>
  <c r="P26" i="88"/>
  <c r="T26" i="89"/>
  <c r="T2" i="89" s="1"/>
  <c r="F3" i="87"/>
  <c r="F3" i="90"/>
  <c r="P3" i="89"/>
  <c r="P2" i="89" s="1"/>
  <c r="H3" i="88"/>
  <c r="R3" i="87"/>
  <c r="D3" i="86"/>
  <c r="P3" i="80"/>
  <c r="C3" i="199"/>
  <c r="D26" i="196"/>
  <c r="H26" i="195"/>
  <c r="R26" i="196"/>
  <c r="V26" i="195"/>
  <c r="F3" i="196"/>
  <c r="S3" i="196"/>
  <c r="O3" i="192"/>
  <c r="T3" i="192"/>
  <c r="S3" i="192"/>
  <c r="E3" i="190"/>
  <c r="C26" i="19"/>
  <c r="Q3" i="18"/>
  <c r="H65" i="123"/>
  <c r="H65" i="93" s="1"/>
  <c r="H65" i="11" s="1"/>
  <c r="H65" i="9" s="1"/>
  <c r="H65" i="7" s="1"/>
  <c r="J62" i="123"/>
  <c r="X26" i="173"/>
  <c r="F3" i="121"/>
  <c r="P3" i="186"/>
  <c r="P2" i="186" s="1"/>
  <c r="H26" i="91"/>
  <c r="H2" i="91" s="1"/>
  <c r="R26" i="90"/>
  <c r="V26" i="88"/>
  <c r="H3" i="89"/>
  <c r="H2" i="89" s="1"/>
  <c r="J3" i="87"/>
  <c r="V3" i="84"/>
  <c r="N3" i="81"/>
  <c r="L26" i="85"/>
  <c r="H3" i="80"/>
  <c r="R3" i="79"/>
  <c r="V3" i="78"/>
  <c r="V2" i="78" s="1"/>
  <c r="T26" i="195"/>
  <c r="K3" i="196"/>
  <c r="W26" i="193"/>
  <c r="K3" i="192"/>
  <c r="P3" i="189"/>
  <c r="U3" i="18"/>
  <c r="P3" i="110"/>
  <c r="N26" i="112"/>
  <c r="J3" i="88"/>
  <c r="J2" i="88" s="1"/>
  <c r="T3" i="87"/>
  <c r="N26" i="84"/>
  <c r="V3" i="85"/>
  <c r="H3" i="81"/>
  <c r="H2" i="81" s="1"/>
  <c r="M26" i="165"/>
  <c r="P26" i="196"/>
  <c r="C3" i="196"/>
  <c r="W3" i="195"/>
  <c r="V3" i="189"/>
  <c r="H3" i="190"/>
  <c r="T3" i="189"/>
  <c r="X3" i="188"/>
  <c r="D72" i="102"/>
  <c r="D72" i="93" s="1"/>
  <c r="D72" i="11" s="1"/>
  <c r="D72" i="9" s="1"/>
  <c r="D72" i="7" s="1"/>
  <c r="F69" i="102"/>
  <c r="F69" i="93" s="1"/>
  <c r="F69" i="11" s="1"/>
  <c r="F69" i="9" s="1"/>
  <c r="F69" i="7" s="1"/>
  <c r="H66" i="102"/>
  <c r="J63" i="102"/>
  <c r="J63" i="93" s="1"/>
  <c r="J63" i="11" s="1"/>
  <c r="J63" i="9" s="1"/>
  <c r="J63" i="7" s="1"/>
  <c r="T31" i="102"/>
  <c r="T31" i="93" s="1"/>
  <c r="T31" i="11" s="1"/>
  <c r="T31" i="9" s="1"/>
  <c r="T31" i="7" s="1"/>
  <c r="T20" i="102"/>
  <c r="T20" i="93" s="1"/>
  <c r="T20" i="11" s="1"/>
  <c r="T20" i="9" s="1"/>
  <c r="T20" i="7" s="1"/>
  <c r="M26" i="189"/>
  <c r="Q19" i="102"/>
  <c r="Q19" i="93" s="1"/>
  <c r="Q19" i="11" s="1"/>
  <c r="Q19" i="9" s="1"/>
  <c r="Q19" i="7" s="1"/>
  <c r="H3" i="189"/>
  <c r="M3" i="18"/>
  <c r="E3" i="173"/>
  <c r="W3" i="203"/>
  <c r="V63" i="123"/>
  <c r="V63" i="93" s="1"/>
  <c r="V63" i="11" s="1"/>
  <c r="V63" i="9" s="1"/>
  <c r="V63" i="7" s="1"/>
  <c r="T32" i="123"/>
  <c r="T32" i="93" s="1"/>
  <c r="T32" i="11" s="1"/>
  <c r="T32" i="9" s="1"/>
  <c r="T32" i="7" s="1"/>
  <c r="V29" i="123"/>
  <c r="V29" i="93" s="1"/>
  <c r="V29" i="11" s="1"/>
  <c r="V29" i="9" s="1"/>
  <c r="V29" i="7" s="1"/>
  <c r="F3" i="107"/>
  <c r="L3" i="186"/>
  <c r="J66" i="123"/>
  <c r="L63" i="123"/>
  <c r="L63" i="93" s="1"/>
  <c r="L63" i="11" s="1"/>
  <c r="L63" i="9" s="1"/>
  <c r="L63" i="7" s="1"/>
  <c r="L26" i="121"/>
  <c r="X3" i="109"/>
  <c r="F26" i="112"/>
  <c r="H26" i="114"/>
  <c r="R3" i="186"/>
  <c r="S63" i="123"/>
  <c r="S50" i="123"/>
  <c r="U47" i="123"/>
  <c r="W44" i="123"/>
  <c r="W44" i="93" s="1"/>
  <c r="W44" i="11" s="1"/>
  <c r="W44" i="9" s="1"/>
  <c r="W44" i="7" s="1"/>
  <c r="C42" i="123"/>
  <c r="C42" i="93" s="1"/>
  <c r="C42" i="11" s="1"/>
  <c r="C42" i="9" s="1"/>
  <c r="C42" i="7" s="1"/>
  <c r="E39" i="123"/>
  <c r="E39" i="93" s="1"/>
  <c r="E39" i="11" s="1"/>
  <c r="E39" i="9" s="1"/>
  <c r="E39" i="7" s="1"/>
  <c r="G36" i="123"/>
  <c r="G36" i="93" s="1"/>
  <c r="G36" i="11" s="1"/>
  <c r="G36" i="9" s="1"/>
  <c r="G36" i="7" s="1"/>
  <c r="G31" i="123"/>
  <c r="G31" i="93" s="1"/>
  <c r="G31" i="11" s="1"/>
  <c r="G31" i="9" s="1"/>
  <c r="G31" i="7" s="1"/>
  <c r="O25" i="123"/>
  <c r="O20" i="123"/>
  <c r="O20" i="93" s="1"/>
  <c r="O20" i="11" s="1"/>
  <c r="O20" i="9" s="1"/>
  <c r="O20" i="7" s="1"/>
  <c r="O15" i="123"/>
  <c r="O15" i="93" s="1"/>
  <c r="O15" i="11" s="1"/>
  <c r="O15" i="9" s="1"/>
  <c r="O15" i="7" s="1"/>
  <c r="K3" i="121"/>
  <c r="I3" i="115"/>
  <c r="L3" i="115"/>
  <c r="P26" i="109"/>
  <c r="T3" i="90"/>
  <c r="F26" i="84"/>
  <c r="L3" i="84"/>
  <c r="L2" i="84" s="1"/>
  <c r="N3" i="83"/>
  <c r="P3" i="82"/>
  <c r="J3" i="80"/>
  <c r="J2" i="80" s="1"/>
  <c r="F3" i="78"/>
  <c r="F2" i="78" s="1"/>
  <c r="U3" i="165"/>
  <c r="W3" i="196"/>
  <c r="H26" i="196"/>
  <c r="D26" i="192"/>
  <c r="E26" i="193"/>
  <c r="I26" i="192"/>
  <c r="P3" i="193"/>
  <c r="P2" i="193" s="1"/>
  <c r="F3" i="188"/>
  <c r="G26" i="190"/>
  <c r="T3" i="19"/>
  <c r="J3" i="18"/>
  <c r="S3" i="19"/>
  <c r="F3" i="203"/>
  <c r="H51" i="123"/>
  <c r="H51" i="93" s="1"/>
  <c r="H51" i="11" s="1"/>
  <c r="H51" i="9" s="1"/>
  <c r="H51" i="7" s="1"/>
  <c r="J48" i="123"/>
  <c r="J48" i="93" s="1"/>
  <c r="J48" i="11" s="1"/>
  <c r="J48" i="9" s="1"/>
  <c r="J48" i="7" s="1"/>
  <c r="L45" i="123"/>
  <c r="L45" i="93" s="1"/>
  <c r="L45" i="11" s="1"/>
  <c r="L45" i="9" s="1"/>
  <c r="L45" i="7" s="1"/>
  <c r="N42" i="123"/>
  <c r="N42" i="93" s="1"/>
  <c r="N42" i="11" s="1"/>
  <c r="N42" i="9" s="1"/>
  <c r="N42" i="7" s="1"/>
  <c r="P39" i="123"/>
  <c r="P39" i="93" s="1"/>
  <c r="P39" i="11" s="1"/>
  <c r="P39" i="9" s="1"/>
  <c r="P39" i="7" s="1"/>
  <c r="R36" i="123"/>
  <c r="R36" i="93" s="1"/>
  <c r="R36" i="11" s="1"/>
  <c r="R36" i="9" s="1"/>
  <c r="R36" i="7" s="1"/>
  <c r="R31" i="123"/>
  <c r="R31" i="93" s="1"/>
  <c r="R31" i="11" s="1"/>
  <c r="R25" i="123"/>
  <c r="R20" i="123"/>
  <c r="R20" i="93" s="1"/>
  <c r="R20" i="11" s="1"/>
  <c r="R20" i="9" s="1"/>
  <c r="R20" i="7" s="1"/>
  <c r="R15" i="123"/>
  <c r="R10" i="123"/>
  <c r="Q4" i="124"/>
  <c r="O3" i="203"/>
  <c r="W3" i="173"/>
  <c r="P3" i="115"/>
  <c r="X26" i="110"/>
  <c r="G3" i="183"/>
  <c r="W3" i="121"/>
  <c r="Q3" i="183"/>
  <c r="C3" i="121"/>
  <c r="R26" i="173"/>
  <c r="R3" i="86"/>
  <c r="L3" i="90"/>
  <c r="V3" i="89"/>
  <c r="T3" i="82"/>
  <c r="N3" i="199"/>
  <c r="S48" i="102"/>
  <c r="S48" i="93" s="1"/>
  <c r="S48" i="11" s="1"/>
  <c r="S48" i="9" s="1"/>
  <c r="S48" i="7" s="1"/>
  <c r="U45" i="102"/>
  <c r="U45" i="93" s="1"/>
  <c r="U45" i="11" s="1"/>
  <c r="U45" i="9" s="1"/>
  <c r="U45" i="7" s="1"/>
  <c r="W42" i="102"/>
  <c r="C40" i="102"/>
  <c r="C40" i="93" s="1"/>
  <c r="C40" i="11" s="1"/>
  <c r="C40" i="9" s="1"/>
  <c r="C40" i="7" s="1"/>
  <c r="E37" i="102"/>
  <c r="E32" i="102"/>
  <c r="E32" i="93" s="1"/>
  <c r="E32" i="11" s="1"/>
  <c r="G29" i="102"/>
  <c r="G29" i="93" s="1"/>
  <c r="G29" i="11" s="1"/>
  <c r="G29" i="9" s="1"/>
  <c r="G29" i="7" s="1"/>
  <c r="E21" i="102"/>
  <c r="E21" i="93" s="1"/>
  <c r="E21" i="11" s="1"/>
  <c r="E21" i="9" s="1"/>
  <c r="E21" i="7" s="1"/>
  <c r="O3" i="196"/>
  <c r="L3" i="196"/>
  <c r="F19" i="93"/>
  <c r="F19" i="11" s="1"/>
  <c r="F19" i="9" s="1"/>
  <c r="F19" i="7" s="1"/>
  <c r="G70" i="102"/>
  <c r="G70" i="93" s="1"/>
  <c r="G70" i="11" s="1"/>
  <c r="G70" i="9" s="1"/>
  <c r="G70" i="7" s="1"/>
  <c r="I67" i="102"/>
  <c r="I67" i="93" s="1"/>
  <c r="I67" i="11" s="1"/>
  <c r="I67" i="9" s="1"/>
  <c r="I67" i="7" s="1"/>
  <c r="K64" i="102"/>
  <c r="K64" i="93" s="1"/>
  <c r="K64" i="11" s="1"/>
  <c r="K64" i="9" s="1"/>
  <c r="K64" i="7" s="1"/>
  <c r="M49" i="102"/>
  <c r="M49" i="93" s="1"/>
  <c r="M49" i="11" s="1"/>
  <c r="M49" i="9" s="1"/>
  <c r="M49" i="7" s="1"/>
  <c r="O46" i="102"/>
  <c r="O46" i="93" s="1"/>
  <c r="O46" i="11" s="1"/>
  <c r="O46" i="9" s="1"/>
  <c r="O46" i="7" s="1"/>
  <c r="Q43" i="102"/>
  <c r="Q43" i="93" s="1"/>
  <c r="Q43" i="11" s="1"/>
  <c r="Q43" i="9" s="1"/>
  <c r="Q43" i="7" s="1"/>
  <c r="S40" i="102"/>
  <c r="U37" i="102"/>
  <c r="U21" i="102"/>
  <c r="U21" i="93" s="1"/>
  <c r="U21" i="11" s="1"/>
  <c r="U21" i="9" s="1"/>
  <c r="U21" i="7" s="1"/>
  <c r="H3" i="193"/>
  <c r="G3" i="193"/>
  <c r="Q26" i="192"/>
  <c r="M3" i="192"/>
  <c r="V50" i="123"/>
  <c r="V50" i="93" s="1"/>
  <c r="V50" i="11" s="1"/>
  <c r="V50" i="9" s="1"/>
  <c r="V50" i="7" s="1"/>
  <c r="X47" i="123"/>
  <c r="X47" i="93" s="1"/>
  <c r="X47" i="11" s="1"/>
  <c r="X47" i="9" s="1"/>
  <c r="X47" i="7" s="1"/>
  <c r="D45" i="123"/>
  <c r="D45" i="93" s="1"/>
  <c r="D45" i="11" s="1"/>
  <c r="D45" i="9" s="1"/>
  <c r="D45" i="7" s="1"/>
  <c r="F42" i="123"/>
  <c r="F42" i="93" s="1"/>
  <c r="F42" i="11" s="1"/>
  <c r="F42" i="9" s="1"/>
  <c r="F42" i="7" s="1"/>
  <c r="H39" i="123"/>
  <c r="H39" i="93" s="1"/>
  <c r="H39" i="11" s="1"/>
  <c r="H39" i="9" s="1"/>
  <c r="H39" i="7" s="1"/>
  <c r="J36" i="123"/>
  <c r="J36" i="93" s="1"/>
  <c r="J36" i="11" s="1"/>
  <c r="J36" i="9" s="1"/>
  <c r="J36" i="7" s="1"/>
  <c r="J31" i="123"/>
  <c r="J31" i="93" s="1"/>
  <c r="J31" i="11" s="1"/>
  <c r="J31" i="9" s="1"/>
  <c r="J31" i="7" s="1"/>
  <c r="J25" i="123"/>
  <c r="J20" i="123"/>
  <c r="J20" i="93" s="1"/>
  <c r="J20" i="11" s="1"/>
  <c r="J20" i="9" s="1"/>
  <c r="J20" i="7" s="1"/>
  <c r="J15" i="123"/>
  <c r="J10" i="123"/>
  <c r="N22" i="124"/>
  <c r="M26" i="173"/>
  <c r="G3" i="203"/>
  <c r="O3" i="173"/>
  <c r="J3" i="121"/>
  <c r="D26" i="113"/>
  <c r="X26" i="112"/>
  <c r="F26" i="107"/>
  <c r="I3" i="183"/>
  <c r="O26" i="113"/>
  <c r="Q26" i="109"/>
  <c r="L3" i="88"/>
  <c r="L2" i="88" s="1"/>
  <c r="J3" i="86"/>
  <c r="D3" i="90"/>
  <c r="N3" i="89"/>
  <c r="H3" i="84"/>
  <c r="L3" i="80"/>
  <c r="L2" i="80" s="1"/>
  <c r="N3" i="79"/>
  <c r="N2" i="79" s="1"/>
  <c r="V26" i="84"/>
  <c r="P3" i="84"/>
  <c r="P2" i="84" s="1"/>
  <c r="L3" i="82"/>
  <c r="V3" i="81"/>
  <c r="V2" i="81" s="1"/>
  <c r="Q25" i="103"/>
  <c r="Q25" i="102" s="1"/>
  <c r="Q25" i="93" s="1"/>
  <c r="Q25" i="11" s="1"/>
  <c r="Q25" i="9" s="1"/>
  <c r="Q25" i="7" s="1"/>
  <c r="F3" i="199"/>
  <c r="R74" i="149"/>
  <c r="T76" i="149"/>
  <c r="D75" i="149"/>
  <c r="U61" i="111"/>
  <c r="D67" i="93"/>
  <c r="D67" i="11" s="1"/>
  <c r="D67" i="9" s="1"/>
  <c r="D67" i="7" s="1"/>
  <c r="N26" i="114"/>
  <c r="O33" i="118"/>
  <c r="O26" i="118" s="1"/>
  <c r="O2" i="118" s="1"/>
  <c r="F17" i="104"/>
  <c r="K4" i="106"/>
  <c r="K3" i="106" s="1"/>
  <c r="R3" i="83"/>
  <c r="I4" i="185"/>
  <c r="I3" i="185" s="1"/>
  <c r="I5" i="103"/>
  <c r="I4" i="103" s="1"/>
  <c r="T69" i="93"/>
  <c r="T69" i="11" s="1"/>
  <c r="T69" i="9" s="1"/>
  <c r="T69" i="7" s="1"/>
  <c r="H26" i="197"/>
  <c r="F22" i="106"/>
  <c r="N61" i="104"/>
  <c r="F3" i="187"/>
  <c r="N54" i="93"/>
  <c r="N54" i="11" s="1"/>
  <c r="N54" i="9" s="1"/>
  <c r="N54" i="7" s="1"/>
  <c r="V71" i="93"/>
  <c r="V71" i="11" s="1"/>
  <c r="V71" i="9" s="1"/>
  <c r="V71" i="7" s="1"/>
  <c r="X68" i="93"/>
  <c r="X68" i="11" s="1"/>
  <c r="X68" i="9" s="1"/>
  <c r="X68" i="7" s="1"/>
  <c r="X3" i="185"/>
  <c r="E61" i="120"/>
  <c r="W61" i="118"/>
  <c r="K3" i="163"/>
  <c r="U33" i="106"/>
  <c r="M61" i="104"/>
  <c r="W27" i="104"/>
  <c r="E61" i="105"/>
  <c r="Q17" i="105"/>
  <c r="G72" i="93"/>
  <c r="G72" i="11" s="1"/>
  <c r="G72" i="9" s="1"/>
  <c r="G72" i="7" s="1"/>
  <c r="M63" i="93"/>
  <c r="M63" i="11" s="1"/>
  <c r="M63" i="9" s="1"/>
  <c r="M63" i="7" s="1"/>
  <c r="W26" i="17"/>
  <c r="G26" i="114"/>
  <c r="S3" i="114"/>
  <c r="E3" i="80"/>
  <c r="L75" i="149"/>
  <c r="P33" i="118"/>
  <c r="P26" i="118" s="1"/>
  <c r="P2" i="118" s="1"/>
  <c r="V26" i="197"/>
  <c r="X33" i="104"/>
  <c r="X26" i="104" s="1"/>
  <c r="N72" i="93"/>
  <c r="N72" i="11" s="1"/>
  <c r="N72" i="9" s="1"/>
  <c r="N72" i="7" s="1"/>
  <c r="F48" i="93"/>
  <c r="F48" i="11" s="1"/>
  <c r="F48" i="9" s="1"/>
  <c r="F48" i="7" s="1"/>
  <c r="H45" i="93"/>
  <c r="H45" i="11" s="1"/>
  <c r="H45" i="9" s="1"/>
  <c r="H45" i="7" s="1"/>
  <c r="J42" i="93"/>
  <c r="J42" i="11" s="1"/>
  <c r="J42" i="9" s="1"/>
  <c r="J42" i="7" s="1"/>
  <c r="L39" i="93"/>
  <c r="L39" i="11" s="1"/>
  <c r="L39" i="9" s="1"/>
  <c r="L39" i="7" s="1"/>
  <c r="N36" i="93"/>
  <c r="N36" i="11" s="1"/>
  <c r="N36" i="9" s="1"/>
  <c r="N36" i="7" s="1"/>
  <c r="L30" i="93"/>
  <c r="L30" i="11" s="1"/>
  <c r="L30" i="9" s="1"/>
  <c r="L30" i="7" s="1"/>
  <c r="N20" i="93"/>
  <c r="N20" i="11" s="1"/>
  <c r="N20" i="9" s="1"/>
  <c r="N20" i="7" s="1"/>
  <c r="L14" i="93"/>
  <c r="L14" i="11" s="1"/>
  <c r="L14" i="9" s="1"/>
  <c r="L14" i="7" s="1"/>
  <c r="F26" i="114"/>
  <c r="O33" i="120"/>
  <c r="O26" i="120" s="1"/>
  <c r="O2" i="120" s="1"/>
  <c r="S33" i="106"/>
  <c r="S3" i="189"/>
  <c r="C61" i="105"/>
  <c r="M31" i="93"/>
  <c r="M31" i="11" s="1"/>
  <c r="M31" i="9" s="1"/>
  <c r="M31" i="7" s="1"/>
  <c r="M15" i="93"/>
  <c r="M15" i="11" s="1"/>
  <c r="M15" i="9" s="1"/>
  <c r="M15" i="7" s="1"/>
  <c r="W6" i="93"/>
  <c r="W6" i="11" s="1"/>
  <c r="W6" i="9" s="1"/>
  <c r="W6" i="7" s="1"/>
  <c r="P26" i="194"/>
  <c r="N33" i="105"/>
  <c r="N26" i="185"/>
  <c r="N6" i="102"/>
  <c r="N6" i="93" s="1"/>
  <c r="N6" i="11" s="1"/>
  <c r="N6" i="9" s="1"/>
  <c r="N6" i="7" s="1"/>
  <c r="V11" i="125"/>
  <c r="V3" i="125" s="1"/>
  <c r="U16" i="102"/>
  <c r="U16" i="93" s="1"/>
  <c r="U16" i="11" s="1"/>
  <c r="U16" i="9" s="1"/>
  <c r="U16" i="7" s="1"/>
  <c r="W7" i="102"/>
  <c r="W7" i="93" s="1"/>
  <c r="W7" i="11" s="1"/>
  <c r="W7" i="9" s="1"/>
  <c r="W7" i="7" s="1"/>
  <c r="U33" i="16"/>
  <c r="O26" i="91"/>
  <c r="M3" i="87"/>
  <c r="T11" i="125"/>
  <c r="M3" i="91"/>
  <c r="O4" i="75"/>
  <c r="C61" i="16"/>
  <c r="M3" i="174"/>
  <c r="L3" i="189"/>
  <c r="R26" i="188"/>
  <c r="P3" i="188"/>
  <c r="E3" i="19"/>
  <c r="C26" i="121"/>
  <c r="F26" i="113"/>
  <c r="P72" i="93"/>
  <c r="P72" i="11" s="1"/>
  <c r="P72" i="9" s="1"/>
  <c r="P72" i="7" s="1"/>
  <c r="L33" i="125"/>
  <c r="L26" i="125" s="1"/>
  <c r="H61" i="106"/>
  <c r="R33" i="125"/>
  <c r="O33" i="104"/>
  <c r="P61" i="118"/>
  <c r="D64" i="93"/>
  <c r="D64" i="11" s="1"/>
  <c r="D64" i="9" s="1"/>
  <c r="D64" i="7" s="1"/>
  <c r="T3" i="163"/>
  <c r="X26" i="187"/>
  <c r="N71" i="93"/>
  <c r="N71" i="11" s="1"/>
  <c r="N71" i="9" s="1"/>
  <c r="N71" i="7" s="1"/>
  <c r="N33" i="8"/>
  <c r="N26" i="8" s="1"/>
  <c r="N2" i="8" s="1"/>
  <c r="M61" i="111"/>
  <c r="W26" i="191"/>
  <c r="U3" i="187"/>
  <c r="E63" i="93"/>
  <c r="E63" i="11" s="1"/>
  <c r="E63" i="9" s="1"/>
  <c r="E63" i="7" s="1"/>
  <c r="I33" i="16"/>
  <c r="G3" i="201"/>
  <c r="Q26" i="171"/>
  <c r="C61" i="125"/>
  <c r="K3" i="114"/>
  <c r="Q3" i="186"/>
  <c r="I3" i="83"/>
  <c r="S3" i="82"/>
  <c r="M3" i="81"/>
  <c r="M2" i="81" s="1"/>
  <c r="O3" i="79"/>
  <c r="N26" i="111"/>
  <c r="J11" i="106"/>
  <c r="J3" i="106" s="1"/>
  <c r="T47" i="93"/>
  <c r="T47" i="11" s="1"/>
  <c r="T47" i="9" s="1"/>
  <c r="T47" i="7" s="1"/>
  <c r="X41" i="93"/>
  <c r="X41" i="11" s="1"/>
  <c r="X41" i="9" s="1"/>
  <c r="X41" i="7" s="1"/>
  <c r="X32" i="93"/>
  <c r="X32" i="11" s="1"/>
  <c r="X32" i="9" s="1"/>
  <c r="X32" i="7" s="1"/>
  <c r="D30" i="93"/>
  <c r="D30" i="11" s="1"/>
  <c r="D30" i="9" s="1"/>
  <c r="D30" i="7" s="1"/>
  <c r="F20" i="93"/>
  <c r="F20" i="11" s="1"/>
  <c r="F20" i="9" s="1"/>
  <c r="F20" i="7" s="1"/>
  <c r="X16" i="93"/>
  <c r="X16" i="11" s="1"/>
  <c r="X16" i="9" s="1"/>
  <c r="X16" i="7" s="1"/>
  <c r="D14" i="93"/>
  <c r="D14" i="11" s="1"/>
  <c r="D14" i="9" s="1"/>
  <c r="D14" i="7" s="1"/>
  <c r="R61" i="125"/>
  <c r="T3" i="114"/>
  <c r="K61" i="104"/>
  <c r="R33" i="106"/>
  <c r="V33" i="104"/>
  <c r="F6" i="102"/>
  <c r="F6" i="93" s="1"/>
  <c r="F6" i="11" s="1"/>
  <c r="X61" i="8"/>
  <c r="N89" i="149"/>
  <c r="U33" i="111"/>
  <c r="O7" i="102"/>
  <c r="O7" i="93" s="1"/>
  <c r="O7" i="11" s="1"/>
  <c r="O7" i="9" s="1"/>
  <c r="O7" i="7" s="1"/>
  <c r="U17" i="16"/>
  <c r="W3" i="110"/>
  <c r="P76" i="149"/>
  <c r="T33" i="118"/>
  <c r="T26" i="118" s="1"/>
  <c r="T2" i="118" s="1"/>
  <c r="T33" i="16"/>
  <c r="S33" i="111"/>
  <c r="W3" i="174"/>
  <c r="X3" i="196"/>
  <c r="O26" i="114"/>
  <c r="O3" i="84"/>
  <c r="V72" i="93"/>
  <c r="V72" i="11" s="1"/>
  <c r="V72" i="9" s="1"/>
  <c r="V72" i="7" s="1"/>
  <c r="E17" i="111"/>
  <c r="O17" i="106"/>
  <c r="L74" i="149"/>
  <c r="V37" i="116"/>
  <c r="N33" i="106"/>
  <c r="L11" i="106"/>
  <c r="L3" i="106" s="1"/>
  <c r="H11" i="104"/>
  <c r="H3" i="104" s="1"/>
  <c r="F61" i="105"/>
  <c r="N19" i="93"/>
  <c r="N19" i="11" s="1"/>
  <c r="N19" i="9" s="1"/>
  <c r="N19" i="7" s="1"/>
  <c r="T7" i="93"/>
  <c r="T7" i="11" s="1"/>
  <c r="T7" i="9" s="1"/>
  <c r="T7" i="7" s="1"/>
  <c r="P3" i="185"/>
  <c r="N24" i="123"/>
  <c r="N24" i="93" s="1"/>
  <c r="N24" i="11" s="1"/>
  <c r="N24" i="9" s="1"/>
  <c r="N24" i="7" s="1"/>
  <c r="S64" i="116"/>
  <c r="C3" i="163"/>
  <c r="E61" i="104"/>
  <c r="Q33" i="105"/>
  <c r="Q6" i="123"/>
  <c r="S33" i="125"/>
  <c r="M3" i="108"/>
  <c r="I3" i="186"/>
  <c r="U3" i="89"/>
  <c r="I3" i="84"/>
  <c r="Q33" i="75"/>
  <c r="H33" i="118"/>
  <c r="H26" i="118" s="1"/>
  <c r="H2" i="118" s="1"/>
  <c r="F27" i="104"/>
  <c r="N5" i="123"/>
  <c r="N4" i="123" s="1"/>
  <c r="L3" i="114"/>
  <c r="J26" i="108"/>
  <c r="W33" i="111"/>
  <c r="W61" i="106"/>
  <c r="O11" i="125"/>
  <c r="L61" i="118"/>
  <c r="P33" i="125"/>
  <c r="P26" i="125" s="1"/>
  <c r="U33" i="118"/>
  <c r="U26" i="118" s="1"/>
  <c r="U2" i="118" s="1"/>
  <c r="I61" i="104"/>
  <c r="E16" i="102"/>
  <c r="E16" i="93" s="1"/>
  <c r="E16" i="11" s="1"/>
  <c r="E16" i="9" s="1"/>
  <c r="E16" i="7" s="1"/>
  <c r="M33" i="16"/>
  <c r="W33" i="125"/>
  <c r="M26" i="125"/>
  <c r="C26" i="77"/>
  <c r="E17" i="75"/>
  <c r="S33" i="120"/>
  <c r="S26" i="120" s="1"/>
  <c r="S2" i="120" s="1"/>
  <c r="C33" i="118"/>
  <c r="C26" i="118" s="1"/>
  <c r="C2" i="118" s="1"/>
  <c r="S26" i="165"/>
  <c r="F3" i="193"/>
  <c r="Q26" i="121"/>
  <c r="P26" i="87"/>
  <c r="K71" i="93"/>
  <c r="K71" i="11" s="1"/>
  <c r="K71" i="9" s="1"/>
  <c r="K71" i="7" s="1"/>
  <c r="V3" i="165"/>
  <c r="S26" i="113"/>
  <c r="Q26" i="108"/>
  <c r="V27" i="125"/>
  <c r="E11" i="106"/>
  <c r="Q3" i="113"/>
  <c r="F3" i="197"/>
  <c r="D26" i="194"/>
  <c r="L13" i="102"/>
  <c r="L13" i="93" s="1"/>
  <c r="L13" i="11" s="1"/>
  <c r="L13" i="9" s="1"/>
  <c r="L13" i="7" s="1"/>
  <c r="R26" i="171"/>
  <c r="G11" i="111"/>
  <c r="U3" i="191"/>
  <c r="G26" i="187"/>
  <c r="U54" i="11"/>
  <c r="U54" i="9" s="1"/>
  <c r="U54" i="7" s="1"/>
  <c r="G68" i="93"/>
  <c r="G68" i="11" s="1"/>
  <c r="G68" i="9" s="1"/>
  <c r="G68" i="7" s="1"/>
  <c r="E9" i="102"/>
  <c r="I3" i="112"/>
  <c r="W3" i="107"/>
  <c r="W3" i="88"/>
  <c r="C26" i="83"/>
  <c r="L33" i="106"/>
  <c r="L26" i="106" s="1"/>
  <c r="F26" i="191"/>
  <c r="D61" i="105"/>
  <c r="P65" i="93"/>
  <c r="P65" i="11" s="1"/>
  <c r="P65" i="9" s="1"/>
  <c r="P65" i="7" s="1"/>
  <c r="X26" i="108"/>
  <c r="U27" i="104"/>
  <c r="E48" i="93"/>
  <c r="E48" i="11" s="1"/>
  <c r="E48" i="9" s="1"/>
  <c r="E48" i="7" s="1"/>
  <c r="M36" i="93"/>
  <c r="M36" i="11" s="1"/>
  <c r="M36" i="9" s="1"/>
  <c r="M36" i="7" s="1"/>
  <c r="K30" i="93"/>
  <c r="K30" i="11" s="1"/>
  <c r="K30" i="9" s="1"/>
  <c r="K30" i="7" s="1"/>
  <c r="Q61" i="125"/>
  <c r="N38" i="93"/>
  <c r="N38" i="11" s="1"/>
  <c r="N38" i="9" s="1"/>
  <c r="N38" i="7" s="1"/>
  <c r="F33" i="118"/>
  <c r="F26" i="118" s="1"/>
  <c r="F2" i="118" s="1"/>
  <c r="J33" i="106"/>
  <c r="J26" i="106" s="1"/>
  <c r="T25" i="102"/>
  <c r="T25" i="93" s="1"/>
  <c r="T25" i="11" s="1"/>
  <c r="T25" i="9" s="1"/>
  <c r="T25" i="7" s="1"/>
  <c r="T4" i="125"/>
  <c r="L3" i="108"/>
  <c r="M33" i="120"/>
  <c r="M26" i="120" s="1"/>
  <c r="M2" i="120" s="1"/>
  <c r="M38" i="93"/>
  <c r="M38" i="11" s="1"/>
  <c r="M38" i="9" s="1"/>
  <c r="M38" i="7" s="1"/>
  <c r="E61" i="106"/>
  <c r="K26" i="187"/>
  <c r="S26" i="112"/>
  <c r="M26" i="89"/>
  <c r="G61" i="120"/>
  <c r="W33" i="106"/>
  <c r="W4" i="105"/>
  <c r="C12" i="103"/>
  <c r="C11" i="103" s="1"/>
  <c r="Q11" i="16"/>
  <c r="E3" i="195"/>
  <c r="U3" i="190"/>
  <c r="E3" i="18"/>
  <c r="K3" i="18"/>
  <c r="L49" i="123"/>
  <c r="L49" i="93" s="1"/>
  <c r="L49" i="11" s="1"/>
  <c r="L49" i="9" s="1"/>
  <c r="L49" i="7" s="1"/>
  <c r="N46" i="123"/>
  <c r="N46" i="93" s="1"/>
  <c r="N46" i="11" s="1"/>
  <c r="N46" i="9" s="1"/>
  <c r="N46" i="7" s="1"/>
  <c r="P43" i="123"/>
  <c r="P43" i="93" s="1"/>
  <c r="P43" i="11" s="1"/>
  <c r="P43" i="9" s="1"/>
  <c r="P43" i="7" s="1"/>
  <c r="R40" i="123"/>
  <c r="R40" i="93" s="1"/>
  <c r="R40" i="11" s="1"/>
  <c r="R40" i="9" s="1"/>
  <c r="R40" i="7" s="1"/>
  <c r="T37" i="123"/>
  <c r="T37" i="93" s="1"/>
  <c r="T37" i="11" s="1"/>
  <c r="T37" i="9" s="1"/>
  <c r="T37" i="7" s="1"/>
  <c r="T16" i="123"/>
  <c r="T16" i="93" s="1"/>
  <c r="T16" i="11" s="1"/>
  <c r="T16" i="9" s="1"/>
  <c r="T16" i="7" s="1"/>
  <c r="V13" i="123"/>
  <c r="T6" i="123"/>
  <c r="T6" i="93" s="1"/>
  <c r="T6" i="11" s="1"/>
  <c r="T6" i="9" s="1"/>
  <c r="T6" i="7" s="1"/>
  <c r="U3" i="173"/>
  <c r="R26" i="203"/>
  <c r="S3" i="121"/>
  <c r="V26" i="89"/>
  <c r="F3" i="89"/>
  <c r="Q33" i="120"/>
  <c r="Q26" i="120" s="1"/>
  <c r="K61" i="125"/>
  <c r="R27" i="106"/>
  <c r="D54" i="93"/>
  <c r="D54" i="11" s="1"/>
  <c r="D54" i="9" s="1"/>
  <c r="D54" i="7" s="1"/>
  <c r="O51" i="93"/>
  <c r="O51" i="11" s="1"/>
  <c r="O51" i="9" s="1"/>
  <c r="O51" i="7" s="1"/>
  <c r="G33" i="106"/>
  <c r="R51" i="93"/>
  <c r="R51" i="11" s="1"/>
  <c r="R51" i="9" s="1"/>
  <c r="R51" i="7" s="1"/>
  <c r="J16" i="102"/>
  <c r="J16" i="93" s="1"/>
  <c r="J16" i="11" s="1"/>
  <c r="J16" i="9" s="1"/>
  <c r="J16" i="7" s="1"/>
  <c r="D74" i="149"/>
  <c r="H27" i="104"/>
  <c r="N4" i="104"/>
  <c r="V3" i="187"/>
  <c r="R21" i="93"/>
  <c r="R21" i="11" s="1"/>
  <c r="R21" i="9" s="1"/>
  <c r="R21" i="7" s="1"/>
  <c r="D7" i="93"/>
  <c r="D7" i="11" s="1"/>
  <c r="D7" i="9" s="1"/>
  <c r="D7" i="7" s="1"/>
  <c r="T33" i="125"/>
  <c r="G61" i="118"/>
  <c r="G52" i="116"/>
  <c r="G26" i="163"/>
  <c r="E33" i="106"/>
  <c r="Q33" i="104"/>
  <c r="U61" i="105"/>
  <c r="I33" i="105"/>
  <c r="Q22" i="105"/>
  <c r="M54" i="93"/>
  <c r="M54" i="11" s="1"/>
  <c r="M54" i="9" s="1"/>
  <c r="M54" i="7" s="1"/>
  <c r="O25" i="102"/>
  <c r="E14" i="102"/>
  <c r="E14" i="93" s="1"/>
  <c r="E14" i="11" s="1"/>
  <c r="E14" i="9" s="1"/>
  <c r="E14" i="7" s="1"/>
  <c r="S3" i="112"/>
  <c r="W3" i="108"/>
  <c r="E3" i="89"/>
  <c r="C3" i="85"/>
  <c r="M3" i="84"/>
  <c r="F64" i="93"/>
  <c r="F64" i="11" s="1"/>
  <c r="F64" i="9" s="1"/>
  <c r="L61" i="104"/>
  <c r="F11" i="104"/>
  <c r="V26" i="187"/>
  <c r="D71" i="93"/>
  <c r="D71" i="11" s="1"/>
  <c r="D71" i="9" s="1"/>
  <c r="D71" i="7" s="1"/>
  <c r="P49" i="93"/>
  <c r="P49" i="11" s="1"/>
  <c r="P49" i="9" s="1"/>
  <c r="P49" i="7" s="1"/>
  <c r="R46" i="93"/>
  <c r="R46" i="11" s="1"/>
  <c r="R46" i="9" s="1"/>
  <c r="R46" i="7" s="1"/>
  <c r="D35" i="93"/>
  <c r="D35" i="11" s="1"/>
  <c r="D35" i="9" s="1"/>
  <c r="D35" i="7" s="1"/>
  <c r="V31" i="93"/>
  <c r="V31" i="11" s="1"/>
  <c r="V31" i="9" s="1"/>
  <c r="V31" i="7" s="1"/>
  <c r="X21" i="93"/>
  <c r="X21" i="11" s="1"/>
  <c r="X21" i="9" s="1"/>
  <c r="X21" i="7" s="1"/>
  <c r="D19" i="93"/>
  <c r="D19" i="11" s="1"/>
  <c r="D19" i="9" s="1"/>
  <c r="D19" i="7" s="1"/>
  <c r="V15" i="93"/>
  <c r="V15" i="11" s="1"/>
  <c r="V15" i="9" s="1"/>
  <c r="V15" i="7" s="1"/>
  <c r="F10" i="93"/>
  <c r="F10" i="11" s="1"/>
  <c r="F10" i="9" s="1"/>
  <c r="F10" i="7" s="1"/>
  <c r="J7" i="93"/>
  <c r="J7" i="11" s="1"/>
  <c r="J7" i="9" s="1"/>
  <c r="J7" i="7" s="1"/>
  <c r="R52" i="16"/>
  <c r="P26" i="108"/>
  <c r="E27" i="111"/>
  <c r="C33" i="106"/>
  <c r="M3" i="188"/>
  <c r="O33" i="105"/>
  <c r="Q8" i="16"/>
  <c r="J61" i="105"/>
  <c r="T27" i="105"/>
  <c r="I44" i="93"/>
  <c r="I44" i="11" s="1"/>
  <c r="I44" i="9" s="1"/>
  <c r="I44" i="7" s="1"/>
  <c r="M33" i="118"/>
  <c r="M26" i="118" s="1"/>
  <c r="M2" i="118" s="1"/>
  <c r="U3" i="198"/>
  <c r="U33" i="104"/>
  <c r="M33" i="105"/>
  <c r="K26" i="112"/>
  <c r="K26" i="114"/>
  <c r="K3" i="108"/>
  <c r="O26" i="88"/>
  <c r="U26" i="85"/>
  <c r="K26" i="82"/>
  <c r="C3" i="198"/>
  <c r="N61" i="16"/>
  <c r="J26" i="198"/>
  <c r="X26" i="189"/>
  <c r="D26" i="188"/>
  <c r="U3" i="189"/>
  <c r="M3" i="190"/>
  <c r="G3" i="189"/>
  <c r="W26" i="18"/>
  <c r="W2" i="18" s="1"/>
  <c r="C3" i="18"/>
  <c r="R26" i="112"/>
  <c r="H26" i="107"/>
  <c r="H48" i="93"/>
  <c r="H48" i="11" s="1"/>
  <c r="H48" i="9" s="1"/>
  <c r="H48" i="7" s="1"/>
  <c r="X61" i="118"/>
  <c r="S26" i="107"/>
  <c r="V26" i="17"/>
  <c r="F40" i="93"/>
  <c r="F40" i="11" s="1"/>
  <c r="F40" i="9" s="1"/>
  <c r="F40" i="7" s="1"/>
  <c r="J51" i="93"/>
  <c r="J51" i="11" s="1"/>
  <c r="J51" i="9" s="1"/>
  <c r="J51" i="7" s="1"/>
  <c r="R61" i="106"/>
  <c r="R4" i="106"/>
  <c r="R33" i="105"/>
  <c r="D46" i="93"/>
  <c r="D46" i="11" s="1"/>
  <c r="D46" i="9" s="1"/>
  <c r="D46" i="7" s="1"/>
  <c r="T8" i="105"/>
  <c r="X72" i="93"/>
  <c r="X72" i="11" s="1"/>
  <c r="X72" i="9" s="1"/>
  <c r="X72" i="7" s="1"/>
  <c r="D70" i="93"/>
  <c r="D70" i="11" s="1"/>
  <c r="D70" i="9" s="1"/>
  <c r="D70" i="7" s="1"/>
  <c r="F67" i="93"/>
  <c r="F67" i="11" s="1"/>
  <c r="F67" i="9" s="1"/>
  <c r="F67" i="7" s="1"/>
  <c r="R45" i="93"/>
  <c r="R45" i="11" s="1"/>
  <c r="R45" i="9" s="1"/>
  <c r="R45" i="7" s="1"/>
  <c r="T42" i="93"/>
  <c r="T42" i="11" s="1"/>
  <c r="T42" i="9" s="1"/>
  <c r="T42" i="7" s="1"/>
  <c r="V39" i="93"/>
  <c r="V39" i="11" s="1"/>
  <c r="V39" i="9" s="1"/>
  <c r="V39" i="7" s="1"/>
  <c r="X36" i="93"/>
  <c r="X36" i="11" s="1"/>
  <c r="X36" i="9" s="1"/>
  <c r="X36" i="7" s="1"/>
  <c r="H31" i="93"/>
  <c r="H31" i="11" s="1"/>
  <c r="H31" i="9" s="1"/>
  <c r="H31" i="7" s="1"/>
  <c r="R26" i="185"/>
  <c r="F24" i="102"/>
  <c r="F24" i="93" s="1"/>
  <c r="F24" i="11" s="1"/>
  <c r="F24" i="9" s="1"/>
  <c r="F24" i="7" s="1"/>
  <c r="J21" i="93"/>
  <c r="J21" i="11" s="1"/>
  <c r="J21" i="9" s="1"/>
  <c r="J21" i="7" s="1"/>
  <c r="J26" i="201"/>
  <c r="T17" i="125"/>
  <c r="Q33" i="118"/>
  <c r="Q26" i="118" s="1"/>
  <c r="Q2" i="118" s="1"/>
  <c r="E26" i="163"/>
  <c r="G27" i="111"/>
  <c r="Q3" i="194"/>
  <c r="E3" i="187"/>
  <c r="W48" i="93"/>
  <c r="W48" i="11" s="1"/>
  <c r="W48" i="9" s="1"/>
  <c r="W48" i="7" s="1"/>
  <c r="C46" i="93"/>
  <c r="C46" i="11" s="1"/>
  <c r="C46" i="9" s="1"/>
  <c r="C46" i="7" s="1"/>
  <c r="Q17" i="16"/>
  <c r="C3" i="90"/>
  <c r="G3" i="88"/>
  <c r="Q3" i="87"/>
  <c r="I3" i="86"/>
  <c r="E3" i="84"/>
  <c r="G26" i="81"/>
  <c r="I26" i="80"/>
  <c r="I2" i="80" s="1"/>
  <c r="K26" i="79"/>
  <c r="D40" i="93"/>
  <c r="D40" i="11" s="1"/>
  <c r="D40" i="9" s="1"/>
  <c r="D40" i="7" s="1"/>
  <c r="P61" i="106"/>
  <c r="H49" i="93"/>
  <c r="H49" i="11" s="1"/>
  <c r="H49" i="9" s="1"/>
  <c r="H49" i="7" s="1"/>
  <c r="J46" i="93"/>
  <c r="J46" i="11" s="1"/>
  <c r="J46" i="9" s="1"/>
  <c r="J46" i="7" s="1"/>
  <c r="N31" i="93"/>
  <c r="N31" i="11" s="1"/>
  <c r="N31" i="9" s="1"/>
  <c r="N31" i="7" s="1"/>
  <c r="P21" i="93"/>
  <c r="P21" i="11" s="1"/>
  <c r="P21" i="9" s="1"/>
  <c r="P21" i="7" s="1"/>
  <c r="X6" i="93"/>
  <c r="X6" i="11" s="1"/>
  <c r="X6" i="9" s="1"/>
  <c r="X6" i="7" s="1"/>
  <c r="E37" i="116"/>
  <c r="W33" i="118"/>
  <c r="W26" i="118" s="1"/>
  <c r="E26" i="197"/>
  <c r="U11" i="104"/>
  <c r="E26" i="187"/>
  <c r="Q3" i="115"/>
  <c r="R61" i="104"/>
  <c r="F33" i="104"/>
  <c r="T10" i="102"/>
  <c r="T10" i="93" s="1"/>
  <c r="T10" i="11" s="1"/>
  <c r="T10" i="9" s="1"/>
  <c r="T10" i="7" s="1"/>
  <c r="Q61" i="111"/>
  <c r="E33" i="111"/>
  <c r="G27" i="106"/>
  <c r="O17" i="125"/>
  <c r="I26" i="110"/>
  <c r="I2" i="110" s="1"/>
  <c r="D33" i="118"/>
  <c r="D26" i="118" s="1"/>
  <c r="D2" i="118" s="1"/>
  <c r="O61" i="111"/>
  <c r="C33" i="111"/>
  <c r="C26" i="111" s="1"/>
  <c r="S33" i="104"/>
  <c r="I11" i="104"/>
  <c r="X76" i="149"/>
  <c r="U26" i="165"/>
  <c r="W26" i="199"/>
  <c r="M3" i="165"/>
  <c r="T3" i="196"/>
  <c r="O3" i="195"/>
  <c r="J3" i="192"/>
  <c r="G26" i="193"/>
  <c r="E3" i="193"/>
  <c r="O3" i="193"/>
  <c r="U3" i="192"/>
  <c r="D3" i="190"/>
  <c r="D3" i="19"/>
  <c r="O8" i="185"/>
  <c r="O3" i="185" s="1"/>
  <c r="O9" i="103"/>
  <c r="G3" i="112"/>
  <c r="E26" i="114"/>
  <c r="U3" i="107"/>
  <c r="G26" i="87"/>
  <c r="I26" i="86"/>
  <c r="M26" i="84"/>
  <c r="W26" i="83"/>
  <c r="W3" i="82"/>
  <c r="S26" i="81"/>
  <c r="L33" i="16"/>
  <c r="L26" i="16" s="1"/>
  <c r="N3" i="112"/>
  <c r="K33" i="120"/>
  <c r="K26" i="120" s="1"/>
  <c r="K2" i="120" s="1"/>
  <c r="S33" i="16"/>
  <c r="S17" i="16"/>
  <c r="I11" i="16"/>
  <c r="H3" i="77"/>
  <c r="E61" i="16"/>
  <c r="T61" i="16"/>
  <c r="X33" i="75"/>
  <c r="V11" i="75"/>
  <c r="J8" i="75"/>
  <c r="R61" i="16"/>
  <c r="F33" i="75"/>
  <c r="I4" i="75"/>
  <c r="K3" i="174"/>
  <c r="S3" i="113"/>
  <c r="G26" i="115"/>
  <c r="G3" i="109"/>
  <c r="E26" i="203"/>
  <c r="I3" i="165"/>
  <c r="J26" i="196"/>
  <c r="N26" i="195"/>
  <c r="T26" i="192"/>
  <c r="S26" i="192"/>
  <c r="U26" i="193"/>
  <c r="G3" i="192"/>
  <c r="R3" i="190"/>
  <c r="P26" i="189"/>
  <c r="O26" i="189"/>
  <c r="M3" i="189"/>
  <c r="X3" i="190"/>
  <c r="Q26" i="190"/>
  <c r="R26" i="18"/>
  <c r="R2" i="18" s="1"/>
  <c r="R26" i="19"/>
  <c r="Q3" i="203"/>
  <c r="P3" i="183"/>
  <c r="R3" i="113"/>
  <c r="T3" i="107"/>
  <c r="D3" i="186"/>
  <c r="N26" i="91"/>
  <c r="I26" i="183"/>
  <c r="G3" i="121"/>
  <c r="J26" i="110"/>
  <c r="F3" i="84"/>
  <c r="L26" i="81"/>
  <c r="R3" i="81"/>
  <c r="I3" i="114"/>
  <c r="S3" i="108"/>
  <c r="O26" i="83"/>
  <c r="O3" i="82"/>
  <c r="K26" i="81"/>
  <c r="Q3" i="81"/>
  <c r="U52" i="75"/>
  <c r="E22" i="75"/>
  <c r="D61" i="106"/>
  <c r="T33" i="104"/>
  <c r="J11" i="104"/>
  <c r="J3" i="104" s="1"/>
  <c r="X4" i="104"/>
  <c r="X3" i="104" s="1"/>
  <c r="H61" i="105"/>
  <c r="T52" i="125"/>
  <c r="T27" i="125"/>
  <c r="F3" i="112"/>
  <c r="F3" i="114"/>
  <c r="X3" i="108"/>
  <c r="I61" i="118"/>
  <c r="K33" i="118"/>
  <c r="K26" i="118" s="1"/>
  <c r="K2" i="118" s="1"/>
  <c r="K3" i="198"/>
  <c r="W61" i="111"/>
  <c r="K33" i="111"/>
  <c r="K26" i="111" s="1"/>
  <c r="S61" i="106"/>
  <c r="O33" i="106"/>
  <c r="E27" i="106"/>
  <c r="W17" i="106"/>
  <c r="M11" i="106"/>
  <c r="M3" i="106" s="1"/>
  <c r="S4" i="106"/>
  <c r="W61" i="104"/>
  <c r="K33" i="104"/>
  <c r="K26" i="104" s="1"/>
  <c r="K17" i="104"/>
  <c r="O4" i="104"/>
  <c r="O3" i="104" s="1"/>
  <c r="W61" i="105"/>
  <c r="K33" i="105"/>
  <c r="O4" i="105"/>
  <c r="E33" i="125"/>
  <c r="R27" i="75"/>
  <c r="R11" i="75"/>
  <c r="V61" i="16"/>
  <c r="E4" i="75"/>
  <c r="K26" i="198"/>
  <c r="X3" i="198"/>
  <c r="C3" i="174"/>
  <c r="G3" i="188"/>
  <c r="G3" i="113"/>
  <c r="Q3" i="109"/>
  <c r="V3" i="108"/>
  <c r="F26" i="195"/>
  <c r="R3" i="192"/>
  <c r="O26" i="193"/>
  <c r="M3" i="193"/>
  <c r="K26" i="192"/>
  <c r="M26" i="193"/>
  <c r="H26" i="189"/>
  <c r="R26" i="190"/>
  <c r="I26" i="190"/>
  <c r="U26" i="189"/>
  <c r="Q26" i="186"/>
  <c r="J26" i="18"/>
  <c r="J26" i="19"/>
  <c r="I3" i="203"/>
  <c r="Q3" i="173"/>
  <c r="J26" i="183"/>
  <c r="D26" i="121"/>
  <c r="H3" i="115"/>
  <c r="J3" i="113"/>
  <c r="T3" i="109"/>
  <c r="L3" i="107"/>
  <c r="P26" i="110"/>
  <c r="N3" i="110"/>
  <c r="N2" i="110" s="1"/>
  <c r="F26" i="91"/>
  <c r="J26" i="87"/>
  <c r="H3" i="83"/>
  <c r="V3" i="80"/>
  <c r="D3" i="84"/>
  <c r="H26" i="83"/>
  <c r="F3" i="83"/>
  <c r="J26" i="82"/>
  <c r="H3" i="82"/>
  <c r="J3" i="81"/>
  <c r="N26" i="80"/>
  <c r="T3" i="80"/>
  <c r="V3" i="79"/>
  <c r="D26" i="78"/>
  <c r="V26" i="121"/>
  <c r="V26" i="85"/>
  <c r="L26" i="82"/>
  <c r="L3" i="81"/>
  <c r="F3" i="80"/>
  <c r="D3" i="80"/>
  <c r="F3" i="79"/>
  <c r="P3" i="78"/>
  <c r="P2" i="78" s="1"/>
  <c r="O26" i="107"/>
  <c r="S26" i="89"/>
  <c r="Q26" i="87"/>
  <c r="S26" i="86"/>
  <c r="W26" i="84"/>
  <c r="W2" i="84" s="1"/>
  <c r="C3" i="80"/>
  <c r="L33" i="118"/>
  <c r="L26" i="118" s="1"/>
  <c r="L3" i="188"/>
  <c r="P33" i="8"/>
  <c r="P26" i="8" s="1"/>
  <c r="P2" i="8" s="1"/>
  <c r="N33" i="125"/>
  <c r="P61" i="75"/>
  <c r="C33" i="16"/>
  <c r="C17" i="16"/>
  <c r="G4" i="16"/>
  <c r="G3" i="16" s="1"/>
  <c r="O33" i="8"/>
  <c r="O26" i="8" s="1"/>
  <c r="O2" i="8" s="1"/>
  <c r="Q5" i="123"/>
  <c r="S27" i="125"/>
  <c r="E17" i="125"/>
  <c r="W8" i="125"/>
  <c r="U61" i="16"/>
  <c r="R33" i="75"/>
  <c r="H27" i="75"/>
  <c r="J17" i="75"/>
  <c r="N4" i="75"/>
  <c r="D61" i="16"/>
  <c r="F17" i="75"/>
  <c r="H33" i="75"/>
  <c r="F11" i="75"/>
  <c r="T27" i="75"/>
  <c r="E3" i="174"/>
  <c r="I3" i="113"/>
  <c r="S3" i="109"/>
  <c r="L3" i="195"/>
  <c r="M3" i="115"/>
  <c r="U3" i="113"/>
  <c r="O3" i="174"/>
  <c r="W26" i="109"/>
  <c r="H26" i="165"/>
  <c r="F3" i="165"/>
  <c r="C26" i="196"/>
  <c r="M26" i="195"/>
  <c r="N26" i="193"/>
  <c r="T3" i="193"/>
  <c r="Q3" i="193"/>
  <c r="E3" i="192"/>
  <c r="T26" i="190"/>
  <c r="R3" i="188"/>
  <c r="S26" i="190"/>
  <c r="D3" i="189"/>
  <c r="J26" i="188"/>
  <c r="H3" i="188"/>
  <c r="D26" i="19"/>
  <c r="I26" i="18"/>
  <c r="V3" i="18"/>
  <c r="O3" i="19"/>
  <c r="O26" i="18"/>
  <c r="X26" i="203"/>
  <c r="V3" i="203"/>
  <c r="U3" i="203"/>
  <c r="P26" i="173"/>
  <c r="N3" i="173"/>
  <c r="M3" i="173"/>
  <c r="S3" i="173"/>
  <c r="J26" i="203"/>
  <c r="W26" i="183"/>
  <c r="U3" i="183"/>
  <c r="E3" i="115"/>
  <c r="N26" i="121"/>
  <c r="X26" i="107"/>
  <c r="X26" i="91"/>
  <c r="N3" i="87"/>
  <c r="R26" i="86"/>
  <c r="P3" i="86"/>
  <c r="H3" i="79"/>
  <c r="H3" i="78"/>
  <c r="U3" i="186"/>
  <c r="U2" i="186" s="1"/>
  <c r="Q3" i="89"/>
  <c r="T61" i="106"/>
  <c r="P33" i="106"/>
  <c r="F27" i="106"/>
  <c r="X17" i="106"/>
  <c r="P61" i="104"/>
  <c r="D33" i="104"/>
  <c r="D17" i="104"/>
  <c r="X61" i="105"/>
  <c r="L33" i="105"/>
  <c r="L17" i="105"/>
  <c r="P4" i="105"/>
  <c r="P3" i="105" s="1"/>
  <c r="R26" i="114"/>
  <c r="T26" i="108"/>
  <c r="J3" i="108"/>
  <c r="G61" i="111"/>
  <c r="Q27" i="111"/>
  <c r="Q11" i="111"/>
  <c r="Q3" i="111" s="1"/>
  <c r="C61" i="106"/>
  <c r="G61" i="104"/>
  <c r="G61" i="105"/>
  <c r="Q27" i="105"/>
  <c r="Q11" i="105"/>
  <c r="Q27" i="16"/>
  <c r="Q26" i="16" s="1"/>
  <c r="U33" i="125"/>
  <c r="U26" i="125" s="1"/>
  <c r="E22" i="125"/>
  <c r="O8" i="125"/>
  <c r="L33" i="75"/>
  <c r="W4" i="75"/>
  <c r="K61" i="16"/>
  <c r="G61" i="8"/>
  <c r="N3" i="195"/>
  <c r="M3" i="195"/>
  <c r="D3" i="195"/>
  <c r="M3" i="113"/>
  <c r="G3" i="174"/>
  <c r="T26" i="196"/>
  <c r="X26" i="195"/>
  <c r="E26" i="195"/>
  <c r="L3" i="193"/>
  <c r="R26" i="192"/>
  <c r="I3" i="193"/>
  <c r="L26" i="190"/>
  <c r="K26" i="190"/>
  <c r="S26" i="19"/>
  <c r="P26" i="18"/>
  <c r="N3" i="18"/>
  <c r="U3" i="19"/>
  <c r="P26" i="203"/>
  <c r="N3" i="203"/>
  <c r="O26" i="203"/>
  <c r="M3" i="203"/>
  <c r="S3" i="18"/>
  <c r="H26" i="173"/>
  <c r="F3" i="173"/>
  <c r="O26" i="183"/>
  <c r="M3" i="183"/>
  <c r="T26" i="183"/>
  <c r="F26" i="121"/>
  <c r="N26" i="113"/>
  <c r="X26" i="109"/>
  <c r="P26" i="107"/>
  <c r="P26" i="91"/>
  <c r="V3" i="91"/>
  <c r="R3" i="88"/>
  <c r="F26" i="85"/>
  <c r="T26" i="85"/>
  <c r="D26" i="183"/>
  <c r="H26" i="109"/>
  <c r="J26" i="112"/>
  <c r="R26" i="110"/>
  <c r="F3" i="91"/>
  <c r="H3" i="90"/>
  <c r="L3" i="87"/>
  <c r="X3" i="83"/>
  <c r="D26" i="85"/>
  <c r="J3" i="85"/>
  <c r="T3" i="84"/>
  <c r="X26" i="83"/>
  <c r="V3" i="83"/>
  <c r="X3" i="82"/>
  <c r="J3" i="78"/>
  <c r="N3" i="78"/>
  <c r="X82" i="149"/>
  <c r="P3" i="201"/>
  <c r="U44" i="93"/>
  <c r="U44" i="11" s="1"/>
  <c r="U44" i="9" s="1"/>
  <c r="U44" i="7" s="1"/>
  <c r="H82" i="149"/>
  <c r="Q75" i="149"/>
  <c r="P20" i="93"/>
  <c r="P20" i="11" s="1"/>
  <c r="P20" i="9" s="1"/>
  <c r="P20" i="7" s="1"/>
  <c r="V14" i="93"/>
  <c r="V14" i="11" s="1"/>
  <c r="V14" i="9" s="1"/>
  <c r="V14" i="7" s="1"/>
  <c r="G26" i="107"/>
  <c r="P82" i="149"/>
  <c r="N47" i="93"/>
  <c r="N47" i="11" s="1"/>
  <c r="N47" i="9" s="1"/>
  <c r="N47" i="7" s="1"/>
  <c r="V35" i="93"/>
  <c r="V35" i="11" s="1"/>
  <c r="V35" i="9" s="1"/>
  <c r="V35" i="7" s="1"/>
  <c r="F30" i="93"/>
  <c r="F30" i="11" s="1"/>
  <c r="F30" i="9" s="1"/>
  <c r="F30" i="7" s="1"/>
  <c r="H20" i="93"/>
  <c r="H20" i="11" s="1"/>
  <c r="H20" i="9" s="1"/>
  <c r="H20" i="7" s="1"/>
  <c r="O61" i="118"/>
  <c r="E66" i="116"/>
  <c r="E66" i="93" s="1"/>
  <c r="E66" i="11" s="1"/>
  <c r="E66" i="9" s="1"/>
  <c r="E66" i="7" s="1"/>
  <c r="M82" i="149"/>
  <c r="P67" i="93"/>
  <c r="P67" i="11" s="1"/>
  <c r="P67" i="9" s="1"/>
  <c r="P67" i="7" s="1"/>
  <c r="D50" i="93"/>
  <c r="D50" i="11" s="1"/>
  <c r="D50" i="9" s="1"/>
  <c r="D50" i="7" s="1"/>
  <c r="F47" i="93"/>
  <c r="F47" i="11" s="1"/>
  <c r="F47" i="9" s="1"/>
  <c r="F47" i="7" s="1"/>
  <c r="N35" i="93"/>
  <c r="N35" i="11" s="1"/>
  <c r="N35" i="9" s="1"/>
  <c r="N35" i="7" s="1"/>
  <c r="R32" i="93"/>
  <c r="R32" i="11" s="1"/>
  <c r="R32" i="9" s="1"/>
  <c r="R32" i="7" s="1"/>
  <c r="T29" i="93"/>
  <c r="T29" i="11" s="1"/>
  <c r="T29" i="9" s="1"/>
  <c r="T29" i="7" s="1"/>
  <c r="P25" i="93"/>
  <c r="P25" i="11" s="1"/>
  <c r="P25" i="9" s="1"/>
  <c r="P25" i="7" s="1"/>
  <c r="V19" i="93"/>
  <c r="V19" i="11" s="1"/>
  <c r="V19" i="9" s="1"/>
  <c r="V19" i="7" s="1"/>
  <c r="F14" i="93"/>
  <c r="F14" i="11" s="1"/>
  <c r="F14" i="9" s="1"/>
  <c r="F14" i="7" s="1"/>
  <c r="X10" i="93"/>
  <c r="X10" i="11" s="1"/>
  <c r="X10" i="9" s="1"/>
  <c r="X10" i="7" s="1"/>
  <c r="W41" i="93"/>
  <c r="W41" i="11" s="1"/>
  <c r="W41" i="9" s="1"/>
  <c r="W41" i="7" s="1"/>
  <c r="S46" i="93"/>
  <c r="S46" i="11" s="1"/>
  <c r="S46" i="9" s="1"/>
  <c r="S46" i="7" s="1"/>
  <c r="W3" i="185"/>
  <c r="E82" i="149"/>
  <c r="Q76" i="149"/>
  <c r="R49" i="93"/>
  <c r="R49" i="11" s="1"/>
  <c r="R49" i="9" s="1"/>
  <c r="R49" i="7" s="1"/>
  <c r="T46" i="93"/>
  <c r="T46" i="11" s="1"/>
  <c r="T46" i="9" s="1"/>
  <c r="T46" i="7" s="1"/>
  <c r="X40" i="93"/>
  <c r="X40" i="11" s="1"/>
  <c r="X40" i="9" s="1"/>
  <c r="X40" i="7" s="1"/>
  <c r="F35" i="93"/>
  <c r="F35" i="11" s="1"/>
  <c r="F35" i="9" s="1"/>
  <c r="F35" i="7" s="1"/>
  <c r="J32" i="93"/>
  <c r="J32" i="11" s="1"/>
  <c r="J32" i="9" s="1"/>
  <c r="J32" i="7" s="1"/>
  <c r="L29" i="93"/>
  <c r="L29" i="11" s="1"/>
  <c r="L29" i="9" s="1"/>
  <c r="L29" i="7" s="1"/>
  <c r="H25" i="93"/>
  <c r="H25" i="11" s="1"/>
  <c r="H25" i="9" s="1"/>
  <c r="H25" i="7" s="1"/>
  <c r="I76" i="149"/>
  <c r="X3" i="171"/>
  <c r="O3" i="201"/>
  <c r="O3" i="87"/>
  <c r="F72" i="93"/>
  <c r="F72" i="11" s="1"/>
  <c r="F72" i="9" s="1"/>
  <c r="F72" i="7" s="1"/>
  <c r="R50" i="93"/>
  <c r="R50" i="11" s="1"/>
  <c r="R50" i="9" s="1"/>
  <c r="R50" i="7" s="1"/>
  <c r="J61" i="125"/>
  <c r="M41" i="93"/>
  <c r="M41" i="11" s="1"/>
  <c r="M41" i="9" s="1"/>
  <c r="M41" i="7" s="1"/>
  <c r="F26" i="201"/>
  <c r="Q44" i="93"/>
  <c r="Q44" i="11" s="1"/>
  <c r="Q44" i="9" s="1"/>
  <c r="Q44" i="7" s="1"/>
  <c r="U38" i="93"/>
  <c r="U38" i="11" s="1"/>
  <c r="U38" i="9" s="1"/>
  <c r="U38" i="7" s="1"/>
  <c r="E26" i="201"/>
  <c r="Q26" i="90"/>
  <c r="U26" i="88"/>
  <c r="R66" i="116"/>
  <c r="Q66" i="116"/>
  <c r="O26" i="109"/>
  <c r="E54" i="93"/>
  <c r="E54" i="11" s="1"/>
  <c r="E54" i="9" s="1"/>
  <c r="E54" i="7" s="1"/>
  <c r="U3" i="17"/>
  <c r="O3" i="88"/>
  <c r="Q3" i="86"/>
  <c r="R64" i="93"/>
  <c r="R64" i="11" s="1"/>
  <c r="R64" i="9" s="1"/>
  <c r="R64" i="7" s="1"/>
  <c r="D63" i="93"/>
  <c r="D63" i="11" s="1"/>
  <c r="D63" i="9" s="1"/>
  <c r="D63" i="7" s="1"/>
  <c r="L47" i="93"/>
  <c r="L47" i="11" s="1"/>
  <c r="L47" i="9" s="1"/>
  <c r="L47" i="7" s="1"/>
  <c r="R13" i="93"/>
  <c r="R13" i="11" s="1"/>
  <c r="R13" i="9" s="1"/>
  <c r="R13" i="7" s="1"/>
  <c r="H26" i="171"/>
  <c r="Q26" i="194"/>
  <c r="L66" i="116"/>
  <c r="L66" i="93" s="1"/>
  <c r="L66" i="11" s="1"/>
  <c r="L66" i="9" s="1"/>
  <c r="L66" i="7" s="1"/>
  <c r="D26" i="111"/>
  <c r="S66" i="116"/>
  <c r="S66" i="93" s="1"/>
  <c r="S66" i="11" s="1"/>
  <c r="S66" i="9" s="1"/>
  <c r="S66" i="7" s="1"/>
  <c r="G26" i="91"/>
  <c r="C61" i="8"/>
  <c r="N26" i="77"/>
  <c r="U26" i="109"/>
  <c r="G26" i="109"/>
  <c r="K7" i="93"/>
  <c r="K7" i="11" s="1"/>
  <c r="K7" i="9" s="1"/>
  <c r="K7" i="7" s="1"/>
  <c r="G26" i="112"/>
  <c r="G27" i="75"/>
  <c r="J64" i="93"/>
  <c r="J64" i="11" s="1"/>
  <c r="J64" i="9" s="1"/>
  <c r="L26" i="17"/>
  <c r="S41" i="93"/>
  <c r="S41" i="11" s="1"/>
  <c r="S41" i="9" s="1"/>
  <c r="S41" i="7" s="1"/>
  <c r="O3" i="110"/>
  <c r="J66" i="116"/>
  <c r="I66" i="116"/>
  <c r="S3" i="198"/>
  <c r="G3" i="77"/>
  <c r="M26" i="109"/>
  <c r="M26" i="163"/>
  <c r="C26" i="188"/>
  <c r="O72" i="93"/>
  <c r="O72" i="11" s="1"/>
  <c r="O72" i="9" s="1"/>
  <c r="O72" i="7" s="1"/>
  <c r="U63" i="93"/>
  <c r="U63" i="11" s="1"/>
  <c r="U63" i="9" s="1"/>
  <c r="U63" i="7" s="1"/>
  <c r="G3" i="185"/>
  <c r="K75" i="149"/>
  <c r="Q50" i="93"/>
  <c r="Q50" i="11" s="1"/>
  <c r="Q50" i="9" s="1"/>
  <c r="Q50" i="7" s="1"/>
  <c r="S47" i="93"/>
  <c r="S47" i="11" s="1"/>
  <c r="S47" i="9" s="1"/>
  <c r="S47" i="7" s="1"/>
  <c r="D66" i="116"/>
  <c r="D66" i="93" s="1"/>
  <c r="D66" i="11" s="1"/>
  <c r="D66" i="9" s="1"/>
  <c r="D66" i="7" s="1"/>
  <c r="L52" i="116"/>
  <c r="K66" i="116"/>
  <c r="K66" i="93" s="1"/>
  <c r="K66" i="11" s="1"/>
  <c r="K66" i="9" s="1"/>
  <c r="K66" i="7" s="1"/>
  <c r="M3" i="107"/>
  <c r="E3" i="87"/>
  <c r="L26" i="77"/>
  <c r="O61" i="8"/>
  <c r="U26" i="113"/>
  <c r="K3" i="86"/>
  <c r="T54" i="93"/>
  <c r="T54" i="11" s="1"/>
  <c r="T54" i="9" s="1"/>
  <c r="T54" i="7" s="1"/>
  <c r="X26" i="185"/>
  <c r="S33" i="118"/>
  <c r="S26" i="118" s="1"/>
  <c r="S2" i="118" s="1"/>
  <c r="J26" i="77"/>
  <c r="X3" i="77"/>
  <c r="X2" i="77" s="1"/>
  <c r="M8" i="75"/>
  <c r="T26" i="198"/>
  <c r="S3" i="195"/>
  <c r="M26" i="113"/>
  <c r="C26" i="194"/>
  <c r="M9" i="102"/>
  <c r="L54" i="93"/>
  <c r="L54" i="11" s="1"/>
  <c r="L54" i="9" s="1"/>
  <c r="L54" i="7" s="1"/>
  <c r="J70" i="93"/>
  <c r="J70" i="11" s="1"/>
  <c r="J70" i="9" s="1"/>
  <c r="J70" i="7" s="1"/>
  <c r="V48" i="93"/>
  <c r="V48" i="11" s="1"/>
  <c r="V48" i="9" s="1"/>
  <c r="V48" i="7" s="1"/>
  <c r="X45" i="93"/>
  <c r="X45" i="11" s="1"/>
  <c r="X45" i="9" s="1"/>
  <c r="X45" i="7" s="1"/>
  <c r="F31" i="93"/>
  <c r="F31" i="11" s="1"/>
  <c r="F31" i="9" s="1"/>
  <c r="F31" i="7" s="1"/>
  <c r="L24" i="93"/>
  <c r="L24" i="11" s="1"/>
  <c r="L24" i="9" s="1"/>
  <c r="L24" i="7" s="1"/>
  <c r="H21" i="93"/>
  <c r="H21" i="11" s="1"/>
  <c r="H21" i="9" s="1"/>
  <c r="H21" i="7" s="1"/>
  <c r="F15" i="93"/>
  <c r="F15" i="11" s="1"/>
  <c r="F15" i="9" s="1"/>
  <c r="F15" i="7" s="1"/>
  <c r="P6" i="93"/>
  <c r="P6" i="11" s="1"/>
  <c r="P6" i="9" s="1"/>
  <c r="P6" i="7" s="1"/>
  <c r="M61" i="118"/>
  <c r="O43" i="93"/>
  <c r="O43" i="11" s="1"/>
  <c r="O43" i="9" s="1"/>
  <c r="O43" i="7" s="1"/>
  <c r="J26" i="163"/>
  <c r="X3" i="112"/>
  <c r="G82" i="149"/>
  <c r="I61" i="120"/>
  <c r="Q40" i="93"/>
  <c r="Q40" i="11" s="1"/>
  <c r="Q40" i="9" s="1"/>
  <c r="Q40" i="7" s="1"/>
  <c r="E3" i="198"/>
  <c r="C26" i="114"/>
  <c r="C3" i="108"/>
  <c r="T26" i="77"/>
  <c r="K3" i="195"/>
  <c r="W3" i="188"/>
  <c r="S26" i="115"/>
  <c r="E26" i="113"/>
  <c r="L61" i="125"/>
  <c r="W66" i="116"/>
  <c r="C3" i="89"/>
  <c r="M3" i="88"/>
  <c r="W3" i="80"/>
  <c r="W2" i="80" s="1"/>
  <c r="D37" i="93"/>
  <c r="D37" i="11" s="1"/>
  <c r="D37" i="9" s="1"/>
  <c r="D37" i="7" s="1"/>
  <c r="V26" i="111"/>
  <c r="W21" i="93"/>
  <c r="W21" i="11" s="1"/>
  <c r="W21" i="9" s="1"/>
  <c r="W21" i="7" s="1"/>
  <c r="G26" i="201"/>
  <c r="O26" i="171"/>
  <c r="T61" i="118"/>
  <c r="M52" i="75"/>
  <c r="U17" i="75"/>
  <c r="C3" i="195"/>
  <c r="O3" i="188"/>
  <c r="O73" i="149"/>
  <c r="L73" i="149"/>
  <c r="V73" i="149"/>
  <c r="D26" i="149"/>
  <c r="G73" i="149"/>
  <c r="D73" i="149"/>
  <c r="X73" i="149"/>
  <c r="N73" i="149"/>
  <c r="U73" i="149"/>
  <c r="S73" i="149"/>
  <c r="I25" i="149"/>
  <c r="P73" i="149"/>
  <c r="F73" i="149"/>
  <c r="M73" i="149"/>
  <c r="K73" i="149"/>
  <c r="W73" i="149"/>
  <c r="T73" i="149"/>
  <c r="H73" i="149"/>
  <c r="E73" i="149"/>
  <c r="C73" i="149"/>
  <c r="N33" i="10"/>
  <c r="N26" i="10" s="1"/>
  <c r="L17" i="124"/>
  <c r="L18" i="123"/>
  <c r="L17" i="123" s="1"/>
  <c r="E11" i="117"/>
  <c r="E12" i="116"/>
  <c r="C34" i="102"/>
  <c r="C33" i="103"/>
  <c r="Q12" i="102"/>
  <c r="U11" i="149"/>
  <c r="Q7" i="149"/>
  <c r="M33" i="8"/>
  <c r="M26" i="8" s="1"/>
  <c r="M2" i="8" s="1"/>
  <c r="C18" i="123"/>
  <c r="C17" i="123" s="1"/>
  <c r="C17" i="124"/>
  <c r="I11" i="124"/>
  <c r="I12" i="123"/>
  <c r="E8" i="124"/>
  <c r="E9" i="123"/>
  <c r="E8" i="123" s="1"/>
  <c r="J61" i="117"/>
  <c r="N33" i="117"/>
  <c r="N34" i="116"/>
  <c r="N33" i="116" s="1"/>
  <c r="V17" i="117"/>
  <c r="V18" i="116"/>
  <c r="V17" i="116" s="1"/>
  <c r="J3" i="163"/>
  <c r="T3" i="111"/>
  <c r="T3" i="191"/>
  <c r="D8" i="103"/>
  <c r="D9" i="102"/>
  <c r="V3" i="185"/>
  <c r="F11" i="16"/>
  <c r="D3" i="17"/>
  <c r="L11" i="149"/>
  <c r="N3" i="125"/>
  <c r="P61" i="124"/>
  <c r="G52" i="117"/>
  <c r="C12" i="116"/>
  <c r="C11" i="116" s="1"/>
  <c r="C11" i="117"/>
  <c r="G8" i="117"/>
  <c r="G9" i="116"/>
  <c r="G8" i="116" s="1"/>
  <c r="Q4" i="117"/>
  <c r="Q5" i="116"/>
  <c r="Q4" i="116" s="1"/>
  <c r="K3" i="111"/>
  <c r="M8" i="103"/>
  <c r="M10" i="102"/>
  <c r="M10" i="93" s="1"/>
  <c r="M10" i="11" s="1"/>
  <c r="M10" i="9" s="1"/>
  <c r="M10" i="7" s="1"/>
  <c r="M3" i="185"/>
  <c r="M27" i="16"/>
  <c r="S13" i="149"/>
  <c r="C11" i="149"/>
  <c r="C33" i="10"/>
  <c r="C26" i="10" s="1"/>
  <c r="C2" i="10" s="1"/>
  <c r="Q17" i="124"/>
  <c r="Q18" i="123"/>
  <c r="O11" i="124"/>
  <c r="O12" i="123"/>
  <c r="O61" i="124"/>
  <c r="T62" i="116"/>
  <c r="X61" i="117"/>
  <c r="F51" i="93"/>
  <c r="F51" i="11" s="1"/>
  <c r="F51" i="9" s="1"/>
  <c r="F51" i="7" s="1"/>
  <c r="J11" i="117"/>
  <c r="J12" i="116"/>
  <c r="J11" i="116" s="1"/>
  <c r="X3" i="163"/>
  <c r="R3" i="111"/>
  <c r="N3" i="194"/>
  <c r="R3" i="187"/>
  <c r="N65" i="93"/>
  <c r="N65" i="11" s="1"/>
  <c r="N65" i="9" s="1"/>
  <c r="N65" i="7" s="1"/>
  <c r="D20" i="93"/>
  <c r="D20" i="11" s="1"/>
  <c r="D20" i="9" s="1"/>
  <c r="D20" i="7" s="1"/>
  <c r="F11" i="103"/>
  <c r="F12" i="102"/>
  <c r="T3" i="185"/>
  <c r="J12" i="149"/>
  <c r="F7" i="149"/>
  <c r="H33" i="124"/>
  <c r="H34" i="123"/>
  <c r="N27" i="124"/>
  <c r="N28" i="123"/>
  <c r="N27" i="123" s="1"/>
  <c r="X22" i="124"/>
  <c r="X23" i="123"/>
  <c r="X22" i="123" s="1"/>
  <c r="P17" i="124"/>
  <c r="P18" i="123"/>
  <c r="P17" i="123" s="1"/>
  <c r="R8" i="124"/>
  <c r="R9" i="123"/>
  <c r="T3" i="171"/>
  <c r="H61" i="125"/>
  <c r="E79" i="149"/>
  <c r="W64" i="116"/>
  <c r="W64" i="93" s="1"/>
  <c r="W64" i="11" s="1"/>
  <c r="W64" i="9" s="1"/>
  <c r="C62" i="116"/>
  <c r="C62" i="93" s="1"/>
  <c r="C62" i="11" s="1"/>
  <c r="C62" i="9" s="1"/>
  <c r="C62" i="7" s="1"/>
  <c r="O61" i="117"/>
  <c r="Q37" i="116"/>
  <c r="Q37" i="93" s="1"/>
  <c r="Q37" i="11" s="1"/>
  <c r="Q37" i="9" s="1"/>
  <c r="Q37" i="7" s="1"/>
  <c r="S33" i="117"/>
  <c r="S34" i="116"/>
  <c r="G4" i="117"/>
  <c r="G5" i="116"/>
  <c r="G4" i="116" s="1"/>
  <c r="I3" i="197"/>
  <c r="E26" i="191"/>
  <c r="Q3" i="191"/>
  <c r="Q3" i="187"/>
  <c r="I30" i="93"/>
  <c r="I30" i="11" s="1"/>
  <c r="I30" i="9" s="1"/>
  <c r="I30" i="7" s="1"/>
  <c r="E27" i="103"/>
  <c r="E28" i="102"/>
  <c r="O17" i="103"/>
  <c r="O18" i="102"/>
  <c r="Q8" i="103"/>
  <c r="Q9" i="102"/>
  <c r="M4" i="103"/>
  <c r="M6" i="102"/>
  <c r="M6" i="93" s="1"/>
  <c r="M6" i="11" s="1"/>
  <c r="M6" i="9" s="1"/>
  <c r="M6" i="7" s="1"/>
  <c r="K11" i="16"/>
  <c r="Q11" i="149"/>
  <c r="U7" i="149"/>
  <c r="G17" i="124"/>
  <c r="G18" i="123"/>
  <c r="G17" i="123" s="1"/>
  <c r="E11" i="124"/>
  <c r="E12" i="123"/>
  <c r="E11" i="123" s="1"/>
  <c r="I8" i="124"/>
  <c r="I9" i="123"/>
  <c r="I8" i="123" s="1"/>
  <c r="S4" i="124"/>
  <c r="S5" i="123"/>
  <c r="U61" i="124"/>
  <c r="S27" i="75"/>
  <c r="H44" i="93"/>
  <c r="H44" i="11" s="1"/>
  <c r="H44" i="9" s="1"/>
  <c r="H44" i="7" s="1"/>
  <c r="L38" i="93"/>
  <c r="L38" i="11" s="1"/>
  <c r="L38" i="9" s="1"/>
  <c r="L38" i="7" s="1"/>
  <c r="L52" i="117"/>
  <c r="N61" i="117"/>
  <c r="D43" i="93"/>
  <c r="D43" i="11" s="1"/>
  <c r="D43" i="9" s="1"/>
  <c r="D43" i="7" s="1"/>
  <c r="H37" i="116"/>
  <c r="H37" i="93" s="1"/>
  <c r="H37" i="11" s="1"/>
  <c r="H37" i="9" s="1"/>
  <c r="H37" i="7" s="1"/>
  <c r="P27" i="117"/>
  <c r="P28" i="116"/>
  <c r="P27" i="116" s="1"/>
  <c r="P11" i="117"/>
  <c r="P12" i="116"/>
  <c r="P11" i="116" s="1"/>
  <c r="J26" i="197"/>
  <c r="X3" i="197"/>
  <c r="F26" i="194"/>
  <c r="T3" i="194"/>
  <c r="R26" i="187"/>
  <c r="H54" i="93"/>
  <c r="H54" i="11" s="1"/>
  <c r="H54" i="9" s="1"/>
  <c r="H54" i="7" s="1"/>
  <c r="V70" i="93"/>
  <c r="V70" i="11" s="1"/>
  <c r="V70" i="9" s="1"/>
  <c r="V70" i="7" s="1"/>
  <c r="X67" i="93"/>
  <c r="X67" i="11" s="1"/>
  <c r="X67" i="9" s="1"/>
  <c r="X67" i="7" s="1"/>
  <c r="D65" i="93"/>
  <c r="D65" i="11" s="1"/>
  <c r="D65" i="9" s="1"/>
  <c r="D65" i="7" s="1"/>
  <c r="F46" i="93"/>
  <c r="F46" i="11" s="1"/>
  <c r="F46" i="9" s="1"/>
  <c r="F46" i="7" s="1"/>
  <c r="V26" i="185"/>
  <c r="T27" i="103"/>
  <c r="T28" i="102"/>
  <c r="X24" i="93"/>
  <c r="X24" i="11" s="1"/>
  <c r="X24" i="9" s="1"/>
  <c r="X24" i="7" s="1"/>
  <c r="V7" i="93"/>
  <c r="V7" i="11" s="1"/>
  <c r="J5" i="102"/>
  <c r="R26" i="17"/>
  <c r="X33" i="8"/>
  <c r="X26" i="8" s="1"/>
  <c r="L26" i="201"/>
  <c r="X8" i="124"/>
  <c r="X9" i="123"/>
  <c r="X8" i="123" s="1"/>
  <c r="N4" i="124"/>
  <c r="J4" i="124"/>
  <c r="J5" i="123"/>
  <c r="J4" i="123" s="1"/>
  <c r="D26" i="171"/>
  <c r="E74" i="149"/>
  <c r="Q62" i="116"/>
  <c r="U61" i="117"/>
  <c r="C51" i="93"/>
  <c r="C51" i="11" s="1"/>
  <c r="C51" i="9" s="1"/>
  <c r="C51" i="7" s="1"/>
  <c r="C39" i="93"/>
  <c r="C39" i="11" s="1"/>
  <c r="C39" i="9" s="1"/>
  <c r="C39" i="7" s="1"/>
  <c r="M3" i="163"/>
  <c r="W3" i="197"/>
  <c r="I26" i="187"/>
  <c r="W3" i="187"/>
  <c r="M52" i="103"/>
  <c r="M53" i="102"/>
  <c r="O63" i="93"/>
  <c r="O63" i="11" s="1"/>
  <c r="O63" i="9" s="1"/>
  <c r="O63" i="7" s="1"/>
  <c r="Q61" i="103"/>
  <c r="M50" i="93"/>
  <c r="M50" i="11" s="1"/>
  <c r="M50" i="9" s="1"/>
  <c r="M50" i="7" s="1"/>
  <c r="O47" i="93"/>
  <c r="O47" i="11" s="1"/>
  <c r="O47" i="9" s="1"/>
  <c r="O47" i="7" s="1"/>
  <c r="W35" i="93"/>
  <c r="W35" i="11" s="1"/>
  <c r="W35" i="9" s="1"/>
  <c r="W35" i="7" s="1"/>
  <c r="G30" i="93"/>
  <c r="G30" i="11" s="1"/>
  <c r="G30" i="9" s="1"/>
  <c r="G30" i="7" s="1"/>
  <c r="C28" i="102"/>
  <c r="C27" i="103"/>
  <c r="Q20" i="93"/>
  <c r="Q20" i="11" s="1"/>
  <c r="Q20" i="9" s="1"/>
  <c r="Q20" i="7" s="1"/>
  <c r="W14" i="93"/>
  <c r="W14" i="11" s="1"/>
  <c r="W14" i="9" s="1"/>
  <c r="W14" i="7" s="1"/>
  <c r="K12" i="102"/>
  <c r="W13" i="149"/>
  <c r="G11" i="149"/>
  <c r="K7" i="149"/>
  <c r="W52" i="124"/>
  <c r="W53" i="123"/>
  <c r="W52" i="123" s="1"/>
  <c r="C28" i="123"/>
  <c r="C27" i="124"/>
  <c r="U22" i="124"/>
  <c r="U23" i="123"/>
  <c r="U22" i="123" s="1"/>
  <c r="W8" i="124"/>
  <c r="W9" i="123"/>
  <c r="S26" i="171"/>
  <c r="I3" i="171"/>
  <c r="C61" i="124"/>
  <c r="U3" i="112"/>
  <c r="W3" i="114"/>
  <c r="S26" i="108"/>
  <c r="W26" i="110"/>
  <c r="S3" i="186"/>
  <c r="M3" i="90"/>
  <c r="W3" i="89"/>
  <c r="E26" i="83"/>
  <c r="K3" i="83"/>
  <c r="O26" i="82"/>
  <c r="W26" i="79"/>
  <c r="O61" i="75"/>
  <c r="W22" i="75"/>
  <c r="P61" i="8"/>
  <c r="C22" i="75"/>
  <c r="I17" i="75"/>
  <c r="S61" i="8"/>
  <c r="C3" i="77"/>
  <c r="L3" i="77"/>
  <c r="Q26" i="83"/>
  <c r="C61" i="75"/>
  <c r="U11" i="75"/>
  <c r="T4" i="117"/>
  <c r="T5" i="116"/>
  <c r="T4" i="116" s="1"/>
  <c r="X61" i="103"/>
  <c r="T22" i="103"/>
  <c r="T23" i="102"/>
  <c r="N8" i="103"/>
  <c r="N9" i="102"/>
  <c r="D33" i="124"/>
  <c r="D34" i="123"/>
  <c r="K52" i="103"/>
  <c r="K53" i="102"/>
  <c r="D61" i="117"/>
  <c r="F11" i="117"/>
  <c r="F12" i="116"/>
  <c r="F11" i="116" s="1"/>
  <c r="V47" i="93"/>
  <c r="V47" i="11" s="1"/>
  <c r="V47" i="9" s="1"/>
  <c r="V47" i="7" s="1"/>
  <c r="X44" i="93"/>
  <c r="X44" i="11" s="1"/>
  <c r="X44" i="9" s="1"/>
  <c r="X44" i="7" s="1"/>
  <c r="D42" i="93"/>
  <c r="D42" i="11" s="1"/>
  <c r="D42" i="9" s="1"/>
  <c r="D42" i="7" s="1"/>
  <c r="H36" i="93"/>
  <c r="H36" i="11" s="1"/>
  <c r="H36" i="9" s="1"/>
  <c r="H36" i="7" s="1"/>
  <c r="D33" i="103"/>
  <c r="D34" i="102"/>
  <c r="N30" i="93"/>
  <c r="N30" i="11" s="1"/>
  <c r="N30" i="9" s="1"/>
  <c r="N30" i="7" s="1"/>
  <c r="J11" i="103"/>
  <c r="J12" i="102"/>
  <c r="X4" i="103"/>
  <c r="X5" i="102"/>
  <c r="N12" i="149"/>
  <c r="V52" i="124"/>
  <c r="V53" i="123"/>
  <c r="V52" i="123" s="1"/>
  <c r="J11" i="124"/>
  <c r="J12" i="123"/>
  <c r="N8" i="124"/>
  <c r="N9" i="123"/>
  <c r="N8" i="123" s="1"/>
  <c r="O52" i="117"/>
  <c r="O53" i="116"/>
  <c r="O52" i="116" s="1"/>
  <c r="W33" i="117"/>
  <c r="W34" i="116"/>
  <c r="G22" i="117"/>
  <c r="G23" i="116"/>
  <c r="G22" i="116" s="1"/>
  <c r="K4" i="117"/>
  <c r="K5" i="116"/>
  <c r="K4" i="116" s="1"/>
  <c r="O61" i="103"/>
  <c r="I27" i="103"/>
  <c r="I28" i="102"/>
  <c r="K17" i="103"/>
  <c r="K18" i="102"/>
  <c r="M11" i="149"/>
  <c r="I7" i="149"/>
  <c r="M6" i="149"/>
  <c r="K22" i="124"/>
  <c r="K23" i="123"/>
  <c r="K22" i="123" s="1"/>
  <c r="W4" i="124"/>
  <c r="W5" i="123"/>
  <c r="W4" i="123" s="1"/>
  <c r="O27" i="75"/>
  <c r="P68" i="93"/>
  <c r="P68" i="11" s="1"/>
  <c r="P68" i="9" s="1"/>
  <c r="P68" i="7" s="1"/>
  <c r="H78" i="149"/>
  <c r="F52" i="117"/>
  <c r="F53" i="116"/>
  <c r="F52" i="116" s="1"/>
  <c r="L27" i="117"/>
  <c r="L28" i="116"/>
  <c r="L27" i="116" s="1"/>
  <c r="T11" i="117"/>
  <c r="T12" i="116"/>
  <c r="T11" i="116" s="1"/>
  <c r="X8" i="117"/>
  <c r="X9" i="116"/>
  <c r="X8" i="116" s="1"/>
  <c r="T3" i="197"/>
  <c r="P3" i="194"/>
  <c r="L3" i="104"/>
  <c r="L3" i="187"/>
  <c r="J52" i="103"/>
  <c r="J53" i="102"/>
  <c r="X65" i="93"/>
  <c r="X65" i="11" s="1"/>
  <c r="X65" i="9" s="1"/>
  <c r="X65" i="7" s="1"/>
  <c r="N61" i="103"/>
  <c r="N61" i="102"/>
  <c r="J22" i="103"/>
  <c r="J23" i="102"/>
  <c r="N4" i="103"/>
  <c r="N5" i="102"/>
  <c r="N27" i="16"/>
  <c r="D11" i="149"/>
  <c r="D33" i="8"/>
  <c r="D26" i="8" s="1"/>
  <c r="D2" i="8" s="1"/>
  <c r="F3" i="201"/>
  <c r="F3" i="171"/>
  <c r="O81" i="149"/>
  <c r="W77" i="149"/>
  <c r="U52" i="117"/>
  <c r="U53" i="116"/>
  <c r="U52" i="116" s="1"/>
  <c r="U62" i="116"/>
  <c r="U62" i="93" s="1"/>
  <c r="U62" i="11" s="1"/>
  <c r="U62" i="9" s="1"/>
  <c r="U62" i="7" s="1"/>
  <c r="U33" i="117"/>
  <c r="U34" i="116"/>
  <c r="E22" i="117"/>
  <c r="E23" i="116"/>
  <c r="E22" i="116" s="1"/>
  <c r="Q3" i="163"/>
  <c r="C3" i="197"/>
  <c r="W3" i="194"/>
  <c r="S3" i="191"/>
  <c r="K3" i="187"/>
  <c r="C71" i="11"/>
  <c r="C71" i="9" s="1"/>
  <c r="C71" i="7" s="1"/>
  <c r="E61" i="103"/>
  <c r="W27" i="103"/>
  <c r="W28" i="102"/>
  <c r="U11" i="103"/>
  <c r="U15" i="102"/>
  <c r="U15" i="93" s="1"/>
  <c r="U15" i="11" s="1"/>
  <c r="W11" i="103"/>
  <c r="W12" i="102"/>
  <c r="E8" i="103"/>
  <c r="E10" i="102"/>
  <c r="E10" i="93" s="1"/>
  <c r="E10" i="11" s="1"/>
  <c r="E5" i="102"/>
  <c r="O33" i="16"/>
  <c r="W17" i="16"/>
  <c r="M11" i="16"/>
  <c r="K13" i="149"/>
  <c r="C10" i="149"/>
  <c r="C53" i="123"/>
  <c r="C52" i="123" s="1"/>
  <c r="C52" i="124"/>
  <c r="O27" i="124"/>
  <c r="O28" i="123"/>
  <c r="O27" i="123" s="1"/>
  <c r="K8" i="124"/>
  <c r="K9" i="123"/>
  <c r="K8" i="123" s="1"/>
  <c r="U3" i="171"/>
  <c r="V79" i="149"/>
  <c r="T52" i="117"/>
  <c r="T53" i="116"/>
  <c r="T52" i="116" s="1"/>
  <c r="L62" i="116"/>
  <c r="L22" i="117"/>
  <c r="L23" i="116"/>
  <c r="L22" i="116" s="1"/>
  <c r="D17" i="117"/>
  <c r="D18" i="116"/>
  <c r="D17" i="116" s="1"/>
  <c r="F8" i="117"/>
  <c r="F9" i="116"/>
  <c r="F8" i="116" s="1"/>
  <c r="X4" i="117"/>
  <c r="X5" i="116"/>
  <c r="X4" i="116" s="1"/>
  <c r="R3" i="197"/>
  <c r="J3" i="105"/>
  <c r="D61" i="103"/>
  <c r="X33" i="103"/>
  <c r="X34" i="102"/>
  <c r="H22" i="103"/>
  <c r="H23" i="102"/>
  <c r="L4" i="103"/>
  <c r="L5" i="102"/>
  <c r="H3" i="17"/>
  <c r="R3" i="16"/>
  <c r="R11" i="149"/>
  <c r="N11" i="124"/>
  <c r="N12" i="123"/>
  <c r="N11" i="123" s="1"/>
  <c r="V61" i="124"/>
  <c r="K52" i="117"/>
  <c r="K53" i="116"/>
  <c r="K52" i="116" s="1"/>
  <c r="O64" i="116"/>
  <c r="O64" i="93" s="1"/>
  <c r="O64" i="11" s="1"/>
  <c r="O64" i="9" s="1"/>
  <c r="I37" i="116"/>
  <c r="Q27" i="117"/>
  <c r="Q28" i="116"/>
  <c r="Q27" i="116" s="1"/>
  <c r="S17" i="117"/>
  <c r="S18" i="116"/>
  <c r="S17" i="116" s="1"/>
  <c r="U8" i="117"/>
  <c r="U9" i="116"/>
  <c r="U8" i="116" s="1"/>
  <c r="G3" i="163"/>
  <c r="I3" i="111"/>
  <c r="U3" i="194"/>
  <c r="G52" i="103"/>
  <c r="G53" i="102"/>
  <c r="K61" i="103"/>
  <c r="U32" i="93"/>
  <c r="U32" i="11" s="1"/>
  <c r="U32" i="9" s="1"/>
  <c r="U32" i="7" s="1"/>
  <c r="O23" i="102"/>
  <c r="M12" i="102"/>
  <c r="E4" i="103"/>
  <c r="E6" i="102"/>
  <c r="E6" i="93" s="1"/>
  <c r="E6" i="11" s="1"/>
  <c r="E6" i="9" s="1"/>
  <c r="E6" i="7" s="1"/>
  <c r="Q3" i="17"/>
  <c r="I11" i="149"/>
  <c r="M7" i="149"/>
  <c r="Q33" i="8"/>
  <c r="Q26" i="8" s="1"/>
  <c r="Q2" i="8" s="1"/>
  <c r="Q52" i="124"/>
  <c r="Q53" i="123"/>
  <c r="Q52" i="123" s="1"/>
  <c r="G22" i="124"/>
  <c r="G23" i="123"/>
  <c r="G22" i="123" s="1"/>
  <c r="K3" i="201"/>
  <c r="C3" i="171"/>
  <c r="W61" i="125"/>
  <c r="M33" i="75"/>
  <c r="R41" i="93"/>
  <c r="R41" i="11" s="1"/>
  <c r="R41" i="9" s="1"/>
  <c r="R41" i="7" s="1"/>
  <c r="R61" i="118"/>
  <c r="N64" i="116"/>
  <c r="V36" i="93"/>
  <c r="V36" i="11" s="1"/>
  <c r="V36" i="9" s="1"/>
  <c r="V36" i="7" s="1"/>
  <c r="J33" i="117"/>
  <c r="J34" i="116"/>
  <c r="J17" i="117"/>
  <c r="J18" i="116"/>
  <c r="J17" i="116" s="1"/>
  <c r="L8" i="117"/>
  <c r="L9" i="116"/>
  <c r="L8" i="116" s="1"/>
  <c r="P3" i="111"/>
  <c r="H3" i="191"/>
  <c r="N70" i="93"/>
  <c r="N70" i="11" s="1"/>
  <c r="N70" i="9" s="1"/>
  <c r="N70" i="7" s="1"/>
  <c r="R48" i="93"/>
  <c r="R48" i="11" s="1"/>
  <c r="R48" i="9" s="1"/>
  <c r="R48" i="7" s="1"/>
  <c r="V42" i="93"/>
  <c r="V42" i="11" s="1"/>
  <c r="V42" i="9" s="1"/>
  <c r="V42" i="7" s="1"/>
  <c r="X39" i="93"/>
  <c r="X39" i="11" s="1"/>
  <c r="X39" i="9" s="1"/>
  <c r="X39" i="7" s="1"/>
  <c r="N33" i="103"/>
  <c r="N34" i="102"/>
  <c r="T26" i="185"/>
  <c r="T21" i="93"/>
  <c r="T21" i="11" s="1"/>
  <c r="T21" i="9" s="1"/>
  <c r="T21" i="7" s="1"/>
  <c r="V17" i="103"/>
  <c r="V18" i="102"/>
  <c r="J3" i="185"/>
  <c r="P13" i="149"/>
  <c r="T7" i="149"/>
  <c r="F33" i="124"/>
  <c r="F34" i="123"/>
  <c r="L27" i="124"/>
  <c r="L28" i="123"/>
  <c r="L27" i="123" s="1"/>
  <c r="T11" i="124"/>
  <c r="T12" i="123"/>
  <c r="N61" i="125"/>
  <c r="D61" i="124"/>
  <c r="Q61" i="118"/>
  <c r="Q52" i="117"/>
  <c r="Q53" i="116"/>
  <c r="Q52" i="116" s="1"/>
  <c r="I62" i="116"/>
  <c r="W37" i="116"/>
  <c r="W27" i="117"/>
  <c r="W28" i="116"/>
  <c r="W27" i="116" s="1"/>
  <c r="W11" i="117"/>
  <c r="W12" i="116"/>
  <c r="W11" i="116" s="1"/>
  <c r="E4" i="117"/>
  <c r="E5" i="116"/>
  <c r="E4" i="116" s="1"/>
  <c r="K3" i="194"/>
  <c r="G3" i="191"/>
  <c r="W71" i="93"/>
  <c r="W71" i="11" s="1"/>
  <c r="W71" i="9" s="1"/>
  <c r="W71" i="7" s="1"/>
  <c r="C69" i="93"/>
  <c r="C69" i="11" s="1"/>
  <c r="C69" i="9" s="1"/>
  <c r="C69" i="7" s="1"/>
  <c r="G63" i="93"/>
  <c r="G63" i="11" s="1"/>
  <c r="G63" i="9" s="1"/>
  <c r="G63" i="7" s="1"/>
  <c r="E50" i="93"/>
  <c r="E50" i="11" s="1"/>
  <c r="E50" i="9" s="1"/>
  <c r="E50" i="7" s="1"/>
  <c r="G47" i="93"/>
  <c r="G47" i="11" s="1"/>
  <c r="G47" i="9" s="1"/>
  <c r="G47" i="7" s="1"/>
  <c r="O35" i="93"/>
  <c r="O35" i="11" s="1"/>
  <c r="O35" i="9" s="1"/>
  <c r="O35" i="7" s="1"/>
  <c r="S32" i="93"/>
  <c r="S32" i="11" s="1"/>
  <c r="S32" i="9" s="1"/>
  <c r="S32" i="7" s="1"/>
  <c r="U29" i="93"/>
  <c r="U29" i="11" s="1"/>
  <c r="U29" i="9" s="1"/>
  <c r="U29" i="7" s="1"/>
  <c r="C26" i="185"/>
  <c r="I20" i="93"/>
  <c r="I20" i="11" s="1"/>
  <c r="I20" i="9" s="1"/>
  <c r="I20" i="7" s="1"/>
  <c r="E17" i="103"/>
  <c r="E18" i="102"/>
  <c r="O14" i="93"/>
  <c r="O14" i="11" s="1"/>
  <c r="C6" i="93"/>
  <c r="C6" i="11" s="1"/>
  <c r="C6" i="9" s="1"/>
  <c r="C6" i="7" s="1"/>
  <c r="Q26" i="17"/>
  <c r="O13" i="149"/>
  <c r="C7" i="149"/>
  <c r="O6" i="149"/>
  <c r="C26" i="201"/>
  <c r="M17" i="124"/>
  <c r="M18" i="123"/>
  <c r="K11" i="124"/>
  <c r="K12" i="123"/>
  <c r="M61" i="125"/>
  <c r="M3" i="112"/>
  <c r="Q26" i="114"/>
  <c r="O3" i="114"/>
  <c r="O2" i="114" s="1"/>
  <c r="K26" i="108"/>
  <c r="Q3" i="108"/>
  <c r="U26" i="107"/>
  <c r="O26" i="110"/>
  <c r="K3" i="186"/>
  <c r="U26" i="91"/>
  <c r="E3" i="90"/>
  <c r="O3" i="89"/>
  <c r="C3" i="83"/>
  <c r="G26" i="82"/>
  <c r="W3" i="81"/>
  <c r="S33" i="75"/>
  <c r="G4" i="75"/>
  <c r="O17" i="75"/>
  <c r="D61" i="8"/>
  <c r="G11" i="75"/>
  <c r="U4" i="75"/>
  <c r="W52" i="75"/>
  <c r="J3" i="77"/>
  <c r="I26" i="83"/>
  <c r="I3" i="77"/>
  <c r="G61" i="16"/>
  <c r="H17" i="117"/>
  <c r="H18" i="116"/>
  <c r="H17" i="116" s="1"/>
  <c r="V12" i="149"/>
  <c r="R73" i="149"/>
  <c r="X33" i="117"/>
  <c r="X34" i="116"/>
  <c r="H22" i="117"/>
  <c r="H23" i="116"/>
  <c r="H22" i="116" s="1"/>
  <c r="L4" i="117"/>
  <c r="L5" i="116"/>
  <c r="L4" i="116" s="1"/>
  <c r="D52" i="103"/>
  <c r="D53" i="102"/>
  <c r="P61" i="103"/>
  <c r="L22" i="103"/>
  <c r="L23" i="102"/>
  <c r="D17" i="103"/>
  <c r="D18" i="102"/>
  <c r="F8" i="103"/>
  <c r="F9" i="102"/>
  <c r="J17" i="16"/>
  <c r="F12" i="149"/>
  <c r="F33" i="10"/>
  <c r="F26" i="10" s="1"/>
  <c r="F2" i="10" s="1"/>
  <c r="L22" i="124"/>
  <c r="L23" i="123"/>
  <c r="L22" i="123" s="1"/>
  <c r="X4" i="124"/>
  <c r="X5" i="123"/>
  <c r="X4" i="123" s="1"/>
  <c r="J61" i="124"/>
  <c r="S61" i="117"/>
  <c r="U27" i="117"/>
  <c r="U28" i="116"/>
  <c r="U27" i="116" s="1"/>
  <c r="C53" i="102"/>
  <c r="C52" i="103"/>
  <c r="Q32" i="93"/>
  <c r="Q32" i="11" s="1"/>
  <c r="Q32" i="9" s="1"/>
  <c r="Q32" i="7" s="1"/>
  <c r="S29" i="93"/>
  <c r="S29" i="11" s="1"/>
  <c r="S29" i="9" s="1"/>
  <c r="S29" i="7" s="1"/>
  <c r="W4" i="103"/>
  <c r="W5" i="102"/>
  <c r="U13" i="149"/>
  <c r="E11" i="149"/>
  <c r="U33" i="10"/>
  <c r="U26" i="10" s="1"/>
  <c r="U2" i="10" s="1"/>
  <c r="E33" i="8"/>
  <c r="E26" i="8" s="1"/>
  <c r="E2" i="8" s="1"/>
  <c r="K88" i="149"/>
  <c r="M52" i="124"/>
  <c r="M53" i="123"/>
  <c r="M52" i="123" s="1"/>
  <c r="C23" i="123"/>
  <c r="C22" i="123" s="1"/>
  <c r="C22" i="124"/>
  <c r="Q61" i="124"/>
  <c r="I33" i="75"/>
  <c r="V67" i="93"/>
  <c r="V67" i="11" s="1"/>
  <c r="V67" i="9" s="1"/>
  <c r="V67" i="7" s="1"/>
  <c r="V61" i="118"/>
  <c r="F33" i="117"/>
  <c r="F34" i="116"/>
  <c r="F33" i="116" s="1"/>
  <c r="N17" i="117"/>
  <c r="N18" i="116"/>
  <c r="N17" i="116" s="1"/>
  <c r="L3" i="197"/>
  <c r="H3" i="194"/>
  <c r="L3" i="191"/>
  <c r="L2" i="191" s="1"/>
  <c r="X49" i="93"/>
  <c r="X49" i="11" s="1"/>
  <c r="X49" i="9" s="1"/>
  <c r="X49" i="7" s="1"/>
  <c r="D47" i="93"/>
  <c r="D47" i="11" s="1"/>
  <c r="D47" i="9" s="1"/>
  <c r="D47" i="7" s="1"/>
  <c r="H41" i="93"/>
  <c r="H41" i="11" s="1"/>
  <c r="H41" i="9" s="1"/>
  <c r="H41" i="7" s="1"/>
  <c r="L35" i="93"/>
  <c r="L35" i="11" s="1"/>
  <c r="L35" i="9" s="1"/>
  <c r="L35" i="7" s="1"/>
  <c r="H32" i="93"/>
  <c r="H32" i="11" s="1"/>
  <c r="H32" i="9" s="1"/>
  <c r="H32" i="7" s="1"/>
  <c r="J29" i="93"/>
  <c r="J29" i="11" s="1"/>
  <c r="J29" i="9" s="1"/>
  <c r="J29" i="7" s="1"/>
  <c r="L19" i="93"/>
  <c r="L19" i="11" s="1"/>
  <c r="L19" i="9" s="1"/>
  <c r="L19" i="7" s="1"/>
  <c r="R7" i="93"/>
  <c r="R7" i="11" s="1"/>
  <c r="R7" i="9" s="1"/>
  <c r="R7" i="7" s="1"/>
  <c r="N3" i="185"/>
  <c r="L13" i="149"/>
  <c r="F61" i="10"/>
  <c r="T33" i="10"/>
  <c r="T26" i="10" s="1"/>
  <c r="P7" i="149"/>
  <c r="D6" i="149"/>
  <c r="L52" i="124"/>
  <c r="L53" i="123"/>
  <c r="L52" i="123" s="1"/>
  <c r="X27" i="124"/>
  <c r="X28" i="123"/>
  <c r="R17" i="124"/>
  <c r="R18" i="123"/>
  <c r="X11" i="124"/>
  <c r="X12" i="123"/>
  <c r="X11" i="123" s="1"/>
  <c r="F4" i="124"/>
  <c r="F5" i="123"/>
  <c r="H61" i="124"/>
  <c r="W78" i="149"/>
  <c r="M62" i="116"/>
  <c r="M62" i="93" s="1"/>
  <c r="M62" i="11" s="1"/>
  <c r="M62" i="9" s="1"/>
  <c r="M62" i="7" s="1"/>
  <c r="Q61" i="117"/>
  <c r="S27" i="117"/>
  <c r="S28" i="116"/>
  <c r="S27" i="116" s="1"/>
  <c r="I4" i="117"/>
  <c r="I5" i="116"/>
  <c r="I4" i="116" s="1"/>
  <c r="C3" i="111"/>
  <c r="O3" i="194"/>
  <c r="C3" i="187"/>
  <c r="Q33" i="103"/>
  <c r="Q34" i="102"/>
  <c r="S22" i="103"/>
  <c r="S24" i="102"/>
  <c r="Q17" i="103"/>
  <c r="Q18" i="102"/>
  <c r="S8" i="103"/>
  <c r="S9" i="102"/>
  <c r="E3" i="185"/>
  <c r="G33" i="16"/>
  <c r="E27" i="16"/>
  <c r="E11" i="16"/>
  <c r="S3" i="17"/>
  <c r="E61" i="10"/>
  <c r="S6" i="149"/>
  <c r="I33" i="124"/>
  <c r="I34" i="123"/>
  <c r="Q22" i="124"/>
  <c r="Q23" i="123"/>
  <c r="Q22" i="123" s="1"/>
  <c r="I18" i="123"/>
  <c r="I17" i="123" s="1"/>
  <c r="U3" i="201"/>
  <c r="U3" i="125"/>
  <c r="N79" i="149"/>
  <c r="N78" i="149"/>
  <c r="X64" i="116"/>
  <c r="D62" i="116"/>
  <c r="P61" i="117"/>
  <c r="V43" i="93"/>
  <c r="V43" i="11" s="1"/>
  <c r="V43" i="9" s="1"/>
  <c r="V43" i="7" s="1"/>
  <c r="P4" i="117"/>
  <c r="P5" i="116"/>
  <c r="P4" i="116" s="1"/>
  <c r="J3" i="111"/>
  <c r="F3" i="194"/>
  <c r="J3" i="187"/>
  <c r="H46" i="93"/>
  <c r="H46" i="11" s="1"/>
  <c r="H46" i="9" s="1"/>
  <c r="H46" i="7" s="1"/>
  <c r="V27" i="103"/>
  <c r="V28" i="102"/>
  <c r="L3" i="185"/>
  <c r="R3" i="17"/>
  <c r="J11" i="149"/>
  <c r="R33" i="10"/>
  <c r="R26" i="10" s="1"/>
  <c r="R2" i="10" s="1"/>
  <c r="F27" i="124"/>
  <c r="F28" i="123"/>
  <c r="P22" i="124"/>
  <c r="P23" i="123"/>
  <c r="P22" i="123" s="1"/>
  <c r="J8" i="124"/>
  <c r="J9" i="123"/>
  <c r="T3" i="201"/>
  <c r="L3" i="171"/>
  <c r="N33" i="149"/>
  <c r="G64" i="116"/>
  <c r="G64" i="93" s="1"/>
  <c r="G64" i="11" s="1"/>
  <c r="G61" i="117"/>
  <c r="K33" i="117"/>
  <c r="K34" i="116"/>
  <c r="Q11" i="117"/>
  <c r="Q12" i="116"/>
  <c r="Q11" i="116" s="1"/>
  <c r="I3" i="191"/>
  <c r="I3" i="187"/>
  <c r="G17" i="103"/>
  <c r="G18" i="102"/>
  <c r="Q14" i="93"/>
  <c r="Q14" i="11" s="1"/>
  <c r="Q14" i="9" s="1"/>
  <c r="Q14" i="7" s="1"/>
  <c r="I8" i="103"/>
  <c r="I9" i="102"/>
  <c r="S4" i="103"/>
  <c r="S5" i="102"/>
  <c r="K61" i="10"/>
  <c r="Q6" i="149"/>
  <c r="I52" i="124"/>
  <c r="I53" i="123"/>
  <c r="I52" i="123" s="1"/>
  <c r="W33" i="124"/>
  <c r="W34" i="123"/>
  <c r="U27" i="124"/>
  <c r="U28" i="123"/>
  <c r="K4" i="124"/>
  <c r="K5" i="123"/>
  <c r="K4" i="123" s="1"/>
  <c r="M61" i="124"/>
  <c r="U3" i="84"/>
  <c r="K27" i="75"/>
  <c r="S11" i="75"/>
  <c r="J41" i="93"/>
  <c r="J41" i="11" s="1"/>
  <c r="J41" i="9" s="1"/>
  <c r="J41" i="7" s="1"/>
  <c r="T79" i="149"/>
  <c r="R52" i="117"/>
  <c r="R53" i="116"/>
  <c r="R52" i="116" s="1"/>
  <c r="F61" i="117"/>
  <c r="H27" i="117"/>
  <c r="H28" i="116"/>
  <c r="H27" i="116" s="1"/>
  <c r="R22" i="117"/>
  <c r="R23" i="116"/>
  <c r="R22" i="116" s="1"/>
  <c r="H11" i="117"/>
  <c r="H12" i="116"/>
  <c r="H11" i="116" s="1"/>
  <c r="V4" i="117"/>
  <c r="V5" i="116"/>
  <c r="V4" i="116" s="1"/>
  <c r="P3" i="197"/>
  <c r="L3" i="194"/>
  <c r="R26" i="104"/>
  <c r="J26" i="187"/>
  <c r="X3" i="187"/>
  <c r="V53" i="102"/>
  <c r="F70" i="93"/>
  <c r="F70" i="11" s="1"/>
  <c r="F70" i="9" s="1"/>
  <c r="F70" i="7" s="1"/>
  <c r="H67" i="93"/>
  <c r="H67" i="11" s="1"/>
  <c r="H67" i="9" s="1"/>
  <c r="H67" i="7" s="1"/>
  <c r="L27" i="103"/>
  <c r="L28" i="102"/>
  <c r="L21" i="93"/>
  <c r="L21" i="11" s="1"/>
  <c r="L21" i="9" s="1"/>
  <c r="L21" i="7" s="1"/>
  <c r="T11" i="103"/>
  <c r="T12" i="102"/>
  <c r="X9" i="102"/>
  <c r="X8" i="103"/>
  <c r="J26" i="17"/>
  <c r="H13" i="149"/>
  <c r="L7" i="149"/>
  <c r="X52" i="124"/>
  <c r="X53" i="123"/>
  <c r="X52" i="123" s="1"/>
  <c r="D26" i="201"/>
  <c r="V22" i="124"/>
  <c r="V23" i="123"/>
  <c r="V22" i="123" s="1"/>
  <c r="N17" i="124"/>
  <c r="N18" i="123"/>
  <c r="N17" i="123" s="1"/>
  <c r="L11" i="124"/>
  <c r="L12" i="123"/>
  <c r="L11" i="123" s="1"/>
  <c r="R3" i="171"/>
  <c r="F61" i="125"/>
  <c r="M61" i="117"/>
  <c r="O37" i="116"/>
  <c r="O37" i="93" s="1"/>
  <c r="O37" i="11" s="1"/>
  <c r="O37" i="9" s="1"/>
  <c r="O37" i="7" s="1"/>
  <c r="Q33" i="117"/>
  <c r="Q34" i="116"/>
  <c r="W26" i="163"/>
  <c r="Q17" i="117"/>
  <c r="Q18" i="116"/>
  <c r="Q17" i="116" s="1"/>
  <c r="S8" i="117"/>
  <c r="S9" i="116"/>
  <c r="S8" i="116" s="1"/>
  <c r="E3" i="163"/>
  <c r="O3" i="197"/>
  <c r="C3" i="194"/>
  <c r="O3" i="187"/>
  <c r="E52" i="103"/>
  <c r="E53" i="102"/>
  <c r="O71" i="93"/>
  <c r="O71" i="11" s="1"/>
  <c r="O71" i="9" s="1"/>
  <c r="O71" i="7" s="1"/>
  <c r="S65" i="93"/>
  <c r="S65" i="11" s="1"/>
  <c r="S65" i="9" s="1"/>
  <c r="S65" i="7" s="1"/>
  <c r="I61" i="103"/>
  <c r="S49" i="93"/>
  <c r="S49" i="11" s="1"/>
  <c r="S49" i="9" s="1"/>
  <c r="S49" i="7" s="1"/>
  <c r="U46" i="93"/>
  <c r="U46" i="11" s="1"/>
  <c r="U46" i="9" s="1"/>
  <c r="U46" i="7" s="1"/>
  <c r="G35" i="93"/>
  <c r="G35" i="11" s="1"/>
  <c r="G35" i="9" s="1"/>
  <c r="G35" i="7" s="1"/>
  <c r="K32" i="93"/>
  <c r="K32" i="11" s="1"/>
  <c r="K32" i="9" s="1"/>
  <c r="K32" i="7" s="1"/>
  <c r="M29" i="93"/>
  <c r="M29" i="11" s="1"/>
  <c r="M29" i="9" s="1"/>
  <c r="M29" i="7" s="1"/>
  <c r="W19" i="93"/>
  <c r="W19" i="11" s="1"/>
  <c r="W19" i="9" s="1"/>
  <c r="W19" i="7" s="1"/>
  <c r="G9" i="102"/>
  <c r="Q4" i="103"/>
  <c r="Q5" i="102"/>
  <c r="W3" i="17"/>
  <c r="G13" i="149"/>
  <c r="G33" i="8"/>
  <c r="G26" i="8" s="1"/>
  <c r="M23" i="123"/>
  <c r="I17" i="124"/>
  <c r="O8" i="124"/>
  <c r="O9" i="123"/>
  <c r="K26" i="171"/>
  <c r="E3" i="112"/>
  <c r="I26" i="114"/>
  <c r="G3" i="114"/>
  <c r="C26" i="108"/>
  <c r="I3" i="108"/>
  <c r="M26" i="107"/>
  <c r="S3" i="107"/>
  <c r="C3" i="186"/>
  <c r="M26" i="91"/>
  <c r="S3" i="91"/>
  <c r="W26" i="90"/>
  <c r="G3" i="89"/>
  <c r="Q3" i="88"/>
  <c r="U3" i="86"/>
  <c r="U26" i="84"/>
  <c r="U3" i="82"/>
  <c r="O3" i="81"/>
  <c r="Q26" i="78"/>
  <c r="S52" i="75"/>
  <c r="G61" i="75"/>
  <c r="G22" i="75"/>
  <c r="Q27" i="75"/>
  <c r="S17" i="75"/>
  <c r="U8" i="75"/>
  <c r="U61" i="8"/>
  <c r="V3" i="77"/>
  <c r="U3" i="77"/>
  <c r="K61" i="8"/>
  <c r="V26" i="77"/>
  <c r="D3" i="77"/>
  <c r="W33" i="75"/>
  <c r="W8" i="75"/>
  <c r="S4" i="75"/>
  <c r="D26" i="77"/>
  <c r="P22" i="117"/>
  <c r="P23" i="116"/>
  <c r="T22" i="124"/>
  <c r="T23" i="123"/>
  <c r="T22" i="123" s="1"/>
  <c r="J73" i="149"/>
  <c r="V27" i="117"/>
  <c r="V28" i="116"/>
  <c r="V27" i="116" s="1"/>
  <c r="P4" i="103"/>
  <c r="P5" i="102"/>
  <c r="V11" i="149"/>
  <c r="F10" i="149"/>
  <c r="D17" i="124"/>
  <c r="D18" i="123"/>
  <c r="D17" i="123" s="1"/>
  <c r="F8" i="124"/>
  <c r="F9" i="123"/>
  <c r="F8" i="123" s="1"/>
  <c r="Q77" i="149"/>
  <c r="O33" i="117"/>
  <c r="O34" i="116"/>
  <c r="W17" i="117"/>
  <c r="W18" i="116"/>
  <c r="W17" i="116" s="1"/>
  <c r="C5" i="116"/>
  <c r="C4" i="116" s="1"/>
  <c r="C4" i="117"/>
  <c r="G61" i="103"/>
  <c r="K22" i="103"/>
  <c r="K23" i="102"/>
  <c r="G20" i="93"/>
  <c r="G20" i="11" s="1"/>
  <c r="G20" i="9" s="1"/>
  <c r="G20" i="7" s="1"/>
  <c r="C18" i="102"/>
  <c r="C17" i="103"/>
  <c r="M14" i="93"/>
  <c r="M14" i="11" s="1"/>
  <c r="M14" i="9" s="1"/>
  <c r="M14" i="7" s="1"/>
  <c r="M13" i="149"/>
  <c r="U10" i="149"/>
  <c r="E6" i="149"/>
  <c r="S33" i="124"/>
  <c r="S34" i="123"/>
  <c r="Q27" i="124"/>
  <c r="Q28" i="123"/>
  <c r="Q27" i="123" s="1"/>
  <c r="O4" i="124"/>
  <c r="O5" i="123"/>
  <c r="O4" i="123" s="1"/>
  <c r="U61" i="75"/>
  <c r="N67" i="93"/>
  <c r="N67" i="11" s="1"/>
  <c r="N67" i="9" s="1"/>
  <c r="N67" i="7" s="1"/>
  <c r="H80" i="149"/>
  <c r="D27" i="117"/>
  <c r="D28" i="116"/>
  <c r="D27" i="116" s="1"/>
  <c r="L11" i="117"/>
  <c r="L12" i="116"/>
  <c r="L11" i="116" s="1"/>
  <c r="P8" i="117"/>
  <c r="P9" i="116"/>
  <c r="P8" i="116" s="1"/>
  <c r="D3" i="187"/>
  <c r="F61" i="103"/>
  <c r="X27" i="103"/>
  <c r="X28" i="102"/>
  <c r="X12" i="102"/>
  <c r="X11" i="103"/>
  <c r="F4" i="103"/>
  <c r="F5" i="102"/>
  <c r="F27" i="16"/>
  <c r="T3" i="17"/>
  <c r="T10" i="149"/>
  <c r="H7" i="149"/>
  <c r="D52" i="124"/>
  <c r="D53" i="123"/>
  <c r="D52" i="123" s="1"/>
  <c r="R33" i="124"/>
  <c r="R34" i="123"/>
  <c r="T8" i="124"/>
  <c r="T9" i="123"/>
  <c r="T8" i="123" s="1"/>
  <c r="G81" i="149"/>
  <c r="O77" i="149"/>
  <c r="E61" i="118"/>
  <c r="M52" i="117"/>
  <c r="M53" i="116"/>
  <c r="M52" i="116" s="1"/>
  <c r="E62" i="116"/>
  <c r="E62" i="93" s="1"/>
  <c r="E62" i="11" s="1"/>
  <c r="E62" i="9" s="1"/>
  <c r="E62" i="7" s="1"/>
  <c r="M33" i="117"/>
  <c r="M34" i="116"/>
  <c r="U17" i="117"/>
  <c r="U18" i="116"/>
  <c r="U17" i="116" s="1"/>
  <c r="I3" i="163"/>
  <c r="W26" i="197"/>
  <c r="G26" i="191"/>
  <c r="K3" i="191"/>
  <c r="O27" i="103"/>
  <c r="O28" i="102"/>
  <c r="E11" i="103"/>
  <c r="E15" i="102"/>
  <c r="E15" i="93" s="1"/>
  <c r="E15" i="11" s="1"/>
  <c r="E15" i="9" s="1"/>
  <c r="E15" i="7" s="1"/>
  <c r="O11" i="103"/>
  <c r="O12" i="102"/>
  <c r="O17" i="16"/>
  <c r="S12" i="149"/>
  <c r="K33" i="8"/>
  <c r="K26" i="8" s="1"/>
  <c r="G27" i="124"/>
  <c r="G28" i="123"/>
  <c r="G11" i="124"/>
  <c r="G12" i="123"/>
  <c r="C9" i="123"/>
  <c r="C8" i="123" s="1"/>
  <c r="C8" i="124"/>
  <c r="U4" i="124"/>
  <c r="U5" i="123"/>
  <c r="U4" i="123" s="1"/>
  <c r="M3" i="171"/>
  <c r="G61" i="124"/>
  <c r="P69" i="93"/>
  <c r="P69" i="11" s="1"/>
  <c r="P69" i="9" s="1"/>
  <c r="P69" i="7" s="1"/>
  <c r="F79" i="149"/>
  <c r="P64" i="116"/>
  <c r="N43" i="93"/>
  <c r="N43" i="11" s="1"/>
  <c r="N43" i="9" s="1"/>
  <c r="N43" i="7" s="1"/>
  <c r="D38" i="93"/>
  <c r="D38" i="11" s="1"/>
  <c r="D38" i="9" s="1"/>
  <c r="D38" i="7" s="1"/>
  <c r="T33" i="117"/>
  <c r="T34" i="116"/>
  <c r="T33" i="116" s="1"/>
  <c r="V22" i="116"/>
  <c r="D22" i="117"/>
  <c r="D23" i="116"/>
  <c r="D22" i="116" s="1"/>
  <c r="P3" i="163"/>
  <c r="J3" i="197"/>
  <c r="F3" i="106"/>
  <c r="X53" i="102"/>
  <c r="X52" i="103"/>
  <c r="P33" i="103"/>
  <c r="P34" i="102"/>
  <c r="X17" i="103"/>
  <c r="X18" i="102"/>
  <c r="D4" i="103"/>
  <c r="D5" i="102"/>
  <c r="J3" i="17"/>
  <c r="R10" i="149"/>
  <c r="R52" i="124"/>
  <c r="R53" i="123"/>
  <c r="R52" i="123" s="1"/>
  <c r="H17" i="124"/>
  <c r="H18" i="123"/>
  <c r="T4" i="124"/>
  <c r="T5" i="123"/>
  <c r="L3" i="125"/>
  <c r="X61" i="125"/>
  <c r="N61" i="124"/>
  <c r="R3" i="114"/>
  <c r="C53" i="116"/>
  <c r="C52" i="116" s="1"/>
  <c r="C52" i="117"/>
  <c r="I27" i="117"/>
  <c r="I28" i="116"/>
  <c r="I27" i="116" s="1"/>
  <c r="S22" i="117"/>
  <c r="S23" i="116"/>
  <c r="S22" i="116" s="1"/>
  <c r="K17" i="117"/>
  <c r="K18" i="116"/>
  <c r="K17" i="116" s="1"/>
  <c r="M8" i="117"/>
  <c r="M9" i="116"/>
  <c r="M8" i="116" s="1"/>
  <c r="M3" i="194"/>
  <c r="C61" i="103"/>
  <c r="W33" i="103"/>
  <c r="W34" i="102"/>
  <c r="G22" i="103"/>
  <c r="G23" i="102"/>
  <c r="I11" i="103"/>
  <c r="I14" i="102"/>
  <c r="I14" i="93" s="1"/>
  <c r="I14" i="11" s="1"/>
  <c r="I14" i="9" s="1"/>
  <c r="I14" i="7" s="1"/>
  <c r="E12" i="102"/>
  <c r="S3" i="185"/>
  <c r="I3" i="17"/>
  <c r="I33" i="8"/>
  <c r="I26" i="8" s="1"/>
  <c r="I2" i="8" s="1"/>
  <c r="C3" i="201"/>
  <c r="O61" i="125"/>
  <c r="E61" i="124"/>
  <c r="E33" i="75"/>
  <c r="J37" i="116"/>
  <c r="J37" i="93" s="1"/>
  <c r="J37" i="11" s="1"/>
  <c r="J37" i="9" s="1"/>
  <c r="J37" i="7" s="1"/>
  <c r="L79" i="149"/>
  <c r="J61" i="118"/>
  <c r="F36" i="93"/>
  <c r="F36" i="11" s="1"/>
  <c r="F36" i="9" s="1"/>
  <c r="F36" i="7" s="1"/>
  <c r="H26" i="163"/>
  <c r="D8" i="117"/>
  <c r="D9" i="116"/>
  <c r="D8" i="116" s="1"/>
  <c r="V3" i="163"/>
  <c r="H3" i="111"/>
  <c r="D3" i="194"/>
  <c r="R72" i="93"/>
  <c r="R72" i="11" s="1"/>
  <c r="R72" i="9" s="1"/>
  <c r="R72" i="7" s="1"/>
  <c r="X63" i="93"/>
  <c r="X63" i="11" s="1"/>
  <c r="X63" i="9" s="1"/>
  <c r="X63" i="7" s="1"/>
  <c r="F33" i="103"/>
  <c r="F34" i="102"/>
  <c r="P30" i="93"/>
  <c r="P30" i="11" s="1"/>
  <c r="P30" i="9" s="1"/>
  <c r="P30" i="7" s="1"/>
  <c r="L26" i="185"/>
  <c r="V22" i="103"/>
  <c r="V23" i="102"/>
  <c r="D21" i="93"/>
  <c r="D21" i="11" s="1"/>
  <c r="D21" i="9" s="1"/>
  <c r="D21" i="7" s="1"/>
  <c r="N17" i="103"/>
  <c r="N18" i="102"/>
  <c r="D22" i="16"/>
  <c r="X3" i="17"/>
  <c r="X12" i="149"/>
  <c r="X33" i="10"/>
  <c r="X26" i="10" s="1"/>
  <c r="D7" i="149"/>
  <c r="P6" i="149"/>
  <c r="D27" i="124"/>
  <c r="D28" i="123"/>
  <c r="D27" i="123" s="1"/>
  <c r="P8" i="124"/>
  <c r="P9" i="123"/>
  <c r="P8" i="123" s="1"/>
  <c r="T26" i="171"/>
  <c r="K38" i="93"/>
  <c r="K38" i="11" s="1"/>
  <c r="K38" i="9" s="1"/>
  <c r="K38" i="7" s="1"/>
  <c r="I52" i="117"/>
  <c r="I53" i="116"/>
  <c r="I52" i="116" s="1"/>
  <c r="M64" i="116"/>
  <c r="G37" i="116"/>
  <c r="O27" i="117"/>
  <c r="O28" i="116"/>
  <c r="O27" i="116" s="1"/>
  <c r="O11" i="117"/>
  <c r="O12" i="116"/>
  <c r="O11" i="116" s="1"/>
  <c r="U26" i="194"/>
  <c r="C3" i="106"/>
  <c r="Q26" i="191"/>
  <c r="W54" i="93"/>
  <c r="W54" i="11" s="1"/>
  <c r="W54" i="9" s="1"/>
  <c r="W54" i="7" s="1"/>
  <c r="G71" i="93"/>
  <c r="G71" i="11" s="1"/>
  <c r="G71" i="9" s="1"/>
  <c r="G71" i="7" s="1"/>
  <c r="K65" i="93"/>
  <c r="K65" i="11" s="1"/>
  <c r="K65" i="9" s="1"/>
  <c r="K65" i="7" s="1"/>
  <c r="K49" i="93"/>
  <c r="K49" i="11" s="1"/>
  <c r="K49" i="9" s="1"/>
  <c r="K49" i="7" s="1"/>
  <c r="M46" i="93"/>
  <c r="M46" i="11" s="1"/>
  <c r="M46" i="9" s="1"/>
  <c r="M46" i="7" s="1"/>
  <c r="U33" i="103"/>
  <c r="U34" i="102"/>
  <c r="C32" i="93"/>
  <c r="C32" i="11" s="1"/>
  <c r="C32" i="9" s="1"/>
  <c r="C32" i="7" s="1"/>
  <c r="E29" i="93"/>
  <c r="E29" i="11" s="1"/>
  <c r="E29" i="9" s="1"/>
  <c r="E29" i="7" s="1"/>
  <c r="I25" i="93"/>
  <c r="I25" i="11" s="1"/>
  <c r="I25" i="9" s="1"/>
  <c r="I25" i="7" s="1"/>
  <c r="E22" i="103"/>
  <c r="E23" i="102"/>
  <c r="O19" i="93"/>
  <c r="O19" i="11" s="1"/>
  <c r="O19" i="9" s="1"/>
  <c r="O19" i="7" s="1"/>
  <c r="Q3" i="185"/>
  <c r="I26" i="17"/>
  <c r="W12" i="149"/>
  <c r="O33" i="10"/>
  <c r="O26" i="10" s="1"/>
  <c r="O52" i="124"/>
  <c r="O53" i="123"/>
  <c r="O52" i="123" s="1"/>
  <c r="U33" i="124"/>
  <c r="U34" i="123"/>
  <c r="E17" i="124"/>
  <c r="E18" i="123"/>
  <c r="Q3" i="201"/>
  <c r="E61" i="125"/>
  <c r="E26" i="107"/>
  <c r="K3" i="107"/>
  <c r="E26" i="91"/>
  <c r="K3" i="91"/>
  <c r="O26" i="90"/>
  <c r="Q26" i="89"/>
  <c r="S26" i="88"/>
  <c r="S3" i="87"/>
  <c r="M3" i="86"/>
  <c r="M3" i="82"/>
  <c r="G3" i="81"/>
  <c r="Q3" i="80"/>
  <c r="U26" i="79"/>
  <c r="I26" i="78"/>
  <c r="V61" i="8"/>
  <c r="K33" i="75"/>
  <c r="Q26" i="77"/>
  <c r="Q11" i="75"/>
  <c r="G33" i="75"/>
  <c r="Q61" i="8"/>
  <c r="U27" i="75"/>
  <c r="R61" i="8"/>
  <c r="S61" i="75"/>
  <c r="P61" i="16"/>
  <c r="W26" i="77"/>
  <c r="S3" i="77"/>
  <c r="J27" i="103"/>
  <c r="J28" i="102"/>
  <c r="R17" i="16"/>
  <c r="D22" i="103"/>
  <c r="D23" i="102"/>
  <c r="P8" i="103"/>
  <c r="P10" i="102"/>
  <c r="P10" i="93" s="1"/>
  <c r="P10" i="11" s="1"/>
  <c r="P10" i="9" s="1"/>
  <c r="P10" i="7" s="1"/>
  <c r="N11" i="149"/>
  <c r="R7" i="149"/>
  <c r="N52" i="124"/>
  <c r="N53" i="123"/>
  <c r="N52" i="123" s="1"/>
  <c r="T33" i="124"/>
  <c r="T34" i="123"/>
  <c r="D22" i="124"/>
  <c r="D23" i="123"/>
  <c r="D22" i="123" s="1"/>
  <c r="P4" i="124"/>
  <c r="P5" i="123"/>
  <c r="P4" i="123" s="1"/>
  <c r="K74" i="149"/>
  <c r="Q73" i="149"/>
  <c r="K61" i="117"/>
  <c r="M27" i="117"/>
  <c r="M28" i="116"/>
  <c r="M27" i="116" s="1"/>
  <c r="U11" i="117"/>
  <c r="U12" i="116"/>
  <c r="S33" i="103"/>
  <c r="S34" i="102"/>
  <c r="W8" i="103"/>
  <c r="W10" i="102"/>
  <c r="O4" i="103"/>
  <c r="O5" i="102"/>
  <c r="E13" i="149"/>
  <c r="M33" i="10"/>
  <c r="M26" i="10" s="1"/>
  <c r="E52" i="124"/>
  <c r="E53" i="123"/>
  <c r="E52" i="123" s="1"/>
  <c r="S17" i="124"/>
  <c r="S18" i="123"/>
  <c r="S17" i="123" s="1"/>
  <c r="U8" i="124"/>
  <c r="U9" i="123"/>
  <c r="U8" i="123" s="1"/>
  <c r="I61" i="124"/>
  <c r="H81" i="149"/>
  <c r="N22" i="117"/>
  <c r="N23" i="116"/>
  <c r="N22" i="116" s="1"/>
  <c r="F17" i="117"/>
  <c r="F18" i="116"/>
  <c r="F17" i="116" s="1"/>
  <c r="D3" i="191"/>
  <c r="R33" i="103"/>
  <c r="R34" i="102"/>
  <c r="R17" i="103"/>
  <c r="R18" i="102"/>
  <c r="T8" i="103"/>
  <c r="T9" i="102"/>
  <c r="F3" i="185"/>
  <c r="V11" i="16"/>
  <c r="T12" i="149"/>
  <c r="L33" i="10"/>
  <c r="L26" i="10" s="1"/>
  <c r="P27" i="124"/>
  <c r="P28" i="123"/>
  <c r="P27" i="123" s="1"/>
  <c r="J17" i="124"/>
  <c r="J18" i="123"/>
  <c r="P11" i="124"/>
  <c r="P12" i="123"/>
  <c r="P11" i="123" s="1"/>
  <c r="Q69" i="93"/>
  <c r="Q69" i="11" s="1"/>
  <c r="Q69" i="9" s="1"/>
  <c r="Q69" i="7" s="1"/>
  <c r="W79" i="149"/>
  <c r="Q64" i="93"/>
  <c r="Q64" i="11" s="1"/>
  <c r="Q64" i="9" s="1"/>
  <c r="I61" i="117"/>
  <c r="K27" i="117"/>
  <c r="K28" i="116"/>
  <c r="K27" i="116" s="1"/>
  <c r="S11" i="117"/>
  <c r="S12" i="116"/>
  <c r="S11" i="116" s="1"/>
  <c r="W8" i="117"/>
  <c r="W9" i="116"/>
  <c r="W8" i="116" s="1"/>
  <c r="I33" i="103"/>
  <c r="I34" i="102"/>
  <c r="I18" i="102"/>
  <c r="K8" i="103"/>
  <c r="K9" i="102"/>
  <c r="K3" i="17"/>
  <c r="K12" i="149"/>
  <c r="S33" i="10"/>
  <c r="S26" i="10" s="1"/>
  <c r="M3" i="201"/>
  <c r="V68" i="93"/>
  <c r="V68" i="11" s="1"/>
  <c r="V68" i="9" s="1"/>
  <c r="V68" i="7" s="1"/>
  <c r="H64" i="116"/>
  <c r="H64" i="93" s="1"/>
  <c r="H64" i="11" s="1"/>
  <c r="H61" i="117"/>
  <c r="F43" i="93"/>
  <c r="F43" i="11" s="1"/>
  <c r="F43" i="9" s="1"/>
  <c r="F43" i="7" s="1"/>
  <c r="R37" i="116"/>
  <c r="R37" i="93" s="1"/>
  <c r="R37" i="11" s="1"/>
  <c r="R27" i="117"/>
  <c r="R28" i="116"/>
  <c r="R27" i="116" s="1"/>
  <c r="V22" i="117"/>
  <c r="H4" i="117"/>
  <c r="H5" i="116"/>
  <c r="H4" i="116" s="1"/>
  <c r="L3" i="111"/>
  <c r="R3" i="104"/>
  <c r="R39" i="93"/>
  <c r="R39" i="11" s="1"/>
  <c r="R39" i="9" s="1"/>
  <c r="R39" i="7" s="1"/>
  <c r="N27" i="103"/>
  <c r="N28" i="102"/>
  <c r="V11" i="103"/>
  <c r="V12" i="102"/>
  <c r="D3" i="185"/>
  <c r="J33" i="10"/>
  <c r="J26" i="10" s="1"/>
  <c r="R33" i="8"/>
  <c r="R26" i="8" s="1"/>
  <c r="R2" i="8" s="1"/>
  <c r="H22" i="124"/>
  <c r="H23" i="123"/>
  <c r="F11" i="124"/>
  <c r="F12" i="123"/>
  <c r="L3" i="201"/>
  <c r="D3" i="171"/>
  <c r="J3" i="114"/>
  <c r="U51" i="93"/>
  <c r="U51" i="11" s="1"/>
  <c r="U51" i="9" s="1"/>
  <c r="U51" i="7" s="1"/>
  <c r="C34" i="116"/>
  <c r="C33" i="117"/>
  <c r="I11" i="117"/>
  <c r="I12" i="116"/>
  <c r="I11" i="116" s="1"/>
  <c r="W4" i="117"/>
  <c r="W5" i="116"/>
  <c r="W4" i="116" s="1"/>
  <c r="M26" i="111"/>
  <c r="O70" i="93"/>
  <c r="O70" i="11" s="1"/>
  <c r="O70" i="9" s="1"/>
  <c r="O70" i="7" s="1"/>
  <c r="W26" i="185"/>
  <c r="U27" i="103"/>
  <c r="U28" i="102"/>
  <c r="K4" i="103"/>
  <c r="K5" i="102"/>
  <c r="Q13" i="149"/>
  <c r="C61" i="10"/>
  <c r="Q33" i="10"/>
  <c r="Q26" i="10" s="1"/>
  <c r="O33" i="124"/>
  <c r="O34" i="123"/>
  <c r="W17" i="124"/>
  <c r="W18" i="123"/>
  <c r="W17" i="123" s="1"/>
  <c r="C5" i="123"/>
  <c r="C4" i="124"/>
  <c r="I61" i="123"/>
  <c r="Q61" i="75"/>
  <c r="C27" i="75"/>
  <c r="K11" i="75"/>
  <c r="D79" i="149"/>
  <c r="P40" i="93"/>
  <c r="P40" i="11" s="1"/>
  <c r="P40" i="9" s="1"/>
  <c r="P40" i="7" s="1"/>
  <c r="J52" i="117"/>
  <c r="J53" i="116"/>
  <c r="J52" i="116" s="1"/>
  <c r="T51" i="93"/>
  <c r="T51" i="11" s="1"/>
  <c r="T51" i="9" s="1"/>
  <c r="T51" i="7" s="1"/>
  <c r="J22" i="117"/>
  <c r="J23" i="116"/>
  <c r="J22" i="116" s="1"/>
  <c r="N4" i="117"/>
  <c r="N5" i="116"/>
  <c r="H3" i="197"/>
  <c r="V26" i="194"/>
  <c r="P3" i="187"/>
  <c r="N53" i="102"/>
  <c r="J72" i="93"/>
  <c r="J72" i="11" s="1"/>
  <c r="J72" i="9" s="1"/>
  <c r="J72" i="7" s="1"/>
  <c r="N66" i="93"/>
  <c r="N66" i="11" s="1"/>
  <c r="N66" i="9" s="1"/>
  <c r="N66" i="7" s="1"/>
  <c r="P63" i="93"/>
  <c r="P63" i="11" s="1"/>
  <c r="P63" i="9" s="1"/>
  <c r="P63" i="7" s="1"/>
  <c r="P47" i="93"/>
  <c r="P47" i="11" s="1"/>
  <c r="P47" i="9" s="1"/>
  <c r="P47" i="7" s="1"/>
  <c r="H30" i="93"/>
  <c r="H30" i="11" s="1"/>
  <c r="H30" i="9" s="1"/>
  <c r="H30" i="7" s="1"/>
  <c r="D27" i="103"/>
  <c r="D28" i="102"/>
  <c r="L11" i="103"/>
  <c r="L12" i="102"/>
  <c r="P9" i="102"/>
  <c r="P3" i="17"/>
  <c r="P12" i="149"/>
  <c r="H33" i="8"/>
  <c r="H26" i="8" s="1"/>
  <c r="H2" i="8" s="1"/>
  <c r="F17" i="124"/>
  <c r="F18" i="123"/>
  <c r="F17" i="123" s="1"/>
  <c r="H8" i="124"/>
  <c r="H9" i="123"/>
  <c r="H8" i="123" s="1"/>
  <c r="J3" i="171"/>
  <c r="T61" i="124"/>
  <c r="E64" i="116"/>
  <c r="E61" i="117"/>
  <c r="I33" i="117"/>
  <c r="I34" i="116"/>
  <c r="O26" i="163"/>
  <c r="I17" i="117"/>
  <c r="I18" i="116"/>
  <c r="I17" i="116" s="1"/>
  <c r="K8" i="117"/>
  <c r="K9" i="116"/>
  <c r="K8" i="116" s="1"/>
  <c r="Q26" i="197"/>
  <c r="G3" i="197"/>
  <c r="G3" i="187"/>
  <c r="O54" i="93"/>
  <c r="O54" i="11" s="1"/>
  <c r="O54" i="9" s="1"/>
  <c r="O54" i="7" s="1"/>
  <c r="U70" i="93"/>
  <c r="U70" i="11" s="1"/>
  <c r="U70" i="9" s="1"/>
  <c r="U70" i="7" s="1"/>
  <c r="C65" i="93"/>
  <c r="C65" i="11" s="1"/>
  <c r="C65" i="9" s="1"/>
  <c r="C65" i="7" s="1"/>
  <c r="C49" i="93"/>
  <c r="C49" i="11" s="1"/>
  <c r="C49" i="9" s="1"/>
  <c r="C49" i="7" s="1"/>
  <c r="E46" i="93"/>
  <c r="E46" i="11" s="1"/>
  <c r="E46" i="9" s="1"/>
  <c r="E46" i="7" s="1"/>
  <c r="Q31" i="93"/>
  <c r="Q31" i="11" s="1"/>
  <c r="S28" i="102"/>
  <c r="W24" i="93"/>
  <c r="W24" i="11" s="1"/>
  <c r="W24" i="9" s="1"/>
  <c r="W24" i="7" s="1"/>
  <c r="G19" i="93"/>
  <c r="G19" i="11" s="1"/>
  <c r="G19" i="9" s="1"/>
  <c r="G19" i="7" s="1"/>
  <c r="K16" i="93"/>
  <c r="K16" i="11" s="1"/>
  <c r="U7" i="93"/>
  <c r="U7" i="11" s="1"/>
  <c r="U7" i="9" s="1"/>
  <c r="U7" i="7" s="1"/>
  <c r="O3" i="17"/>
  <c r="O12" i="149"/>
  <c r="G52" i="124"/>
  <c r="G53" i="123"/>
  <c r="G52" i="123" s="1"/>
  <c r="S26" i="201"/>
  <c r="E22" i="124"/>
  <c r="E23" i="123"/>
  <c r="C12" i="123"/>
  <c r="C11" i="123" s="1"/>
  <c r="C11" i="124"/>
  <c r="G8" i="124"/>
  <c r="G9" i="123"/>
  <c r="C26" i="171"/>
  <c r="C3" i="107"/>
  <c r="C3" i="91"/>
  <c r="G26" i="90"/>
  <c r="K26" i="88"/>
  <c r="K3" i="87"/>
  <c r="E3" i="86"/>
  <c r="E26" i="84"/>
  <c r="E3" i="82"/>
  <c r="S26" i="80"/>
  <c r="M26" i="79"/>
  <c r="S3" i="79"/>
  <c r="W26" i="78"/>
  <c r="U3" i="78"/>
  <c r="K52" i="75"/>
  <c r="E11" i="75"/>
  <c r="I27" i="75"/>
  <c r="S22" i="75"/>
  <c r="K17" i="75"/>
  <c r="M61" i="8"/>
  <c r="H26" i="77"/>
  <c r="N3" i="77"/>
  <c r="M3" i="77"/>
  <c r="U26" i="77"/>
  <c r="M11" i="75"/>
  <c r="O8" i="75"/>
  <c r="W61" i="16"/>
  <c r="K61" i="75"/>
  <c r="K4" i="75"/>
  <c r="L52" i="103"/>
  <c r="L53" i="102"/>
  <c r="J4" i="103"/>
  <c r="J6" i="102"/>
  <c r="J6" i="93" s="1"/>
  <c r="J6" i="11" s="1"/>
  <c r="J6" i="9" s="1"/>
  <c r="J6" i="7" s="1"/>
  <c r="X52" i="117"/>
  <c r="X53" i="116"/>
  <c r="X52" i="116" s="1"/>
  <c r="X18" i="116"/>
  <c r="X17" i="116" s="1"/>
  <c r="X17" i="117"/>
  <c r="D4" i="117"/>
  <c r="D5" i="116"/>
  <c r="D4" i="116" s="1"/>
  <c r="R77" i="149"/>
  <c r="T61" i="117"/>
  <c r="N27" i="117"/>
  <c r="N28" i="116"/>
  <c r="N27" i="116" s="1"/>
  <c r="V11" i="117"/>
  <c r="V12" i="116"/>
  <c r="V11" i="116" s="1"/>
  <c r="L46" i="93"/>
  <c r="L46" i="11" s="1"/>
  <c r="L46" i="9" s="1"/>
  <c r="L46" i="7" s="1"/>
  <c r="T33" i="103"/>
  <c r="T34" i="102"/>
  <c r="X31" i="93"/>
  <c r="X31" i="11" s="1"/>
  <c r="X31" i="9" s="1"/>
  <c r="X31" i="7" s="1"/>
  <c r="D29" i="93"/>
  <c r="D29" i="11" s="1"/>
  <c r="D29" i="9" s="1"/>
  <c r="D29" i="7" s="1"/>
  <c r="V24" i="93"/>
  <c r="V24" i="11" s="1"/>
  <c r="H8" i="103"/>
  <c r="H10" i="102"/>
  <c r="H10" i="93" s="1"/>
  <c r="H10" i="11" s="1"/>
  <c r="H10" i="9" s="1"/>
  <c r="H10" i="7" s="1"/>
  <c r="H4" i="103"/>
  <c r="H5" i="102"/>
  <c r="V13" i="149"/>
  <c r="F11" i="149"/>
  <c r="J7" i="149"/>
  <c r="Q79" i="149"/>
  <c r="C74" i="149"/>
  <c r="Q72" i="149"/>
  <c r="G33" i="117"/>
  <c r="G34" i="116"/>
  <c r="W22" i="117"/>
  <c r="W23" i="116"/>
  <c r="W22" i="116" s="1"/>
  <c r="O17" i="117"/>
  <c r="O18" i="116"/>
  <c r="O17" i="116" s="1"/>
  <c r="Q8" i="117"/>
  <c r="Q9" i="116"/>
  <c r="Q8" i="116" s="1"/>
  <c r="C23" i="102"/>
  <c r="C22" i="103"/>
  <c r="S11" i="103"/>
  <c r="S13" i="102"/>
  <c r="U12" i="149"/>
  <c r="K33" i="124"/>
  <c r="K34" i="123"/>
  <c r="I27" i="124"/>
  <c r="I28" i="123"/>
  <c r="Q11" i="124"/>
  <c r="Q12" i="123"/>
  <c r="Q11" i="123" s="1"/>
  <c r="G4" i="124"/>
  <c r="G5" i="123"/>
  <c r="G4" i="123" s="1"/>
  <c r="M61" i="75"/>
  <c r="X78" i="149"/>
  <c r="V52" i="117"/>
  <c r="V53" i="116"/>
  <c r="V52" i="116" s="1"/>
  <c r="V62" i="116"/>
  <c r="V62" i="93" s="1"/>
  <c r="V62" i="11" s="1"/>
  <c r="V62" i="9" s="1"/>
  <c r="V62" i="7" s="1"/>
  <c r="D11" i="117"/>
  <c r="D12" i="116"/>
  <c r="D11" i="116" s="1"/>
  <c r="H8" i="117"/>
  <c r="H9" i="116"/>
  <c r="H8" i="116" s="1"/>
  <c r="R4" i="117"/>
  <c r="R5" i="116"/>
  <c r="R4" i="116" s="1"/>
  <c r="D3" i="197"/>
  <c r="P27" i="103"/>
  <c r="P28" i="102"/>
  <c r="P11" i="103"/>
  <c r="P12" i="102"/>
  <c r="N11" i="16"/>
  <c r="L3" i="17"/>
  <c r="T33" i="8"/>
  <c r="T26" i="8" s="1"/>
  <c r="T2" i="8" s="1"/>
  <c r="J33" i="124"/>
  <c r="J34" i="123"/>
  <c r="H27" i="124"/>
  <c r="H28" i="123"/>
  <c r="H27" i="123" s="1"/>
  <c r="H11" i="124"/>
  <c r="H12" i="123"/>
  <c r="L8" i="124"/>
  <c r="L9" i="123"/>
  <c r="L8" i="123" s="1"/>
  <c r="V3" i="201"/>
  <c r="V3" i="171"/>
  <c r="W68" i="93"/>
  <c r="W68" i="11" s="1"/>
  <c r="W68" i="9" s="1"/>
  <c r="W68" i="7" s="1"/>
  <c r="E52" i="117"/>
  <c r="E53" i="116"/>
  <c r="E52" i="116" s="1"/>
  <c r="E33" i="117"/>
  <c r="E34" i="116"/>
  <c r="U22" i="117"/>
  <c r="U23" i="116"/>
  <c r="U22" i="116" s="1"/>
  <c r="M17" i="117"/>
  <c r="M18" i="116"/>
  <c r="M17" i="116" s="1"/>
  <c r="S3" i="197"/>
  <c r="G3" i="194"/>
  <c r="C3" i="191"/>
  <c r="Q53" i="102"/>
  <c r="U61" i="103"/>
  <c r="G27" i="103"/>
  <c r="G28" i="102"/>
  <c r="Q23" i="102"/>
  <c r="G12" i="102"/>
  <c r="U5" i="102"/>
  <c r="G17" i="16"/>
  <c r="S10" i="149"/>
  <c r="G7" i="149"/>
  <c r="S52" i="124"/>
  <c r="S53" i="123"/>
  <c r="S52" i="123" s="1"/>
  <c r="I22" i="124"/>
  <c r="I23" i="123"/>
  <c r="I22" i="123" s="1"/>
  <c r="M4" i="124"/>
  <c r="M5" i="123"/>
  <c r="M4" i="123" s="1"/>
  <c r="E3" i="171"/>
  <c r="N68" i="93"/>
  <c r="N68" i="11" s="1"/>
  <c r="N68" i="9" s="1"/>
  <c r="N68" i="7" s="1"/>
  <c r="D52" i="117"/>
  <c r="D53" i="116"/>
  <c r="D52" i="116" s="1"/>
  <c r="T66" i="116"/>
  <c r="T66" i="93" s="1"/>
  <c r="T66" i="11" s="1"/>
  <c r="T66" i="9" s="1"/>
  <c r="T66" i="7" s="1"/>
  <c r="L33" i="117"/>
  <c r="L34" i="116"/>
  <c r="L33" i="116" s="1"/>
  <c r="T17" i="117"/>
  <c r="T18" i="116"/>
  <c r="T17" i="116" s="1"/>
  <c r="V8" i="117"/>
  <c r="V9" i="116"/>
  <c r="V8" i="116" s="1"/>
  <c r="H3" i="163"/>
  <c r="R3" i="191"/>
  <c r="P53" i="102"/>
  <c r="R63" i="93"/>
  <c r="R63" i="11" s="1"/>
  <c r="R63" i="9" s="1"/>
  <c r="R63" i="7" s="1"/>
  <c r="T61" i="103"/>
  <c r="X50" i="93"/>
  <c r="X50" i="11" s="1"/>
  <c r="X50" i="9" s="1"/>
  <c r="X50" i="7" s="1"/>
  <c r="H33" i="103"/>
  <c r="H34" i="102"/>
  <c r="X22" i="103"/>
  <c r="X23" i="102"/>
  <c r="P17" i="103"/>
  <c r="P18" i="102"/>
  <c r="R8" i="103"/>
  <c r="R9" i="102"/>
  <c r="R13" i="149"/>
  <c r="X33" i="124"/>
  <c r="X34" i="123"/>
  <c r="L4" i="124"/>
  <c r="L5" i="123"/>
  <c r="L4" i="123" s="1"/>
  <c r="C66" i="116"/>
  <c r="C66" i="93" s="1"/>
  <c r="C66" i="11" s="1"/>
  <c r="C66" i="9" s="1"/>
  <c r="C66" i="7" s="1"/>
  <c r="K22" i="117"/>
  <c r="K23" i="116"/>
  <c r="K22" i="116" s="1"/>
  <c r="C18" i="116"/>
  <c r="C17" i="116" s="1"/>
  <c r="C17" i="117"/>
  <c r="E8" i="117"/>
  <c r="E9" i="116"/>
  <c r="E8" i="116" s="1"/>
  <c r="W3" i="163"/>
  <c r="W52" i="103"/>
  <c r="W53" i="102"/>
  <c r="O33" i="103"/>
  <c r="O34" i="102"/>
  <c r="Q22" i="103"/>
  <c r="Q24" i="102"/>
  <c r="Q24" i="93" s="1"/>
  <c r="Q24" i="11" s="1"/>
  <c r="I17" i="103"/>
  <c r="K3" i="185"/>
  <c r="S27" i="16"/>
  <c r="S11" i="16"/>
  <c r="I13" i="149"/>
  <c r="M27" i="124"/>
  <c r="M28" i="123"/>
  <c r="O17" i="124"/>
  <c r="O18" i="123"/>
  <c r="U11" i="124"/>
  <c r="U12" i="123"/>
  <c r="U11" i="123" s="1"/>
  <c r="S3" i="171"/>
  <c r="H40" i="93"/>
  <c r="H40" i="11" s="1"/>
  <c r="H40" i="9" s="1"/>
  <c r="H40" i="7" s="1"/>
  <c r="L51" i="93"/>
  <c r="L51" i="11" s="1"/>
  <c r="L51" i="9" s="1"/>
  <c r="L51" i="7" s="1"/>
  <c r="N3" i="163"/>
  <c r="R26" i="111"/>
  <c r="J26" i="191"/>
  <c r="X3" i="191"/>
  <c r="X54" i="93"/>
  <c r="X54" i="11" s="1"/>
  <c r="X54" i="9" s="1"/>
  <c r="X54" i="7" s="1"/>
  <c r="X71" i="93"/>
  <c r="X71" i="11" s="1"/>
  <c r="X71" i="9" s="1"/>
  <c r="X71" i="7" s="1"/>
  <c r="D69" i="93"/>
  <c r="D69" i="11" s="1"/>
  <c r="D69" i="9" s="1"/>
  <c r="D69" i="7" s="1"/>
  <c r="F66" i="93"/>
  <c r="F66" i="11" s="1"/>
  <c r="F66" i="9" s="1"/>
  <c r="F66" i="7" s="1"/>
  <c r="H63" i="93"/>
  <c r="H63" i="11" s="1"/>
  <c r="H63" i="9" s="1"/>
  <c r="H63" i="7" s="1"/>
  <c r="F50" i="93"/>
  <c r="F50" i="11" s="1"/>
  <c r="F50" i="9" s="1"/>
  <c r="F50" i="7" s="1"/>
  <c r="H47" i="93"/>
  <c r="H47" i="11" s="1"/>
  <c r="H47" i="9" s="1"/>
  <c r="H47" i="7" s="1"/>
  <c r="P35" i="93"/>
  <c r="P35" i="11" s="1"/>
  <c r="P35" i="9" s="1"/>
  <c r="P35" i="7" s="1"/>
  <c r="D26" i="185"/>
  <c r="N22" i="103"/>
  <c r="N23" i="102"/>
  <c r="F17" i="103"/>
  <c r="F18" i="102"/>
  <c r="P4" i="16"/>
  <c r="P3" i="16" s="1"/>
  <c r="H12" i="149"/>
  <c r="P33" i="10"/>
  <c r="P26" i="10" s="1"/>
  <c r="P52" i="124"/>
  <c r="P53" i="123"/>
  <c r="P52" i="123" s="1"/>
  <c r="F22" i="124"/>
  <c r="F23" i="123"/>
  <c r="F22" i="123" s="1"/>
  <c r="D11" i="124"/>
  <c r="D12" i="123"/>
  <c r="D11" i="123" s="1"/>
  <c r="R3" i="201"/>
  <c r="Q41" i="93"/>
  <c r="Q41" i="11" s="1"/>
  <c r="Q41" i="9" s="1"/>
  <c r="Q41" i="7" s="1"/>
  <c r="S79" i="149"/>
  <c r="G27" i="117"/>
  <c r="G28" i="116"/>
  <c r="G27" i="116" s="1"/>
  <c r="Q22" i="117"/>
  <c r="Q23" i="116"/>
  <c r="Q22" i="116" s="1"/>
  <c r="G11" i="117"/>
  <c r="G12" i="116"/>
  <c r="G11" i="116" s="1"/>
  <c r="U4" i="117"/>
  <c r="U5" i="116"/>
  <c r="U4" i="116" s="1"/>
  <c r="M26" i="194"/>
  <c r="I26" i="191"/>
  <c r="W3" i="191"/>
  <c r="G54" i="93"/>
  <c r="G54" i="11" s="1"/>
  <c r="G54" i="9" s="1"/>
  <c r="G54" i="7" s="1"/>
  <c r="M70" i="93"/>
  <c r="M70" i="11" s="1"/>
  <c r="M70" i="9" s="1"/>
  <c r="M70" i="7" s="1"/>
  <c r="Q48" i="93"/>
  <c r="Q48" i="11" s="1"/>
  <c r="Q48" i="9" s="1"/>
  <c r="Q48" i="7" s="1"/>
  <c r="U42" i="93"/>
  <c r="U42" i="11" s="1"/>
  <c r="U42" i="9" s="1"/>
  <c r="U42" i="7" s="1"/>
  <c r="W39" i="93"/>
  <c r="W39" i="11" s="1"/>
  <c r="W39" i="9" s="1"/>
  <c r="W39" i="7" s="1"/>
  <c r="M33" i="103"/>
  <c r="M34" i="102"/>
  <c r="I31" i="93"/>
  <c r="I31" i="11" s="1"/>
  <c r="I31" i="9" s="1"/>
  <c r="I31" i="7" s="1"/>
  <c r="S26" i="185"/>
  <c r="S21" i="93"/>
  <c r="S21" i="11" s="1"/>
  <c r="S21" i="9" s="1"/>
  <c r="S21" i="7" s="1"/>
  <c r="U17" i="103"/>
  <c r="U18" i="102"/>
  <c r="E13" i="93"/>
  <c r="E13" i="11" s="1"/>
  <c r="E13" i="9" s="1"/>
  <c r="E13" i="7" s="1"/>
  <c r="I10" i="93"/>
  <c r="I10" i="11" s="1"/>
  <c r="I10" i="9" s="1"/>
  <c r="I10" i="7" s="1"/>
  <c r="G12" i="149"/>
  <c r="G33" i="10"/>
  <c r="G26" i="10" s="1"/>
  <c r="M33" i="124"/>
  <c r="M34" i="123"/>
  <c r="S27" i="124"/>
  <c r="S28" i="123"/>
  <c r="S27" i="123" s="1"/>
  <c r="I3" i="201"/>
  <c r="C26" i="125"/>
  <c r="S61" i="124"/>
  <c r="U3" i="110"/>
  <c r="C26" i="88"/>
  <c r="U26" i="87"/>
  <c r="C3" i="87"/>
  <c r="W3" i="85"/>
  <c r="S26" i="84"/>
  <c r="I3" i="81"/>
  <c r="K26" i="80"/>
  <c r="E26" i="79"/>
  <c r="K3" i="79"/>
  <c r="O26" i="78"/>
  <c r="M3" i="78"/>
  <c r="N61" i="8"/>
  <c r="C33" i="75"/>
  <c r="I26" i="77"/>
  <c r="I11" i="75"/>
  <c r="O22" i="75"/>
  <c r="T61" i="8"/>
  <c r="M27" i="75"/>
  <c r="W11" i="75"/>
  <c r="E27" i="75"/>
  <c r="J61" i="8"/>
  <c r="G17" i="75"/>
  <c r="H61" i="8"/>
  <c r="K3" i="77"/>
  <c r="H52" i="117"/>
  <c r="H53" i="116"/>
  <c r="H52" i="116" s="1"/>
  <c r="J8" i="117"/>
  <c r="J9" i="116"/>
  <c r="J8" i="116" s="1"/>
  <c r="L17" i="103"/>
  <c r="L18" i="102"/>
  <c r="P33" i="117"/>
  <c r="P34" i="116"/>
  <c r="H61" i="103"/>
  <c r="R78" i="149"/>
  <c r="P52" i="117"/>
  <c r="P53" i="116"/>
  <c r="P52" i="116" s="1"/>
  <c r="H33" i="117"/>
  <c r="H34" i="116"/>
  <c r="X23" i="116"/>
  <c r="X22" i="116" s="1"/>
  <c r="X22" i="117"/>
  <c r="P17" i="117"/>
  <c r="P18" i="116"/>
  <c r="P17" i="116" s="1"/>
  <c r="R8" i="117"/>
  <c r="R9" i="116"/>
  <c r="R8" i="116" s="1"/>
  <c r="T52" i="103"/>
  <c r="T53" i="102"/>
  <c r="R27" i="103"/>
  <c r="R28" i="102"/>
  <c r="T17" i="103"/>
  <c r="T18" i="102"/>
  <c r="V8" i="103"/>
  <c r="V9" i="102"/>
  <c r="N13" i="149"/>
  <c r="V33" i="10"/>
  <c r="V26" i="10" s="1"/>
  <c r="F6" i="149"/>
  <c r="F52" i="124"/>
  <c r="F53" i="123"/>
  <c r="F52" i="123" s="1"/>
  <c r="R27" i="124"/>
  <c r="R28" i="123"/>
  <c r="T17" i="124"/>
  <c r="T18" i="123"/>
  <c r="V8" i="124"/>
  <c r="V9" i="123"/>
  <c r="V8" i="123" s="1"/>
  <c r="H4" i="124"/>
  <c r="H5" i="123"/>
  <c r="H4" i="123" s="1"/>
  <c r="I79" i="149"/>
  <c r="C61" i="117"/>
  <c r="E27" i="117"/>
  <c r="E28" i="116"/>
  <c r="E27" i="116" s="1"/>
  <c r="M11" i="117"/>
  <c r="M12" i="116"/>
  <c r="S52" i="103"/>
  <c r="S53" i="102"/>
  <c r="K33" i="103"/>
  <c r="K34" i="102"/>
  <c r="K11" i="103"/>
  <c r="K13" i="102"/>
  <c r="G8" i="103"/>
  <c r="G10" i="102"/>
  <c r="G10" i="93" s="1"/>
  <c r="G10" i="11" s="1"/>
  <c r="G10" i="9" s="1"/>
  <c r="G10" i="7" s="1"/>
  <c r="G4" i="103"/>
  <c r="G5" i="102"/>
  <c r="C52" i="16"/>
  <c r="M12" i="149"/>
  <c r="E33" i="10"/>
  <c r="E26" i="10" s="1"/>
  <c r="U33" i="8"/>
  <c r="U26" i="8" s="1"/>
  <c r="K17" i="124"/>
  <c r="K18" i="123"/>
  <c r="K17" i="123" s="1"/>
  <c r="P79" i="149"/>
  <c r="F61" i="118"/>
  <c r="N62" i="116"/>
  <c r="N62" i="93" s="1"/>
  <c r="N62" i="11" s="1"/>
  <c r="N62" i="9" s="1"/>
  <c r="N62" i="7" s="1"/>
  <c r="R61" i="117"/>
  <c r="V33" i="117"/>
  <c r="V34" i="116"/>
  <c r="F22" i="117"/>
  <c r="F23" i="116"/>
  <c r="F22" i="116" s="1"/>
  <c r="R3" i="163"/>
  <c r="N48" i="93"/>
  <c r="N48" i="11" s="1"/>
  <c r="N48" i="9" s="1"/>
  <c r="N48" i="7" s="1"/>
  <c r="P45" i="93"/>
  <c r="P45" i="11" s="1"/>
  <c r="P45" i="9" s="1"/>
  <c r="P45" i="7" s="1"/>
  <c r="R42" i="93"/>
  <c r="R42" i="11" s="1"/>
  <c r="R42" i="9" s="1"/>
  <c r="R42" i="7" s="1"/>
  <c r="T39" i="93"/>
  <c r="T39" i="11" s="1"/>
  <c r="T39" i="9" s="1"/>
  <c r="T39" i="7" s="1"/>
  <c r="J33" i="103"/>
  <c r="J34" i="102"/>
  <c r="T30" i="93"/>
  <c r="T30" i="11" s="1"/>
  <c r="T30" i="9" s="1"/>
  <c r="T30" i="7" s="1"/>
  <c r="D24" i="93"/>
  <c r="D24" i="11" s="1"/>
  <c r="D24" i="9" s="1"/>
  <c r="D24" i="7" s="1"/>
  <c r="V20" i="93"/>
  <c r="V20" i="11" s="1"/>
  <c r="V20" i="9" s="1"/>
  <c r="V20" i="7" s="1"/>
  <c r="J17" i="103"/>
  <c r="J18" i="102"/>
  <c r="T14" i="93"/>
  <c r="T14" i="11" s="1"/>
  <c r="L8" i="103"/>
  <c r="L9" i="102"/>
  <c r="D33" i="10"/>
  <c r="D26" i="10" s="1"/>
  <c r="R22" i="124"/>
  <c r="R23" i="123"/>
  <c r="R22" i="123" s="1"/>
  <c r="V4" i="124"/>
  <c r="V5" i="123"/>
  <c r="V4" i="123" s="1"/>
  <c r="O68" i="93"/>
  <c r="O68" i="11" s="1"/>
  <c r="O68" i="9" s="1"/>
  <c r="O68" i="7" s="1"/>
  <c r="C28" i="116"/>
  <c r="C27" i="116" s="1"/>
  <c r="C27" i="117"/>
  <c r="K11" i="117"/>
  <c r="K12" i="116"/>
  <c r="K11" i="116" s="1"/>
  <c r="O8" i="117"/>
  <c r="O9" i="116"/>
  <c r="O8" i="116" s="1"/>
  <c r="S3" i="111"/>
  <c r="C9" i="102"/>
  <c r="C8" i="103"/>
  <c r="U3" i="185"/>
  <c r="U27" i="16"/>
  <c r="S11" i="149"/>
  <c r="U61" i="10"/>
  <c r="K33" i="10"/>
  <c r="K26" i="10" s="1"/>
  <c r="K52" i="124"/>
  <c r="K53" i="123"/>
  <c r="K52" i="123" s="1"/>
  <c r="E3" i="201"/>
  <c r="E3" i="125"/>
  <c r="W61" i="124"/>
  <c r="V51" i="93"/>
  <c r="V51" i="11" s="1"/>
  <c r="V51" i="9" s="1"/>
  <c r="V51" i="7" s="1"/>
  <c r="L26" i="163"/>
  <c r="J27" i="117"/>
  <c r="J28" i="116"/>
  <c r="J27" i="116" s="1"/>
  <c r="R11" i="117"/>
  <c r="R12" i="116"/>
  <c r="R11" i="116" s="1"/>
  <c r="D3" i="111"/>
  <c r="V3" i="194"/>
  <c r="F27" i="103"/>
  <c r="F28" i="102"/>
  <c r="N11" i="103"/>
  <c r="N12" i="102"/>
  <c r="N18" i="149"/>
  <c r="J13" i="149"/>
  <c r="V7" i="149"/>
  <c r="J33" i="8"/>
  <c r="J26" i="8" s="1"/>
  <c r="J52" i="124"/>
  <c r="J53" i="123"/>
  <c r="J52" i="123" s="1"/>
  <c r="P33" i="124"/>
  <c r="P34" i="123"/>
  <c r="V27" i="124"/>
  <c r="V28" i="123"/>
  <c r="D3" i="201"/>
  <c r="P61" i="125"/>
  <c r="F61" i="124"/>
  <c r="U79" i="149"/>
  <c r="S62" i="116"/>
  <c r="S62" i="93" s="1"/>
  <c r="S62" i="11" s="1"/>
  <c r="S62" i="9" s="1"/>
  <c r="S62" i="7" s="1"/>
  <c r="W61" i="117"/>
  <c r="O4" i="117"/>
  <c r="O5" i="116"/>
  <c r="O4" i="116" s="1"/>
  <c r="E3" i="194"/>
  <c r="Q39" i="93"/>
  <c r="Q39" i="11" s="1"/>
  <c r="Q39" i="9" s="1"/>
  <c r="Q39" i="7" s="1"/>
  <c r="C31" i="93"/>
  <c r="C31" i="11" s="1"/>
  <c r="C31" i="9" s="1"/>
  <c r="C31" i="7" s="1"/>
  <c r="M27" i="103"/>
  <c r="M28" i="102"/>
  <c r="W17" i="103"/>
  <c r="W18" i="102"/>
  <c r="G11" i="103"/>
  <c r="G13" i="102"/>
  <c r="G13" i="93" s="1"/>
  <c r="G13" i="11" s="1"/>
  <c r="G13" i="9" s="1"/>
  <c r="G13" i="7" s="1"/>
  <c r="G7" i="93"/>
  <c r="G7" i="11" s="1"/>
  <c r="G7" i="9" s="1"/>
  <c r="G7" i="7" s="1"/>
  <c r="C3" i="185"/>
  <c r="I33" i="10"/>
  <c r="I26" i="10" s="1"/>
  <c r="G33" i="124"/>
  <c r="G34" i="123"/>
  <c r="W22" i="124"/>
  <c r="W23" i="123"/>
  <c r="W22" i="123" s="1"/>
  <c r="M11" i="124"/>
  <c r="M12" i="123"/>
  <c r="M11" i="123" s="1"/>
  <c r="Q8" i="124"/>
  <c r="Q9" i="123"/>
  <c r="Q8" i="123" s="1"/>
  <c r="G61" i="125"/>
  <c r="I61" i="75"/>
  <c r="C11" i="75"/>
  <c r="F39" i="93"/>
  <c r="F39" i="11" s="1"/>
  <c r="F39" i="9" s="1"/>
  <c r="F39" i="7" s="1"/>
  <c r="R62" i="116"/>
  <c r="R62" i="93" s="1"/>
  <c r="R62" i="11" s="1"/>
  <c r="R62" i="9" s="1"/>
  <c r="R62" i="7" s="1"/>
  <c r="V61" i="117"/>
  <c r="D51" i="93"/>
  <c r="D51" i="11" s="1"/>
  <c r="D51" i="9" s="1"/>
  <c r="D51" i="7" s="1"/>
  <c r="T43" i="93"/>
  <c r="T43" i="11" s="1"/>
  <c r="T43" i="9" s="1"/>
  <c r="T43" i="7" s="1"/>
  <c r="X37" i="116"/>
  <c r="X37" i="93" s="1"/>
  <c r="X37" i="11" s="1"/>
  <c r="X37" i="9" s="1"/>
  <c r="X37" i="7" s="1"/>
  <c r="X28" i="116"/>
  <c r="X27" i="116" s="1"/>
  <c r="X27" i="117"/>
  <c r="X12" i="116"/>
  <c r="X11" i="116" s="1"/>
  <c r="X11" i="117"/>
  <c r="F4" i="117"/>
  <c r="F5" i="116"/>
  <c r="F4" i="116" s="1"/>
  <c r="R26" i="197"/>
  <c r="N26" i="194"/>
  <c r="H3" i="187"/>
  <c r="P54" i="93"/>
  <c r="P54" i="11" s="1"/>
  <c r="F53" i="102"/>
  <c r="P71" i="93"/>
  <c r="P71" i="11" s="1"/>
  <c r="P71" i="9" s="1"/>
  <c r="P71" i="7" s="1"/>
  <c r="T65" i="93"/>
  <c r="T65" i="11" s="1"/>
  <c r="T65" i="9" s="1"/>
  <c r="T65" i="7" s="1"/>
  <c r="J61" i="103"/>
  <c r="T49" i="93"/>
  <c r="T49" i="11" s="1"/>
  <c r="T49" i="9" s="1"/>
  <c r="T49" i="7" s="1"/>
  <c r="L32" i="93"/>
  <c r="L32" i="11" s="1"/>
  <c r="L32" i="9" s="1"/>
  <c r="L32" i="7" s="1"/>
  <c r="N29" i="93"/>
  <c r="N29" i="11" s="1"/>
  <c r="N29" i="9" s="1"/>
  <c r="N29" i="7" s="1"/>
  <c r="D11" i="103"/>
  <c r="D12" i="102"/>
  <c r="H9" i="102"/>
  <c r="R5" i="102"/>
  <c r="X11" i="149"/>
  <c r="H52" i="124"/>
  <c r="H53" i="123"/>
  <c r="H52" i="123" s="1"/>
  <c r="V33" i="124"/>
  <c r="V34" i="123"/>
  <c r="T26" i="201"/>
  <c r="R4" i="124"/>
  <c r="R5" i="123"/>
  <c r="R4" i="123" s="1"/>
  <c r="L26" i="171"/>
  <c r="L61" i="124"/>
  <c r="I41" i="93"/>
  <c r="I41" i="11" s="1"/>
  <c r="I41" i="9" s="1"/>
  <c r="I41" i="7" s="1"/>
  <c r="W40" i="93"/>
  <c r="W40" i="11" s="1"/>
  <c r="W40" i="9" s="1"/>
  <c r="W40" i="7" s="1"/>
  <c r="U74" i="149"/>
  <c r="E36" i="93"/>
  <c r="E36" i="11" s="1"/>
  <c r="E36" i="9" s="1"/>
  <c r="E36" i="7" s="1"/>
  <c r="C9" i="116"/>
  <c r="C8" i="116" s="1"/>
  <c r="C8" i="117"/>
  <c r="U3" i="163"/>
  <c r="I26" i="197"/>
  <c r="Q26" i="187"/>
  <c r="U52" i="103"/>
  <c r="U53" i="102"/>
  <c r="E70" i="93"/>
  <c r="E70" i="11" s="1"/>
  <c r="E70" i="9" s="1"/>
  <c r="E70" i="7" s="1"/>
  <c r="I48" i="93"/>
  <c r="I48" i="11" s="1"/>
  <c r="I48" i="9" s="1"/>
  <c r="I48" i="7" s="1"/>
  <c r="M42" i="93"/>
  <c r="M42" i="11" s="1"/>
  <c r="M42" i="9" s="1"/>
  <c r="M42" i="7" s="1"/>
  <c r="O39" i="93"/>
  <c r="O39" i="11" s="1"/>
  <c r="O39" i="9" s="1"/>
  <c r="O39" i="7" s="1"/>
  <c r="Q36" i="93"/>
  <c r="Q36" i="11" s="1"/>
  <c r="Q36" i="9" s="1"/>
  <c r="Q36" i="7" s="1"/>
  <c r="W30" i="93"/>
  <c r="W30" i="11" s="1"/>
  <c r="W30" i="9" s="1"/>
  <c r="W30" i="7" s="1"/>
  <c r="K28" i="102"/>
  <c r="K21" i="93"/>
  <c r="K21" i="11" s="1"/>
  <c r="K21" i="9" s="1"/>
  <c r="K21" i="7" s="1"/>
  <c r="S12" i="102"/>
  <c r="W9" i="102"/>
  <c r="G3" i="17"/>
  <c r="W11" i="149"/>
  <c r="K26" i="201"/>
  <c r="U17" i="124"/>
  <c r="U18" i="123"/>
  <c r="I4" i="124"/>
  <c r="I5" i="123"/>
  <c r="Q3" i="171"/>
  <c r="K61" i="124"/>
  <c r="M3" i="110"/>
  <c r="M26" i="87"/>
  <c r="O26" i="86"/>
  <c r="Q26" i="85"/>
  <c r="O3" i="85"/>
  <c r="K26" i="84"/>
  <c r="Q3" i="84"/>
  <c r="U26" i="83"/>
  <c r="Q26" i="81"/>
  <c r="C26" i="80"/>
  <c r="C3" i="79"/>
  <c r="C52" i="75"/>
  <c r="W61" i="75"/>
  <c r="G52" i="75"/>
  <c r="K22" i="75"/>
  <c r="C17" i="75"/>
  <c r="W3" i="77"/>
  <c r="E61" i="8"/>
  <c r="F3" i="77"/>
  <c r="M26" i="77"/>
  <c r="Q17" i="75"/>
  <c r="E3" i="77"/>
  <c r="E26" i="77"/>
  <c r="F26" i="77"/>
  <c r="T3" i="77"/>
  <c r="O52" i="75"/>
  <c r="G8" i="75"/>
  <c r="Q4" i="75"/>
  <c r="O33" i="75"/>
  <c r="R79" i="149"/>
  <c r="L61" i="117"/>
  <c r="F27" i="117"/>
  <c r="F28" i="116"/>
  <c r="F27" i="116" s="1"/>
  <c r="N11" i="117"/>
  <c r="N12" i="116"/>
  <c r="N11" i="116" s="1"/>
  <c r="L33" i="103"/>
  <c r="L34" i="102"/>
  <c r="R11" i="103"/>
  <c r="R12" i="102"/>
  <c r="R4" i="103"/>
  <c r="R6" i="102"/>
  <c r="R6" i="93" s="1"/>
  <c r="R6" i="11" s="1"/>
  <c r="R6" i="9" s="1"/>
  <c r="R6" i="7" s="1"/>
  <c r="F13" i="149"/>
  <c r="V10" i="149"/>
  <c r="L33" i="124"/>
  <c r="L34" i="123"/>
  <c r="J27" i="124"/>
  <c r="J28" i="123"/>
  <c r="J27" i="123" s="1"/>
  <c r="R11" i="124"/>
  <c r="R12" i="123"/>
  <c r="R61" i="124"/>
  <c r="W52" i="117"/>
  <c r="W53" i="116"/>
  <c r="W52" i="116" s="1"/>
  <c r="O22" i="117"/>
  <c r="O23" i="116"/>
  <c r="O22" i="116" s="1"/>
  <c r="G17" i="117"/>
  <c r="G18" i="116"/>
  <c r="G17" i="116" s="1"/>
  <c r="I8" i="117"/>
  <c r="I9" i="116"/>
  <c r="I8" i="116" s="1"/>
  <c r="S4" i="117"/>
  <c r="S5" i="116"/>
  <c r="S4" i="116" s="1"/>
  <c r="W61" i="103"/>
  <c r="Q27" i="103"/>
  <c r="Q28" i="102"/>
  <c r="Q21" i="93"/>
  <c r="Q21" i="11" s="1"/>
  <c r="Q21" i="9" s="1"/>
  <c r="Q21" i="7" s="1"/>
  <c r="S17" i="103"/>
  <c r="S18" i="102"/>
  <c r="E12" i="149"/>
  <c r="U6" i="149"/>
  <c r="U52" i="124"/>
  <c r="U53" i="123"/>
  <c r="U52" i="123" s="1"/>
  <c r="C34" i="123"/>
  <c r="C33" i="124"/>
  <c r="S22" i="124"/>
  <c r="S23" i="123"/>
  <c r="S22" i="123" s="1"/>
  <c r="M8" i="124"/>
  <c r="M9" i="123"/>
  <c r="M8" i="123" s="1"/>
  <c r="E61" i="75"/>
  <c r="W27" i="75"/>
  <c r="R69" i="93"/>
  <c r="R69" i="11" s="1"/>
  <c r="R69" i="9" s="1"/>
  <c r="R69" i="7" s="1"/>
  <c r="H79" i="149"/>
  <c r="P78" i="149"/>
  <c r="N52" i="117"/>
  <c r="N53" i="116"/>
  <c r="N52" i="116" s="1"/>
  <c r="F62" i="116"/>
  <c r="F62" i="93" s="1"/>
  <c r="F62" i="11" s="1"/>
  <c r="F62" i="9" s="1"/>
  <c r="F62" i="7" s="1"/>
  <c r="T27" i="117"/>
  <c r="T28" i="116"/>
  <c r="T27" i="116" s="1"/>
  <c r="J4" i="117"/>
  <c r="J5" i="116"/>
  <c r="J4" i="116" s="1"/>
  <c r="X3" i="194"/>
  <c r="T3" i="187"/>
  <c r="R52" i="103"/>
  <c r="R53" i="102"/>
  <c r="V61" i="103"/>
  <c r="H27" i="103"/>
  <c r="H28" i="102"/>
  <c r="R22" i="103"/>
  <c r="R23" i="102"/>
  <c r="H11" i="103"/>
  <c r="H12" i="102"/>
  <c r="V4" i="103"/>
  <c r="V5" i="102"/>
  <c r="V27" i="16"/>
  <c r="X17" i="16"/>
  <c r="T11" i="149"/>
  <c r="D10" i="149"/>
  <c r="L33" i="8"/>
  <c r="L26" i="8" s="1"/>
  <c r="L2" i="8" s="1"/>
  <c r="T52" i="124"/>
  <c r="T53" i="123"/>
  <c r="T52" i="123" s="1"/>
  <c r="J22" i="124"/>
  <c r="J23" i="123"/>
  <c r="J22" i="123" s="1"/>
  <c r="D8" i="124"/>
  <c r="D9" i="123"/>
  <c r="D8" i="123" s="1"/>
  <c r="N3" i="201"/>
  <c r="N3" i="171"/>
  <c r="X61" i="124"/>
  <c r="U67" i="93"/>
  <c r="U67" i="11" s="1"/>
  <c r="U67" i="9" s="1"/>
  <c r="U67" i="7" s="1"/>
  <c r="U61" i="118"/>
  <c r="M22" i="117"/>
  <c r="M23" i="116"/>
  <c r="M22" i="116" s="1"/>
  <c r="E17" i="117"/>
  <c r="E18" i="116"/>
  <c r="E17" i="116" s="1"/>
  <c r="K3" i="197"/>
  <c r="S3" i="187"/>
  <c r="I53" i="102"/>
  <c r="M61" i="103"/>
  <c r="I50" i="93"/>
  <c r="I50" i="11" s="1"/>
  <c r="I50" i="9" s="1"/>
  <c r="I50" i="7" s="1"/>
  <c r="K47" i="93"/>
  <c r="K47" i="11" s="1"/>
  <c r="K47" i="9" s="1"/>
  <c r="K47" i="7" s="1"/>
  <c r="U25" i="93"/>
  <c r="U25" i="11" s="1"/>
  <c r="U25" i="9" s="1"/>
  <c r="U25" i="7" s="1"/>
  <c r="I22" i="103"/>
  <c r="I23" i="102"/>
  <c r="U8" i="103"/>
  <c r="U10" i="102"/>
  <c r="U10" i="93" s="1"/>
  <c r="U10" i="11" s="1"/>
  <c r="U10" i="9" s="1"/>
  <c r="U10" i="7" s="1"/>
  <c r="M5" i="102"/>
  <c r="W33" i="16"/>
  <c r="U26" i="17"/>
  <c r="U11" i="16"/>
  <c r="C3" i="17"/>
  <c r="K11" i="149"/>
  <c r="Q33" i="124"/>
  <c r="Q34" i="123"/>
  <c r="W27" i="124"/>
  <c r="W28" i="123"/>
  <c r="W11" i="124"/>
  <c r="W12" i="123"/>
  <c r="S8" i="124"/>
  <c r="S9" i="123"/>
  <c r="S8" i="123" s="1"/>
  <c r="E4" i="124"/>
  <c r="E5" i="123"/>
  <c r="E4" i="123" s="1"/>
  <c r="V77" i="149"/>
  <c r="D61" i="118"/>
  <c r="N51" i="93"/>
  <c r="N51" i="11" s="1"/>
  <c r="N51" i="9" s="1"/>
  <c r="N51" i="7" s="1"/>
  <c r="D33" i="117"/>
  <c r="D34" i="116"/>
  <c r="D33" i="116" s="1"/>
  <c r="T22" i="117"/>
  <c r="T23" i="116"/>
  <c r="T22" i="116" s="1"/>
  <c r="L17" i="117"/>
  <c r="L18" i="116"/>
  <c r="L17" i="116" s="1"/>
  <c r="N8" i="117"/>
  <c r="N9" i="116"/>
  <c r="N8" i="116" s="1"/>
  <c r="J3" i="191"/>
  <c r="R3" i="105"/>
  <c r="H53" i="102"/>
  <c r="R71" i="93"/>
  <c r="R71" i="11" s="1"/>
  <c r="R71" i="9" s="1"/>
  <c r="R71" i="7" s="1"/>
  <c r="V65" i="93"/>
  <c r="V65" i="11" s="1"/>
  <c r="V65" i="9" s="1"/>
  <c r="V65" i="7" s="1"/>
  <c r="L61" i="103"/>
  <c r="X29" i="93"/>
  <c r="X29" i="11" s="1"/>
  <c r="X29" i="9" s="1"/>
  <c r="X29" i="7" s="1"/>
  <c r="P22" i="103"/>
  <c r="P23" i="102"/>
  <c r="H17" i="103"/>
  <c r="H18" i="102"/>
  <c r="J8" i="103"/>
  <c r="J9" i="102"/>
  <c r="T4" i="103"/>
  <c r="T5" i="102"/>
  <c r="R12" i="149"/>
  <c r="N7" i="149"/>
  <c r="X17" i="124"/>
  <c r="X18" i="123"/>
  <c r="V11" i="124"/>
  <c r="V12" i="123"/>
  <c r="D4" i="124"/>
  <c r="D5" i="123"/>
  <c r="D4" i="123" s="1"/>
  <c r="M79" i="149"/>
  <c r="M78" i="149"/>
  <c r="K61" i="118"/>
  <c r="S52" i="117"/>
  <c r="S53" i="116"/>
  <c r="S52" i="116" s="1"/>
  <c r="K62" i="116"/>
  <c r="K62" i="93" s="1"/>
  <c r="K62" i="11" s="1"/>
  <c r="K62" i="9" s="1"/>
  <c r="K62" i="7" s="1"/>
  <c r="C38" i="93"/>
  <c r="C38" i="11" s="1"/>
  <c r="C38" i="9" s="1"/>
  <c r="C38" i="7" s="1"/>
  <c r="C23" i="116"/>
  <c r="C22" i="116" s="1"/>
  <c r="C22" i="117"/>
  <c r="O3" i="163"/>
  <c r="Q3" i="197"/>
  <c r="O52" i="103"/>
  <c r="O53" i="102"/>
  <c r="O66" i="93"/>
  <c r="O66" i="11" s="1"/>
  <c r="O66" i="9" s="1"/>
  <c r="O66" i="7" s="1"/>
  <c r="Q63" i="93"/>
  <c r="Q63" i="11" s="1"/>
  <c r="Q63" i="9" s="1"/>
  <c r="Q63" i="7" s="1"/>
  <c r="S61" i="103"/>
  <c r="C48" i="93"/>
  <c r="C48" i="11" s="1"/>
  <c r="C48" i="9" s="1"/>
  <c r="C48" i="7" s="1"/>
  <c r="G33" i="103"/>
  <c r="G34" i="102"/>
  <c r="W22" i="103"/>
  <c r="W23" i="102"/>
  <c r="U12" i="102"/>
  <c r="U4" i="103"/>
  <c r="U6" i="102"/>
  <c r="U6" i="93" s="1"/>
  <c r="U6" i="11" s="1"/>
  <c r="U6" i="9" s="1"/>
  <c r="U6" i="7" s="1"/>
  <c r="C5" i="102"/>
  <c r="C4" i="103"/>
  <c r="K27" i="16"/>
  <c r="I12" i="149"/>
  <c r="E27" i="124"/>
  <c r="E28" i="123"/>
  <c r="O22" i="124"/>
  <c r="O23" i="123"/>
  <c r="O22" i="123" s="1"/>
  <c r="S3" i="201"/>
  <c r="K3" i="171"/>
  <c r="U33" i="75"/>
  <c r="P44" i="93"/>
  <c r="P44" i="11" s="1"/>
  <c r="P44" i="9" s="1"/>
  <c r="P44" i="7" s="1"/>
  <c r="T38" i="93"/>
  <c r="T38" i="11" s="1"/>
  <c r="T38" i="9" s="1"/>
  <c r="T38" i="7" s="1"/>
  <c r="J62" i="116"/>
  <c r="L43" i="93"/>
  <c r="L43" i="11" s="1"/>
  <c r="L43" i="9" s="1"/>
  <c r="L43" i="7" s="1"/>
  <c r="P37" i="116"/>
  <c r="P37" i="93" s="1"/>
  <c r="P37" i="11" s="1"/>
  <c r="P37" i="9" s="1"/>
  <c r="P37" i="7" s="1"/>
  <c r="R33" i="117"/>
  <c r="R34" i="116"/>
  <c r="X26" i="163"/>
  <c r="R17" i="117"/>
  <c r="R18" i="116"/>
  <c r="R17" i="116" s="1"/>
  <c r="T8" i="117"/>
  <c r="T9" i="116"/>
  <c r="T8" i="116" s="1"/>
  <c r="F3" i="163"/>
  <c r="J26" i="111"/>
  <c r="X3" i="111"/>
  <c r="P3" i="191"/>
  <c r="P52" i="103"/>
  <c r="H71" i="93"/>
  <c r="H71" i="11" s="1"/>
  <c r="H71" i="9" s="1"/>
  <c r="H71" i="7" s="1"/>
  <c r="J68" i="93"/>
  <c r="J68" i="11" s="1"/>
  <c r="J68" i="9" s="1"/>
  <c r="J68" i="7" s="1"/>
  <c r="L65" i="93"/>
  <c r="L65" i="11" s="1"/>
  <c r="L65" i="9" s="1"/>
  <c r="L65" i="7" s="1"/>
  <c r="V33" i="103"/>
  <c r="V34" i="102"/>
  <c r="D32" i="93"/>
  <c r="D32" i="11" s="1"/>
  <c r="D32" i="9" s="1"/>
  <c r="D32" i="7" s="1"/>
  <c r="F22" i="103"/>
  <c r="F23" i="102"/>
  <c r="P19" i="93"/>
  <c r="P19" i="11" s="1"/>
  <c r="P19" i="9" s="1"/>
  <c r="P19" i="7" s="1"/>
  <c r="R3" i="185"/>
  <c r="P11" i="149"/>
  <c r="R61" i="10"/>
  <c r="H33" i="10"/>
  <c r="H26" i="10" s="1"/>
  <c r="N33" i="124"/>
  <c r="N34" i="123"/>
  <c r="T27" i="124"/>
  <c r="T28" i="123"/>
  <c r="V17" i="124"/>
  <c r="V18" i="123"/>
  <c r="V17" i="123" s="1"/>
  <c r="J3" i="201"/>
  <c r="V61" i="125"/>
  <c r="C79" i="149"/>
  <c r="O40" i="93"/>
  <c r="O40" i="11" s="1"/>
  <c r="O40" i="9" s="1"/>
  <c r="O40" i="7" s="1"/>
  <c r="M74" i="149"/>
  <c r="I22" i="117"/>
  <c r="I23" i="116"/>
  <c r="I22" i="116" s="1"/>
  <c r="M4" i="117"/>
  <c r="M5" i="116"/>
  <c r="M4" i="116" s="1"/>
  <c r="O26" i="194"/>
  <c r="E26" i="194"/>
  <c r="S3" i="194"/>
  <c r="O3" i="191"/>
  <c r="W63" i="93"/>
  <c r="W63" i="11" s="1"/>
  <c r="W63" i="9" s="1"/>
  <c r="W63" i="7" s="1"/>
  <c r="W47" i="93"/>
  <c r="W47" i="11" s="1"/>
  <c r="W47" i="9" s="1"/>
  <c r="W47" i="7" s="1"/>
  <c r="E42" i="93"/>
  <c r="E42" i="11" s="1"/>
  <c r="E42" i="9" s="1"/>
  <c r="E42" i="7" s="1"/>
  <c r="I36" i="93"/>
  <c r="I36" i="11" s="1"/>
  <c r="I36" i="9" s="1"/>
  <c r="I36" i="7" s="1"/>
  <c r="E33" i="103"/>
  <c r="E34" i="102"/>
  <c r="O30" i="93"/>
  <c r="O30" i="11" s="1"/>
  <c r="O30" i="9" s="1"/>
  <c r="O30" i="7" s="1"/>
  <c r="K26" i="185"/>
  <c r="U22" i="103"/>
  <c r="U23" i="102"/>
  <c r="C21" i="93"/>
  <c r="C21" i="11" s="1"/>
  <c r="C21" i="9" s="1"/>
  <c r="C21" i="7" s="1"/>
  <c r="M17" i="103"/>
  <c r="M18" i="102"/>
  <c r="S6" i="93"/>
  <c r="S6" i="11" s="1"/>
  <c r="C22" i="16"/>
  <c r="O11" i="149"/>
  <c r="S7" i="149"/>
  <c r="E33" i="124"/>
  <c r="E34" i="123"/>
  <c r="K27" i="124"/>
  <c r="K28" i="123"/>
  <c r="S11" i="124"/>
  <c r="S12" i="123"/>
  <c r="U61" i="125"/>
  <c r="O26" i="112"/>
  <c r="E3" i="110"/>
  <c r="U3" i="90"/>
  <c r="E26" i="87"/>
  <c r="G26" i="86"/>
  <c r="I26" i="85"/>
  <c r="G3" i="85"/>
  <c r="C26" i="84"/>
  <c r="M26" i="83"/>
  <c r="S3" i="83"/>
  <c r="W26" i="82"/>
  <c r="I26" i="81"/>
  <c r="P3" i="77"/>
  <c r="F61" i="8"/>
  <c r="H61" i="16"/>
  <c r="W17" i="75"/>
  <c r="L61" i="8"/>
  <c r="Q8" i="75"/>
  <c r="O11" i="75"/>
  <c r="C4" i="75"/>
  <c r="R3" i="77"/>
  <c r="Q3" i="77"/>
  <c r="O61" i="16"/>
  <c r="I61" i="8"/>
  <c r="K3" i="125" l="1"/>
  <c r="N26" i="125"/>
  <c r="Q26" i="111"/>
  <c r="P80" i="149"/>
  <c r="I49" i="93"/>
  <c r="I49" i="11" s="1"/>
  <c r="I49" i="9" s="1"/>
  <c r="I49" i="7" s="1"/>
  <c r="X3" i="16"/>
  <c r="R26" i="105"/>
  <c r="Q10" i="149"/>
  <c r="J26" i="125"/>
  <c r="H2" i="185"/>
  <c r="H2" i="183"/>
  <c r="I2" i="91"/>
  <c r="L6" i="93"/>
  <c r="L6" i="11" s="1"/>
  <c r="L6" i="9" s="1"/>
  <c r="L6" i="7" s="1"/>
  <c r="H26" i="125"/>
  <c r="D16" i="93"/>
  <c r="D16" i="11" s="1"/>
  <c r="D16" i="9" s="1"/>
  <c r="D16" i="7" s="1"/>
  <c r="C26" i="16"/>
  <c r="Q2" i="82"/>
  <c r="O26" i="16"/>
  <c r="O2" i="16" s="1"/>
  <c r="W37" i="93"/>
  <c r="W37" i="11" s="1"/>
  <c r="W37" i="9" s="1"/>
  <c r="W37" i="7" s="1"/>
  <c r="O3" i="111"/>
  <c r="X17" i="123"/>
  <c r="J2" i="196"/>
  <c r="H2" i="201"/>
  <c r="M27" i="123"/>
  <c r="G78" i="149"/>
  <c r="G48" i="93"/>
  <c r="G48" i="11" s="1"/>
  <c r="G48" i="9" s="1"/>
  <c r="G48" i="7" s="1"/>
  <c r="E17" i="123"/>
  <c r="J10" i="93"/>
  <c r="J10" i="11" s="1"/>
  <c r="J10" i="9" s="1"/>
  <c r="J10" i="7" s="1"/>
  <c r="C26" i="117"/>
  <c r="L6" i="149"/>
  <c r="P81" i="149"/>
  <c r="D2" i="114"/>
  <c r="U26" i="111"/>
  <c r="G2" i="19"/>
  <c r="E47" i="93"/>
  <c r="E47" i="11" s="1"/>
  <c r="E47" i="9" s="1"/>
  <c r="E47" i="7" s="1"/>
  <c r="E3" i="111"/>
  <c r="W3" i="104"/>
  <c r="S11" i="123"/>
  <c r="H2" i="197"/>
  <c r="S26" i="105"/>
  <c r="V2" i="183"/>
  <c r="S26" i="103"/>
  <c r="S13" i="93"/>
  <c r="S13" i="11" s="1"/>
  <c r="S13" i="9" s="1"/>
  <c r="S13" i="7" s="1"/>
  <c r="G3" i="104"/>
  <c r="K2" i="112"/>
  <c r="O8" i="123"/>
  <c r="G2" i="185"/>
  <c r="D2" i="108"/>
  <c r="Q2" i="91"/>
  <c r="M2" i="114"/>
  <c r="S40" i="93"/>
  <c r="S40" i="11" s="1"/>
  <c r="S40" i="9" s="1"/>
  <c r="S40" i="7" s="1"/>
  <c r="P39" i="149"/>
  <c r="L12" i="149"/>
  <c r="M3" i="111"/>
  <c r="V2" i="19"/>
  <c r="G3" i="125"/>
  <c r="E2" i="201"/>
  <c r="N3" i="16"/>
  <c r="X2" i="183"/>
  <c r="U2" i="81"/>
  <c r="E26" i="105"/>
  <c r="K46" i="93"/>
  <c r="K46" i="11" s="1"/>
  <c r="K46" i="9" s="1"/>
  <c r="K46" i="7" s="1"/>
  <c r="I2" i="195"/>
  <c r="J2" i="194"/>
  <c r="T61" i="149"/>
  <c r="O3" i="16"/>
  <c r="H26" i="104"/>
  <c r="E2" i="173"/>
  <c r="V2" i="115"/>
  <c r="T26" i="125"/>
  <c r="T2" i="163"/>
  <c r="F2" i="17"/>
  <c r="L2" i="19"/>
  <c r="E27" i="123"/>
  <c r="D6" i="93"/>
  <c r="D6" i="11" s="1"/>
  <c r="D6" i="9" s="1"/>
  <c r="D6" i="7" s="1"/>
  <c r="O26" i="104"/>
  <c r="W3" i="16"/>
  <c r="M47" i="93"/>
  <c r="M47" i="11" s="1"/>
  <c r="M47" i="9" s="1"/>
  <c r="M47" i="7" s="1"/>
  <c r="S26" i="104"/>
  <c r="S2" i="104" s="1"/>
  <c r="W65" i="93"/>
  <c r="W65" i="11" s="1"/>
  <c r="W65" i="9" s="1"/>
  <c r="W65" i="7" s="1"/>
  <c r="V2" i="163"/>
  <c r="D36" i="93"/>
  <c r="D36" i="11" s="1"/>
  <c r="D36" i="9" s="1"/>
  <c r="D36" i="7" s="1"/>
  <c r="W2" i="108"/>
  <c r="E2" i="85"/>
  <c r="H2" i="17"/>
  <c r="G2" i="190"/>
  <c r="R66" i="93"/>
  <c r="R66" i="11" s="1"/>
  <c r="R66" i="9" s="1"/>
  <c r="R66" i="7" s="1"/>
  <c r="N3" i="105"/>
  <c r="I51" i="93"/>
  <c r="I51" i="11" s="1"/>
  <c r="I51" i="9" s="1"/>
  <c r="I51" i="7" s="1"/>
  <c r="M26" i="16"/>
  <c r="O3" i="125"/>
  <c r="J3" i="16"/>
  <c r="P64" i="93"/>
  <c r="P64" i="11" s="1"/>
  <c r="P64" i="9" s="1"/>
  <c r="P64" i="7" s="1"/>
  <c r="U24" i="93"/>
  <c r="U24" i="11" s="1"/>
  <c r="U24" i="9" s="1"/>
  <c r="U24" i="7" s="1"/>
  <c r="G2" i="81"/>
  <c r="I27" i="123"/>
  <c r="O2" i="80"/>
  <c r="N26" i="104"/>
  <c r="R2" i="195"/>
  <c r="F2" i="109"/>
  <c r="J2" i="192"/>
  <c r="K26" i="125"/>
  <c r="K2" i="125" s="1"/>
  <c r="G2" i="110"/>
  <c r="O17" i="123"/>
  <c r="K10" i="149"/>
  <c r="L2" i="188"/>
  <c r="U41" i="93"/>
  <c r="U41" i="11" s="1"/>
  <c r="U41" i="9" s="1"/>
  <c r="U41" i="7" s="1"/>
  <c r="Q2" i="19"/>
  <c r="W2" i="115"/>
  <c r="M2" i="186"/>
  <c r="T2" i="113"/>
  <c r="M72" i="93"/>
  <c r="M72" i="11" s="1"/>
  <c r="M72" i="9" s="1"/>
  <c r="M72" i="7" s="1"/>
  <c r="M26" i="103"/>
  <c r="X26" i="75"/>
  <c r="N2" i="112"/>
  <c r="C2" i="192"/>
  <c r="K2" i="189"/>
  <c r="O2" i="186"/>
  <c r="P51" i="93"/>
  <c r="P51" i="11" s="1"/>
  <c r="P51" i="9" s="1"/>
  <c r="P51" i="7" s="1"/>
  <c r="G26" i="103"/>
  <c r="K26" i="117"/>
  <c r="O87" i="149"/>
  <c r="V2" i="193"/>
  <c r="T11" i="123"/>
  <c r="Q4" i="123"/>
  <c r="W25" i="93"/>
  <c r="W25" i="11" s="1"/>
  <c r="W25" i="9" s="1"/>
  <c r="W25" i="7" s="1"/>
  <c r="D2" i="91"/>
  <c r="N2" i="188"/>
  <c r="V26" i="106"/>
  <c r="C2" i="86"/>
  <c r="V3" i="106"/>
  <c r="E3" i="105"/>
  <c r="I2" i="109"/>
  <c r="G15" i="93"/>
  <c r="G15" i="11" s="1"/>
  <c r="G15" i="9" s="1"/>
  <c r="G15" i="7" s="1"/>
  <c r="V26" i="105"/>
  <c r="V2" i="105" s="1"/>
  <c r="P62" i="93"/>
  <c r="P62" i="11" s="1"/>
  <c r="P62" i="9" s="1"/>
  <c r="P62" i="7" s="1"/>
  <c r="O69" i="93"/>
  <c r="O69" i="11" s="1"/>
  <c r="O69" i="9" s="1"/>
  <c r="O69" i="7" s="1"/>
  <c r="Q3" i="125"/>
  <c r="Q2" i="125" s="1"/>
  <c r="K3" i="105"/>
  <c r="F27" i="123"/>
  <c r="H2" i="171"/>
  <c r="H2" i="173"/>
  <c r="N57" i="149"/>
  <c r="E2" i="109"/>
  <c r="V2" i="107"/>
  <c r="D87" i="149"/>
  <c r="R87" i="149"/>
  <c r="L82" i="149"/>
  <c r="T82" i="149"/>
  <c r="T56" i="149"/>
  <c r="L89" i="149"/>
  <c r="R2" i="109"/>
  <c r="V33" i="116"/>
  <c r="F26" i="124"/>
  <c r="Q2" i="114"/>
  <c r="I2" i="192"/>
  <c r="Q89" i="149"/>
  <c r="J87" i="149"/>
  <c r="S87" i="149"/>
  <c r="R64" i="149"/>
  <c r="N87" i="149"/>
  <c r="X24" i="149"/>
  <c r="K40" i="93"/>
  <c r="K40" i="11" s="1"/>
  <c r="K40" i="9" s="1"/>
  <c r="K40" i="7" s="1"/>
  <c r="N2" i="196"/>
  <c r="W26" i="105"/>
  <c r="Q87" i="149"/>
  <c r="V18" i="149"/>
  <c r="L56" i="149"/>
  <c r="H74" i="149"/>
  <c r="J2" i="195"/>
  <c r="K2" i="89"/>
  <c r="I2" i="107"/>
  <c r="K89" i="149"/>
  <c r="K27" i="123"/>
  <c r="G26" i="117"/>
  <c r="E7" i="149"/>
  <c r="V3" i="75"/>
  <c r="W44" i="149"/>
  <c r="P74" i="149"/>
  <c r="K87" i="149"/>
  <c r="V63" i="149"/>
  <c r="K95" i="149"/>
  <c r="F17" i="149"/>
  <c r="G2" i="115"/>
  <c r="Q26" i="104"/>
  <c r="M87" i="149"/>
  <c r="I87" i="149"/>
  <c r="T87" i="149"/>
  <c r="D82" i="149"/>
  <c r="D56" i="149"/>
  <c r="N41" i="149"/>
  <c r="W26" i="124"/>
  <c r="G8" i="123"/>
  <c r="U37" i="93"/>
  <c r="U37" i="11" s="1"/>
  <c r="U37" i="9" s="1"/>
  <c r="U37" i="7" s="1"/>
  <c r="H95" i="149"/>
  <c r="I89" i="149"/>
  <c r="F87" i="149"/>
  <c r="C87" i="149"/>
  <c r="V42" i="149"/>
  <c r="V87" i="149"/>
  <c r="P87" i="149"/>
  <c r="U47" i="93"/>
  <c r="U47" i="11" s="1"/>
  <c r="U47" i="9" s="1"/>
  <c r="U47" i="7" s="1"/>
  <c r="E51" i="93"/>
  <c r="E51" i="11" s="1"/>
  <c r="E51" i="9" s="1"/>
  <c r="E51" i="7" s="1"/>
  <c r="O44" i="149"/>
  <c r="M76" i="149"/>
  <c r="M17" i="123"/>
  <c r="J2" i="105"/>
  <c r="F3" i="104"/>
  <c r="V57" i="149"/>
  <c r="D26" i="125"/>
  <c r="S3" i="105"/>
  <c r="S2" i="105" s="1"/>
  <c r="X2" i="115"/>
  <c r="R89" i="149"/>
  <c r="W87" i="149"/>
  <c r="L87" i="149"/>
  <c r="U87" i="149"/>
  <c r="X87" i="149"/>
  <c r="J89" i="149"/>
  <c r="G2" i="186"/>
  <c r="D57" i="149"/>
  <c r="I2" i="19"/>
  <c r="G25" i="93"/>
  <c r="G25" i="11" s="1"/>
  <c r="G25" i="9" s="1"/>
  <c r="G25" i="7" s="1"/>
  <c r="U33" i="116"/>
  <c r="S2" i="113"/>
  <c r="Q26" i="106"/>
  <c r="R27" i="123"/>
  <c r="G55" i="149"/>
  <c r="E22" i="123"/>
  <c r="I3" i="16"/>
  <c r="V2" i="191"/>
  <c r="C26" i="104"/>
  <c r="Q2" i="197"/>
  <c r="M16" i="149"/>
  <c r="H22" i="123"/>
  <c r="I81" i="149"/>
  <c r="O11" i="123"/>
  <c r="K2" i="104"/>
  <c r="M2" i="187"/>
  <c r="C3" i="105"/>
  <c r="U17" i="123"/>
  <c r="N26" i="16"/>
  <c r="V26" i="104"/>
  <c r="V2" i="104" s="1"/>
  <c r="D89" i="149"/>
  <c r="O61" i="102"/>
  <c r="H2" i="113"/>
  <c r="R26" i="16"/>
  <c r="R2" i="16" s="1"/>
  <c r="T3" i="16"/>
  <c r="X3" i="106"/>
  <c r="X80" i="149"/>
  <c r="G2" i="183"/>
  <c r="O48" i="93"/>
  <c r="O48" i="11" s="1"/>
  <c r="O48" i="9" s="1"/>
  <c r="O48" i="7" s="1"/>
  <c r="M3" i="16"/>
  <c r="E24" i="93"/>
  <c r="E24" i="11" s="1"/>
  <c r="E24" i="9" s="1"/>
  <c r="E24" i="7" s="1"/>
  <c r="C2" i="165"/>
  <c r="M2" i="85"/>
  <c r="X2" i="19"/>
  <c r="H18" i="149"/>
  <c r="H33" i="116"/>
  <c r="H26" i="116" s="1"/>
  <c r="D2" i="194"/>
  <c r="E26" i="16"/>
  <c r="S4" i="123"/>
  <c r="S3" i="123" s="1"/>
  <c r="U26" i="106"/>
  <c r="U2" i="106" s="1"/>
  <c r="C2" i="82"/>
  <c r="U3" i="16"/>
  <c r="F26" i="106"/>
  <c r="F2" i="106" s="1"/>
  <c r="I6" i="93"/>
  <c r="I6" i="11" s="1"/>
  <c r="I6" i="9" s="1"/>
  <c r="I6" i="7" s="1"/>
  <c r="K63" i="93"/>
  <c r="K63" i="11" s="1"/>
  <c r="K63" i="9" s="1"/>
  <c r="K63" i="7" s="1"/>
  <c r="O26" i="103"/>
  <c r="G11" i="123"/>
  <c r="I2" i="186"/>
  <c r="U72" i="93"/>
  <c r="U72" i="11" s="1"/>
  <c r="U72" i="9" s="1"/>
  <c r="U72" i="7" s="1"/>
  <c r="I2" i="79"/>
  <c r="F13" i="93"/>
  <c r="F13" i="11" s="1"/>
  <c r="F13" i="9" s="1"/>
  <c r="F13" i="7" s="1"/>
  <c r="F2" i="111"/>
  <c r="S7" i="93"/>
  <c r="S7" i="11" s="1"/>
  <c r="S7" i="9" s="1"/>
  <c r="S7" i="7" s="1"/>
  <c r="R33" i="116"/>
  <c r="R26" i="116" s="1"/>
  <c r="F11" i="123"/>
  <c r="W8" i="123"/>
  <c r="S2" i="90"/>
  <c r="M2" i="191"/>
  <c r="J3" i="125"/>
  <c r="U3" i="111"/>
  <c r="I2" i="87"/>
  <c r="H88" i="149"/>
  <c r="G2" i="203"/>
  <c r="W2" i="112"/>
  <c r="M51" i="93"/>
  <c r="M51" i="11" s="1"/>
  <c r="M51" i="9" s="1"/>
  <c r="M51" i="7" s="1"/>
  <c r="D26" i="105"/>
  <c r="D2" i="18"/>
  <c r="C7" i="93"/>
  <c r="C7" i="11" s="1"/>
  <c r="C7" i="9" s="1"/>
  <c r="C7" i="7" s="1"/>
  <c r="M55" i="149"/>
  <c r="N77" i="149"/>
  <c r="Q17" i="123"/>
  <c r="E26" i="106"/>
  <c r="K2" i="109"/>
  <c r="D3" i="105"/>
  <c r="I3" i="125"/>
  <c r="K50" i="93"/>
  <c r="K50" i="11" s="1"/>
  <c r="K50" i="9" s="1"/>
  <c r="K50" i="7" s="1"/>
  <c r="C2" i="111"/>
  <c r="Q56" i="149"/>
  <c r="I2" i="112"/>
  <c r="I39" i="93"/>
  <c r="I39" i="11" s="1"/>
  <c r="I39" i="9" s="1"/>
  <c r="I39" i="7" s="1"/>
  <c r="U26" i="105"/>
  <c r="G2" i="84"/>
  <c r="Q16" i="93"/>
  <c r="Q16" i="11" s="1"/>
  <c r="Q16" i="9" s="1"/>
  <c r="Q16" i="7" s="1"/>
  <c r="X14" i="93"/>
  <c r="X14" i="11" s="1"/>
  <c r="X14" i="9" s="1"/>
  <c r="X14" i="7" s="1"/>
  <c r="Q33" i="123"/>
  <c r="Q26" i="123" s="1"/>
  <c r="C4" i="123"/>
  <c r="S2" i="86"/>
  <c r="I66" i="93"/>
  <c r="I66" i="11" s="1"/>
  <c r="I66" i="9" s="1"/>
  <c r="I66" i="7" s="1"/>
  <c r="E72" i="93"/>
  <c r="E72" i="11" s="1"/>
  <c r="E72" i="9" s="1"/>
  <c r="E72" i="7" s="1"/>
  <c r="J26" i="104"/>
  <c r="D2" i="81"/>
  <c r="H2" i="108"/>
  <c r="V3" i="16"/>
  <c r="G38" i="93"/>
  <c r="G38" i="11" s="1"/>
  <c r="G38" i="9" s="1"/>
  <c r="G38" i="7" s="1"/>
  <c r="K11" i="123"/>
  <c r="K3" i="123" s="1"/>
  <c r="H2" i="121"/>
  <c r="J2" i="17"/>
  <c r="M3" i="104"/>
  <c r="O10" i="93"/>
  <c r="O10" i="11" s="1"/>
  <c r="O10" i="9" s="1"/>
  <c r="O10" i="7" s="1"/>
  <c r="P63" i="149"/>
  <c r="X2" i="87"/>
  <c r="Q82" i="149"/>
  <c r="X2" i="201"/>
  <c r="S26" i="124"/>
  <c r="N6" i="149"/>
  <c r="G26" i="125"/>
  <c r="J2" i="193"/>
  <c r="K13" i="93"/>
  <c r="K13" i="11" s="1"/>
  <c r="K13" i="9" s="1"/>
  <c r="K13" i="7" s="1"/>
  <c r="X32" i="149"/>
  <c r="F2" i="91"/>
  <c r="W3" i="105"/>
  <c r="W2" i="105" s="1"/>
  <c r="X66" i="93"/>
  <c r="X66" i="11" s="1"/>
  <c r="X66" i="9" s="1"/>
  <c r="X66" i="7" s="1"/>
  <c r="E2" i="108"/>
  <c r="H29" i="149"/>
  <c r="X2" i="104"/>
  <c r="X3" i="75"/>
  <c r="G26" i="111"/>
  <c r="M26" i="104"/>
  <c r="L3" i="75"/>
  <c r="W26" i="111"/>
  <c r="O65" i="93"/>
  <c r="O65" i="11" s="1"/>
  <c r="O65" i="9" s="1"/>
  <c r="O65" i="7" s="1"/>
  <c r="I3" i="124"/>
  <c r="E64" i="93"/>
  <c r="E64" i="11" s="1"/>
  <c r="E64" i="9" s="1"/>
  <c r="E64" i="7" s="1"/>
  <c r="J8" i="123"/>
  <c r="D62" i="93"/>
  <c r="D62" i="11" s="1"/>
  <c r="D62" i="9" s="1"/>
  <c r="D62" i="7" s="1"/>
  <c r="V64" i="149"/>
  <c r="M2" i="163"/>
  <c r="X62" i="93"/>
  <c r="X62" i="11" s="1"/>
  <c r="X62" i="9" s="1"/>
  <c r="X62" i="7" s="1"/>
  <c r="G26" i="105"/>
  <c r="G2" i="105" s="1"/>
  <c r="V13" i="93"/>
  <c r="V13" i="11" s="1"/>
  <c r="V13" i="9" s="1"/>
  <c r="V13" i="7" s="1"/>
  <c r="U26" i="117"/>
  <c r="I11" i="123"/>
  <c r="T26" i="75"/>
  <c r="T26" i="104"/>
  <c r="P3" i="75"/>
  <c r="U2" i="197"/>
  <c r="W69" i="93"/>
  <c r="W69" i="11" s="1"/>
  <c r="W69" i="9" s="1"/>
  <c r="W69" i="7" s="1"/>
  <c r="D3" i="104"/>
  <c r="S3" i="125"/>
  <c r="F2" i="189"/>
  <c r="V2" i="112"/>
  <c r="R61" i="123"/>
  <c r="K64" i="149"/>
  <c r="I33" i="123"/>
  <c r="I26" i="105"/>
  <c r="I2" i="105" s="1"/>
  <c r="S50" i="93"/>
  <c r="S50" i="11" s="1"/>
  <c r="S50" i="9" s="1"/>
  <c r="S50" i="7" s="1"/>
  <c r="D2" i="165"/>
  <c r="L2" i="173"/>
  <c r="J2" i="190"/>
  <c r="Q2" i="107"/>
  <c r="Q2" i="79"/>
  <c r="T3" i="104"/>
  <c r="M22" i="123"/>
  <c r="I62" i="93"/>
  <c r="I62" i="11" s="1"/>
  <c r="I62" i="9" s="1"/>
  <c r="I62" i="7" s="1"/>
  <c r="L2" i="192"/>
  <c r="K2" i="193"/>
  <c r="I26" i="111"/>
  <c r="I2" i="111" s="1"/>
  <c r="H66" i="93"/>
  <c r="H66" i="11" s="1"/>
  <c r="H66" i="9" s="1"/>
  <c r="H66" i="7" s="1"/>
  <c r="V11" i="123"/>
  <c r="U27" i="123"/>
  <c r="Q62" i="93"/>
  <c r="Q62" i="11" s="1"/>
  <c r="Q62" i="9" s="1"/>
  <c r="Q62" i="7" s="1"/>
  <c r="M2" i="189"/>
  <c r="G2" i="195"/>
  <c r="H87" i="149"/>
  <c r="P66" i="93"/>
  <c r="P66" i="11" s="1"/>
  <c r="P66" i="9" s="1"/>
  <c r="P66" i="7" s="1"/>
  <c r="K2" i="78"/>
  <c r="W38" i="93"/>
  <c r="W38" i="11" s="1"/>
  <c r="W38" i="9" s="1"/>
  <c r="W38" i="7" s="1"/>
  <c r="M2" i="197"/>
  <c r="I3" i="75"/>
  <c r="I37" i="93"/>
  <c r="I37" i="11" s="1"/>
  <c r="I37" i="9" s="1"/>
  <c r="I37" i="7" s="1"/>
  <c r="R10" i="93"/>
  <c r="R10" i="11" s="1"/>
  <c r="R10" i="9" s="1"/>
  <c r="R10" i="7" s="1"/>
  <c r="Q2" i="196"/>
  <c r="O3" i="106"/>
  <c r="G26" i="104"/>
  <c r="M24" i="93"/>
  <c r="M24" i="11" s="1"/>
  <c r="M24" i="9" s="1"/>
  <c r="M24" i="7" s="1"/>
  <c r="L3" i="16"/>
  <c r="L2" i="16" s="1"/>
  <c r="I2" i="194"/>
  <c r="V94" i="149"/>
  <c r="I2" i="188"/>
  <c r="E33" i="123"/>
  <c r="W11" i="123"/>
  <c r="D13" i="149"/>
  <c r="C12" i="102"/>
  <c r="V6" i="149"/>
  <c r="C27" i="123"/>
  <c r="X2" i="112"/>
  <c r="L26" i="105"/>
  <c r="T3" i="105"/>
  <c r="T89" i="149"/>
  <c r="U2" i="89"/>
  <c r="W42" i="93"/>
  <c r="W42" i="11" s="1"/>
  <c r="W42" i="9" s="1"/>
  <c r="W42" i="7" s="1"/>
  <c r="X3" i="105"/>
  <c r="J2" i="165"/>
  <c r="P26" i="75"/>
  <c r="P2" i="198"/>
  <c r="F26" i="105"/>
  <c r="F2" i="105" s="1"/>
  <c r="Q3" i="104"/>
  <c r="U64" i="93"/>
  <c r="U64" i="11" s="1"/>
  <c r="U64" i="9" s="1"/>
  <c r="U64" i="7" s="1"/>
  <c r="K2" i="110"/>
  <c r="L26" i="104"/>
  <c r="L2" i="104" s="1"/>
  <c r="O26" i="106"/>
  <c r="S94" i="149"/>
  <c r="Q61" i="102"/>
  <c r="C3" i="103"/>
  <c r="W27" i="123"/>
  <c r="I78" i="149"/>
  <c r="T17" i="123"/>
  <c r="R26" i="103"/>
  <c r="I5" i="102"/>
  <c r="I61" i="116"/>
  <c r="M8" i="102"/>
  <c r="G2" i="77"/>
  <c r="O2" i="185"/>
  <c r="G2" i="189"/>
  <c r="T2" i="114"/>
  <c r="E76" i="149"/>
  <c r="N26" i="105"/>
  <c r="Q2" i="183"/>
  <c r="C2" i="112"/>
  <c r="R2" i="189"/>
  <c r="H3" i="75"/>
  <c r="X26" i="105"/>
  <c r="C3" i="125"/>
  <c r="C2" i="125" s="1"/>
  <c r="T3" i="75"/>
  <c r="P26" i="104"/>
  <c r="C3" i="104"/>
  <c r="G69" i="93"/>
  <c r="G69" i="11" s="1"/>
  <c r="G69" i="9" s="1"/>
  <c r="G69" i="7" s="1"/>
  <c r="D2" i="115"/>
  <c r="C13" i="93"/>
  <c r="C13" i="11" s="1"/>
  <c r="C13" i="9" s="1"/>
  <c r="C13" i="7" s="1"/>
  <c r="L2" i="18"/>
  <c r="J6" i="149"/>
  <c r="S3" i="116"/>
  <c r="L2" i="81"/>
  <c r="P2" i="171"/>
  <c r="G2" i="80"/>
  <c r="D3" i="75"/>
  <c r="W3" i="111"/>
  <c r="P22" i="102"/>
  <c r="W26" i="16"/>
  <c r="I72" i="149"/>
  <c r="D2" i="201"/>
  <c r="T6" i="149"/>
  <c r="H11" i="123"/>
  <c r="H3" i="123" s="1"/>
  <c r="R80" i="149"/>
  <c r="C13" i="149"/>
  <c r="I3" i="104"/>
  <c r="S63" i="93"/>
  <c r="S63" i="11" s="1"/>
  <c r="S63" i="9" s="1"/>
  <c r="S63" i="7" s="1"/>
  <c r="C2" i="113"/>
  <c r="I26" i="106"/>
  <c r="O2" i="199"/>
  <c r="Q51" i="93"/>
  <c r="Q51" i="11" s="1"/>
  <c r="Q51" i="9" s="1"/>
  <c r="Q51" i="7" s="1"/>
  <c r="T36" i="93"/>
  <c r="T36" i="11" s="1"/>
  <c r="T36" i="9" s="1"/>
  <c r="T36" i="7" s="1"/>
  <c r="G2" i="165"/>
  <c r="R72" i="149"/>
  <c r="M3" i="117"/>
  <c r="J81" i="149"/>
  <c r="K2" i="77"/>
  <c r="G77" i="149"/>
  <c r="J72" i="149"/>
  <c r="R81" i="149"/>
  <c r="F78" i="149"/>
  <c r="Q2" i="83"/>
  <c r="C2" i="89"/>
  <c r="N3" i="75"/>
  <c r="R3" i="106"/>
  <c r="N44" i="149"/>
  <c r="W26" i="125"/>
  <c r="R75" i="149"/>
  <c r="W2" i="113"/>
  <c r="K26" i="106"/>
  <c r="K2" i="106" s="1"/>
  <c r="N2" i="192"/>
  <c r="I16" i="93"/>
  <c r="I16" i="11" s="1"/>
  <c r="I16" i="9" s="1"/>
  <c r="I16" i="7" s="1"/>
  <c r="W2" i="165"/>
  <c r="P3" i="104"/>
  <c r="F4" i="123"/>
  <c r="K26" i="16"/>
  <c r="H89" i="149"/>
  <c r="E3" i="124"/>
  <c r="W81" i="149"/>
  <c r="V26" i="16"/>
  <c r="H26" i="103"/>
  <c r="E10" i="149"/>
  <c r="C6" i="149"/>
  <c r="M10" i="149"/>
  <c r="S74" i="149"/>
  <c r="S22" i="102"/>
  <c r="T22" i="149"/>
  <c r="E26" i="125"/>
  <c r="E2" i="125" s="1"/>
  <c r="S3" i="106"/>
  <c r="D2" i="193"/>
  <c r="O62" i="93"/>
  <c r="O62" i="11" s="1"/>
  <c r="O62" i="9" s="1"/>
  <c r="O62" i="7" s="1"/>
  <c r="G2" i="78"/>
  <c r="O2" i="165"/>
  <c r="L3" i="105"/>
  <c r="I2" i="189"/>
  <c r="R25" i="93"/>
  <c r="R25" i="11" s="1"/>
  <c r="R25" i="9" s="1"/>
  <c r="R25" i="7" s="1"/>
  <c r="I2" i="196"/>
  <c r="L2" i="109"/>
  <c r="O26" i="111"/>
  <c r="O2" i="111" s="1"/>
  <c r="R2" i="185"/>
  <c r="S2" i="201"/>
  <c r="T26" i="149"/>
  <c r="M26" i="75"/>
  <c r="P26" i="103"/>
  <c r="I26" i="75"/>
  <c r="M33" i="116"/>
  <c r="K33" i="116"/>
  <c r="K26" i="116" s="1"/>
  <c r="N4" i="102"/>
  <c r="U52" i="149"/>
  <c r="C26" i="106"/>
  <c r="C2" i="106" s="1"/>
  <c r="N3" i="104"/>
  <c r="W26" i="106"/>
  <c r="W2" i="106" s="1"/>
  <c r="P2" i="125"/>
  <c r="I26" i="16"/>
  <c r="I2" i="16" s="1"/>
  <c r="S2" i="110"/>
  <c r="N3" i="106"/>
  <c r="V26" i="75"/>
  <c r="P2" i="19"/>
  <c r="T2" i="165"/>
  <c r="K26" i="103"/>
  <c r="C33" i="116"/>
  <c r="C26" i="116" s="1"/>
  <c r="Q2" i="185"/>
  <c r="M64" i="93"/>
  <c r="M64" i="11" s="1"/>
  <c r="M64" i="9" s="1"/>
  <c r="T64" i="149"/>
  <c r="M52" i="149"/>
  <c r="W66" i="93"/>
  <c r="W66" i="11" s="1"/>
  <c r="W66" i="9" s="1"/>
  <c r="W66" i="7" s="1"/>
  <c r="U3" i="104"/>
  <c r="C3" i="16"/>
  <c r="C2" i="16" s="1"/>
  <c r="C2" i="203"/>
  <c r="Q26" i="103"/>
  <c r="G26" i="124"/>
  <c r="L2" i="106"/>
  <c r="C33" i="123"/>
  <c r="S3" i="16"/>
  <c r="I26" i="124"/>
  <c r="S33" i="116"/>
  <c r="S26" i="116" s="1"/>
  <c r="H77" i="149"/>
  <c r="O2" i="183"/>
  <c r="Q6" i="93"/>
  <c r="Q6" i="11" s="1"/>
  <c r="Q6" i="9" s="1"/>
  <c r="Q6" i="7" s="1"/>
  <c r="J25" i="93"/>
  <c r="J25" i="11" s="1"/>
  <c r="J25" i="9" s="1"/>
  <c r="J25" i="7" s="1"/>
  <c r="G2" i="83"/>
  <c r="F2" i="192"/>
  <c r="N2" i="191"/>
  <c r="H62" i="93"/>
  <c r="H62" i="11" s="1"/>
  <c r="H62" i="9" s="1"/>
  <c r="H62" i="7" s="1"/>
  <c r="D26" i="75"/>
  <c r="M37" i="93"/>
  <c r="M37" i="11" s="1"/>
  <c r="M37" i="9" s="1"/>
  <c r="M37" i="7" s="1"/>
  <c r="E3" i="106"/>
  <c r="P26" i="16"/>
  <c r="P2" i="16" s="1"/>
  <c r="Q3" i="106"/>
  <c r="T2" i="187"/>
  <c r="X26" i="117"/>
  <c r="Q12" i="149"/>
  <c r="J80" i="149"/>
  <c r="O24" i="102"/>
  <c r="O24" i="93" s="1"/>
  <c r="O24" i="11" s="1"/>
  <c r="O24" i="9" s="1"/>
  <c r="O24" i="7" s="1"/>
  <c r="N26" i="117"/>
  <c r="H17" i="123"/>
  <c r="F26" i="16"/>
  <c r="W74" i="149"/>
  <c r="E3" i="16"/>
  <c r="Q66" i="93"/>
  <c r="Q66" i="11" s="1"/>
  <c r="Q66" i="9" s="1"/>
  <c r="Q66" i="7" s="1"/>
  <c r="X2" i="198"/>
  <c r="M2" i="165"/>
  <c r="S26" i="111"/>
  <c r="S2" i="111" s="1"/>
  <c r="M89" i="149"/>
  <c r="L2" i="121"/>
  <c r="W2" i="203"/>
  <c r="W2" i="91"/>
  <c r="P2" i="121"/>
  <c r="U2" i="163"/>
  <c r="J26" i="117"/>
  <c r="C12" i="149"/>
  <c r="O78" i="149"/>
  <c r="X64" i="93"/>
  <c r="X64" i="11" s="1"/>
  <c r="X64" i="9" s="1"/>
  <c r="X64" i="7" s="1"/>
  <c r="K3" i="16"/>
  <c r="X2" i="171"/>
  <c r="K26" i="105"/>
  <c r="F26" i="104"/>
  <c r="T26" i="16"/>
  <c r="R26" i="125"/>
  <c r="R2" i="125" s="1"/>
  <c r="X2" i="186"/>
  <c r="D2" i="163"/>
  <c r="O3" i="75"/>
  <c r="X17" i="149"/>
  <c r="H6" i="149"/>
  <c r="H26" i="124"/>
  <c r="G26" i="16"/>
  <c r="G2" i="16" s="1"/>
  <c r="C26" i="103"/>
  <c r="H33" i="123"/>
  <c r="H26" i="123" s="1"/>
  <c r="M26" i="105"/>
  <c r="M2" i="105" s="1"/>
  <c r="H2" i="87"/>
  <c r="F26" i="75"/>
  <c r="X74" i="149"/>
  <c r="D2" i="173"/>
  <c r="M26" i="106"/>
  <c r="M2" i="106" s="1"/>
  <c r="C2" i="189"/>
  <c r="K28" i="149"/>
  <c r="C95" i="149"/>
  <c r="F64" i="149"/>
  <c r="I3" i="106"/>
  <c r="G65" i="93"/>
  <c r="G65" i="11" s="1"/>
  <c r="G65" i="9" s="1"/>
  <c r="G65" i="7" s="1"/>
  <c r="V2" i="190"/>
  <c r="J26" i="75"/>
  <c r="H2" i="105"/>
  <c r="J2" i="77"/>
  <c r="P2" i="105"/>
  <c r="Q3" i="16"/>
  <c r="Q2" i="16" s="1"/>
  <c r="J2" i="90"/>
  <c r="J2" i="79"/>
  <c r="C26" i="105"/>
  <c r="S2" i="163"/>
  <c r="S26" i="106"/>
  <c r="Q11" i="103"/>
  <c r="Q3" i="103" s="1"/>
  <c r="E2" i="81"/>
  <c r="W3" i="75"/>
  <c r="L2" i="201"/>
  <c r="O26" i="117"/>
  <c r="W26" i="117"/>
  <c r="V61" i="123"/>
  <c r="O2" i="91"/>
  <c r="F26" i="125"/>
  <c r="F2" i="125" s="1"/>
  <c r="U3" i="105"/>
  <c r="N26" i="106"/>
  <c r="I26" i="104"/>
  <c r="F3" i="116"/>
  <c r="S33" i="123"/>
  <c r="S26" i="123" s="1"/>
  <c r="Q26" i="105"/>
  <c r="N2" i="114"/>
  <c r="J2" i="121"/>
  <c r="N26" i="75"/>
  <c r="T2" i="81"/>
  <c r="Q3" i="105"/>
  <c r="L26" i="75"/>
  <c r="F3" i="16"/>
  <c r="L2" i="165"/>
  <c r="F3" i="117"/>
  <c r="R2" i="82"/>
  <c r="H3" i="106"/>
  <c r="T2" i="18"/>
  <c r="H26" i="106"/>
  <c r="P3" i="106"/>
  <c r="J26" i="16"/>
  <c r="M26" i="117"/>
  <c r="W26" i="75"/>
  <c r="E26" i="117"/>
  <c r="D2" i="82"/>
  <c r="L62" i="93"/>
  <c r="L62" i="11" s="1"/>
  <c r="L62" i="9" s="1"/>
  <c r="L62" i="7" s="1"/>
  <c r="T62" i="93"/>
  <c r="T62" i="11" s="1"/>
  <c r="T62" i="9" s="1"/>
  <c r="T62" i="7" s="1"/>
  <c r="C61" i="123"/>
  <c r="D61" i="123"/>
  <c r="E68" i="93"/>
  <c r="E68" i="11" s="1"/>
  <c r="E68" i="9" s="1"/>
  <c r="E68" i="7" s="1"/>
  <c r="N64" i="149"/>
  <c r="P26" i="106"/>
  <c r="H17" i="149"/>
  <c r="I77" i="149"/>
  <c r="G33" i="123"/>
  <c r="P26" i="124"/>
  <c r="U26" i="103"/>
  <c r="O55" i="149"/>
  <c r="F3" i="103"/>
  <c r="F33" i="123"/>
  <c r="E37" i="93"/>
  <c r="E37" i="11" s="1"/>
  <c r="E37" i="9" s="1"/>
  <c r="E37" i="7" s="1"/>
  <c r="S2" i="112"/>
  <c r="G66" i="93"/>
  <c r="G66" i="11" s="1"/>
  <c r="G66" i="9" s="1"/>
  <c r="G66" i="7" s="1"/>
  <c r="R15" i="93"/>
  <c r="R15" i="11" s="1"/>
  <c r="R15" i="9" s="1"/>
  <c r="R15" i="7" s="1"/>
  <c r="F16" i="149"/>
  <c r="S88" i="149"/>
  <c r="J78" i="149"/>
  <c r="I10" i="149"/>
  <c r="D2" i="16"/>
  <c r="F2" i="77"/>
  <c r="K61" i="102"/>
  <c r="E61" i="102"/>
  <c r="N2" i="125"/>
  <c r="X94" i="149"/>
  <c r="X56" i="149"/>
  <c r="V61" i="116"/>
  <c r="N10" i="149"/>
  <c r="N33" i="123"/>
  <c r="N26" i="123" s="1"/>
  <c r="J10" i="149"/>
  <c r="J2" i="197"/>
  <c r="S24" i="93"/>
  <c r="S24" i="11" s="1"/>
  <c r="S24" i="9" s="1"/>
  <c r="S24" i="7" s="1"/>
  <c r="T26" i="105"/>
  <c r="N2" i="189"/>
  <c r="D12" i="149"/>
  <c r="W55" i="149"/>
  <c r="G52" i="149"/>
  <c r="P89" i="149"/>
  <c r="J76" i="149"/>
  <c r="T39" i="149"/>
  <c r="C93" i="149"/>
  <c r="U9" i="93"/>
  <c r="U9" i="11" s="1"/>
  <c r="E61" i="123"/>
  <c r="G2" i="114"/>
  <c r="V78" i="149"/>
  <c r="O8" i="103"/>
  <c r="O3" i="103" s="1"/>
  <c r="O9" i="102"/>
  <c r="O8" i="102" s="1"/>
  <c r="T2" i="82"/>
  <c r="O26" i="125"/>
  <c r="O74" i="149"/>
  <c r="T13" i="149"/>
  <c r="X81" i="149"/>
  <c r="J56" i="149"/>
  <c r="J15" i="93"/>
  <c r="J15" i="11" s="1"/>
  <c r="J15" i="9" s="1"/>
  <c r="J15" i="7" s="1"/>
  <c r="J77" i="149"/>
  <c r="K3" i="124"/>
  <c r="G2" i="163"/>
  <c r="C2" i="77"/>
  <c r="Q42" i="149"/>
  <c r="J3" i="75"/>
  <c r="W80" i="149"/>
  <c r="M77" i="149"/>
  <c r="R6" i="149"/>
  <c r="S2" i="188"/>
  <c r="F26" i="103"/>
  <c r="U26" i="16"/>
  <c r="U3" i="117"/>
  <c r="S26" i="16"/>
  <c r="L2" i="17"/>
  <c r="W10" i="93"/>
  <c r="W10" i="11" s="1"/>
  <c r="W10" i="9" s="1"/>
  <c r="W10" i="7" s="1"/>
  <c r="D33" i="123"/>
  <c r="D26" i="123" s="1"/>
  <c r="Q2" i="109"/>
  <c r="C2" i="90"/>
  <c r="V37" i="93"/>
  <c r="V37" i="11" s="1"/>
  <c r="V37" i="9" s="1"/>
  <c r="V37" i="7" s="1"/>
  <c r="R2" i="79"/>
  <c r="X26" i="125"/>
  <c r="X2" i="125" s="1"/>
  <c r="X2" i="80"/>
  <c r="L2" i="203"/>
  <c r="R26" i="124"/>
  <c r="I3" i="103"/>
  <c r="Q26" i="75"/>
  <c r="M61" i="123"/>
  <c r="W33" i="123"/>
  <c r="E2" i="185"/>
  <c r="R8" i="123"/>
  <c r="Q2" i="86"/>
  <c r="J2" i="108"/>
  <c r="D26" i="104"/>
  <c r="R3" i="75"/>
  <c r="P2" i="183"/>
  <c r="G26" i="106"/>
  <c r="G2" i="106" s="1"/>
  <c r="W26" i="104"/>
  <c r="W2" i="104" s="1"/>
  <c r="E2" i="165"/>
  <c r="Q2" i="165"/>
  <c r="V2" i="194"/>
  <c r="X2" i="191"/>
  <c r="X33" i="123"/>
  <c r="E33" i="116"/>
  <c r="E26" i="116" s="1"/>
  <c r="U2" i="125"/>
  <c r="X27" i="123"/>
  <c r="V2" i="111"/>
  <c r="J66" i="93"/>
  <c r="J66" i="11" s="1"/>
  <c r="J66" i="9" s="1"/>
  <c r="J66" i="7" s="1"/>
  <c r="O2" i="88"/>
  <c r="O26" i="105"/>
  <c r="K2" i="121"/>
  <c r="Q2" i="18"/>
  <c r="N2" i="107"/>
  <c r="D2" i="203"/>
  <c r="E2" i="17"/>
  <c r="P33" i="123"/>
  <c r="P26" i="123" s="1"/>
  <c r="L26" i="116"/>
  <c r="G33" i="116"/>
  <c r="G26" i="116" s="1"/>
  <c r="I33" i="116"/>
  <c r="I26" i="116" s="1"/>
  <c r="D2" i="171"/>
  <c r="T33" i="123"/>
  <c r="S3" i="75"/>
  <c r="S26" i="117"/>
  <c r="J11" i="123"/>
  <c r="F3" i="75"/>
  <c r="K2" i="82"/>
  <c r="M2" i="188"/>
  <c r="L2" i="108"/>
  <c r="H2" i="198"/>
  <c r="H26" i="16"/>
  <c r="H2" i="16" s="1"/>
  <c r="I2" i="90"/>
  <c r="O2" i="108"/>
  <c r="O33" i="123"/>
  <c r="O26" i="123" s="1"/>
  <c r="M2" i="125"/>
  <c r="U33" i="123"/>
  <c r="E11" i="102"/>
  <c r="N61" i="123"/>
  <c r="N64" i="93"/>
  <c r="N64" i="11" s="1"/>
  <c r="N64" i="9" s="1"/>
  <c r="N64" i="7" s="1"/>
  <c r="D2" i="195"/>
  <c r="W3" i="125"/>
  <c r="S64" i="93"/>
  <c r="S64" i="11" s="1"/>
  <c r="S64" i="9" s="1"/>
  <c r="S64" i="7" s="1"/>
  <c r="D2" i="90"/>
  <c r="K2" i="196"/>
  <c r="C2" i="109"/>
  <c r="R2" i="121"/>
  <c r="X2" i="83"/>
  <c r="M2" i="193"/>
  <c r="E2" i="189"/>
  <c r="H57" i="149"/>
  <c r="G18" i="149"/>
  <c r="E2" i="77"/>
  <c r="D2" i="77"/>
  <c r="E2" i="187"/>
  <c r="C2" i="121"/>
  <c r="D2" i="196"/>
  <c r="V2" i="185"/>
  <c r="J3" i="116"/>
  <c r="X2" i="114"/>
  <c r="S2" i="193"/>
  <c r="S2" i="83"/>
  <c r="E2" i="110"/>
  <c r="O2" i="163"/>
  <c r="X2" i="194"/>
  <c r="C2" i="79"/>
  <c r="D2" i="111"/>
  <c r="K2" i="79"/>
  <c r="C2" i="88"/>
  <c r="W2" i="163"/>
  <c r="D2" i="197"/>
  <c r="M2" i="77"/>
  <c r="C2" i="107"/>
  <c r="P2" i="187"/>
  <c r="S2" i="87"/>
  <c r="K2" i="191"/>
  <c r="E2" i="112"/>
  <c r="O2" i="197"/>
  <c r="U2" i="84"/>
  <c r="I2" i="187"/>
  <c r="T2" i="201"/>
  <c r="T2" i="10"/>
  <c r="H2" i="194"/>
  <c r="C2" i="83"/>
  <c r="Q2" i="108"/>
  <c r="G2" i="191"/>
  <c r="J2" i="185"/>
  <c r="Q2" i="163"/>
  <c r="L2" i="187"/>
  <c r="W2" i="89"/>
  <c r="Q2" i="191"/>
  <c r="T2" i="171"/>
  <c r="K2" i="195"/>
  <c r="M2" i="109"/>
  <c r="O2" i="201"/>
  <c r="H2" i="90"/>
  <c r="T2" i="85"/>
  <c r="P2" i="91"/>
  <c r="M2" i="203"/>
  <c r="K2" i="190"/>
  <c r="X2" i="107"/>
  <c r="O2" i="18"/>
  <c r="D2" i="189"/>
  <c r="L2" i="107"/>
  <c r="I2" i="203"/>
  <c r="I2" i="190"/>
  <c r="R2" i="192"/>
  <c r="F2" i="163"/>
  <c r="U2" i="90"/>
  <c r="M2" i="83"/>
  <c r="P2" i="191"/>
  <c r="H2" i="187"/>
  <c r="K2" i="10"/>
  <c r="D2" i="10"/>
  <c r="U2" i="110"/>
  <c r="R2" i="201"/>
  <c r="P2" i="10"/>
  <c r="N2" i="163"/>
  <c r="E2" i="171"/>
  <c r="C2" i="191"/>
  <c r="E2" i="86"/>
  <c r="G2" i="197"/>
  <c r="K2" i="17"/>
  <c r="S2" i="88"/>
  <c r="I2" i="17"/>
  <c r="U2" i="86"/>
  <c r="W2" i="17"/>
  <c r="E2" i="163"/>
  <c r="X2" i="187"/>
  <c r="I2" i="191"/>
  <c r="R2" i="17"/>
  <c r="U2" i="201"/>
  <c r="C2" i="187"/>
  <c r="L2" i="197"/>
  <c r="O2" i="89"/>
  <c r="K2" i="194"/>
  <c r="C2" i="171"/>
  <c r="F2" i="171"/>
  <c r="M2" i="90"/>
  <c r="T2" i="111"/>
  <c r="C2" i="80"/>
  <c r="F2" i="79"/>
  <c r="H2" i="82"/>
  <c r="H2" i="125"/>
  <c r="I2" i="85"/>
  <c r="G2" i="86"/>
  <c r="Q2" i="77"/>
  <c r="C2" i="84"/>
  <c r="O2" i="112"/>
  <c r="R2" i="105"/>
  <c r="T2" i="77"/>
  <c r="W2" i="77"/>
  <c r="M2" i="110"/>
  <c r="I2" i="10"/>
  <c r="G2" i="194"/>
  <c r="N2" i="77"/>
  <c r="U2" i="78"/>
  <c r="K2" i="87"/>
  <c r="D2" i="191"/>
  <c r="I2" i="78"/>
  <c r="S2" i="185"/>
  <c r="R2" i="114"/>
  <c r="U2" i="77"/>
  <c r="Q2" i="88"/>
  <c r="S2" i="107"/>
  <c r="L2" i="185"/>
  <c r="J2" i="187"/>
  <c r="E2" i="90"/>
  <c r="K2" i="201"/>
  <c r="Q2" i="17"/>
  <c r="F2" i="201"/>
  <c r="P2" i="194"/>
  <c r="S2" i="186"/>
  <c r="I2" i="171"/>
  <c r="I2" i="197"/>
  <c r="K2" i="111"/>
  <c r="D2" i="17"/>
  <c r="J2" i="163"/>
  <c r="O2" i="188"/>
  <c r="M2" i="88"/>
  <c r="C2" i="108"/>
  <c r="O2" i="110"/>
  <c r="N2" i="78"/>
  <c r="J2" i="85"/>
  <c r="R2" i="110"/>
  <c r="N2" i="203"/>
  <c r="I2" i="193"/>
  <c r="M2" i="195"/>
  <c r="Q2" i="111"/>
  <c r="H2" i="79"/>
  <c r="N2" i="173"/>
  <c r="V2" i="18"/>
  <c r="R2" i="188"/>
  <c r="T2" i="193"/>
  <c r="I2" i="113"/>
  <c r="P2" i="77"/>
  <c r="R2" i="77"/>
  <c r="G2" i="85"/>
  <c r="H2" i="10"/>
  <c r="X2" i="111"/>
  <c r="J2" i="191"/>
  <c r="N2" i="171"/>
  <c r="U2" i="83"/>
  <c r="U2" i="8"/>
  <c r="I2" i="81"/>
  <c r="S2" i="171"/>
  <c r="R2" i="191"/>
  <c r="W2" i="78"/>
  <c r="D2" i="106"/>
  <c r="J2" i="114"/>
  <c r="J2" i="10"/>
  <c r="F2" i="185"/>
  <c r="M2" i="10"/>
  <c r="X2" i="10"/>
  <c r="G2" i="89"/>
  <c r="X2" i="16"/>
  <c r="S2" i="17"/>
  <c r="O2" i="194"/>
  <c r="N2" i="185"/>
  <c r="U2" i="91"/>
  <c r="U2" i="171"/>
  <c r="T2" i="197"/>
  <c r="T2" i="194"/>
  <c r="C2" i="195"/>
  <c r="C2" i="114"/>
  <c r="E2" i="87"/>
  <c r="U2" i="88"/>
  <c r="J2" i="78"/>
  <c r="D2" i="85"/>
  <c r="J2" i="112"/>
  <c r="R2" i="88"/>
  <c r="N2" i="113"/>
  <c r="P2" i="203"/>
  <c r="N2" i="195"/>
  <c r="E2" i="115"/>
  <c r="P2" i="173"/>
  <c r="I2" i="18"/>
  <c r="H2" i="115"/>
  <c r="J2" i="19"/>
  <c r="J2" i="201"/>
  <c r="N2" i="201"/>
  <c r="Q2" i="84"/>
  <c r="C2" i="185"/>
  <c r="J2" i="8"/>
  <c r="E2" i="10"/>
  <c r="S2" i="84"/>
  <c r="G2" i="10"/>
  <c r="H2" i="163"/>
  <c r="S2" i="197"/>
  <c r="S2" i="79"/>
  <c r="Q2" i="80"/>
  <c r="K2" i="91"/>
  <c r="Q2" i="201"/>
  <c r="O2" i="10"/>
  <c r="H2" i="111"/>
  <c r="M2" i="194"/>
  <c r="M2" i="171"/>
  <c r="V2" i="77"/>
  <c r="W2" i="90"/>
  <c r="I2" i="108"/>
  <c r="F2" i="194"/>
  <c r="K2" i="186"/>
  <c r="M2" i="112"/>
  <c r="K2" i="187"/>
  <c r="L2" i="77"/>
  <c r="W2" i="79"/>
  <c r="W2" i="187"/>
  <c r="X2" i="8"/>
  <c r="R2" i="187"/>
  <c r="M2" i="185"/>
  <c r="K2" i="86"/>
  <c r="M2" i="107"/>
  <c r="O2" i="87"/>
  <c r="W2" i="185"/>
  <c r="U2" i="19"/>
  <c r="Q2" i="89"/>
  <c r="P2" i="86"/>
  <c r="U2" i="183"/>
  <c r="K2" i="171"/>
  <c r="S2" i="187"/>
  <c r="E2" i="194"/>
  <c r="L2" i="163"/>
  <c r="W2" i="85"/>
  <c r="V2" i="171"/>
  <c r="M2" i="79"/>
  <c r="C2" i="91"/>
  <c r="O2" i="17"/>
  <c r="G2" i="187"/>
  <c r="D2" i="185"/>
  <c r="E2" i="91"/>
  <c r="X2" i="17"/>
  <c r="K2" i="8"/>
  <c r="I2" i="163"/>
  <c r="T2" i="17"/>
  <c r="S2" i="91"/>
  <c r="O2" i="187"/>
  <c r="L2" i="194"/>
  <c r="J2" i="111"/>
  <c r="H2" i="191"/>
  <c r="R2" i="197"/>
  <c r="S2" i="191"/>
  <c r="X2" i="197"/>
  <c r="N2" i="194"/>
  <c r="E2" i="198"/>
  <c r="T2" i="183"/>
  <c r="F2" i="173"/>
  <c r="N2" i="18"/>
  <c r="U2" i="203"/>
  <c r="E2" i="192"/>
  <c r="O2" i="174"/>
  <c r="S2" i="194"/>
  <c r="K2" i="197"/>
  <c r="O2" i="85"/>
  <c r="Q2" i="171"/>
  <c r="R2" i="163"/>
  <c r="V2" i="10"/>
  <c r="M2" i="78"/>
  <c r="C2" i="87"/>
  <c r="W2" i="191"/>
  <c r="K2" i="185"/>
  <c r="V2" i="201"/>
  <c r="J2" i="171"/>
  <c r="Q2" i="10"/>
  <c r="R2" i="104"/>
  <c r="M2" i="201"/>
  <c r="L2" i="10"/>
  <c r="S2" i="77"/>
  <c r="M2" i="82"/>
  <c r="L2" i="125"/>
  <c r="P2" i="163"/>
  <c r="O2" i="81"/>
  <c r="G2" i="8"/>
  <c r="C2" i="194"/>
  <c r="R2" i="171"/>
  <c r="P2" i="197"/>
  <c r="W2" i="81"/>
  <c r="I2" i="125"/>
  <c r="W2" i="194"/>
  <c r="K2" i="83"/>
  <c r="W2" i="114"/>
  <c r="T2" i="185"/>
  <c r="R2" i="111"/>
  <c r="N2" i="10"/>
  <c r="S2" i="115"/>
  <c r="S2" i="195"/>
  <c r="U2" i="17"/>
  <c r="P2" i="201"/>
  <c r="O2" i="191"/>
  <c r="C2" i="17"/>
  <c r="Q2" i="85"/>
  <c r="G2" i="17"/>
  <c r="U2" i="185"/>
  <c r="O2" i="78"/>
  <c r="I2" i="201"/>
  <c r="I2" i="185"/>
  <c r="E2" i="82"/>
  <c r="P2" i="17"/>
  <c r="L2" i="111"/>
  <c r="S2" i="10"/>
  <c r="M2" i="86"/>
  <c r="K2" i="107"/>
  <c r="C2" i="201"/>
  <c r="D2" i="187"/>
  <c r="U2" i="82"/>
  <c r="C2" i="186"/>
  <c r="L2" i="171"/>
  <c r="I2" i="77"/>
  <c r="P2" i="111"/>
  <c r="U2" i="194"/>
  <c r="C2" i="197"/>
  <c r="U2" i="112"/>
  <c r="W2" i="197"/>
  <c r="Q2" i="187"/>
  <c r="X2" i="163"/>
  <c r="T2" i="191"/>
  <c r="W2" i="188"/>
  <c r="S2" i="198"/>
  <c r="V2" i="83"/>
  <c r="L2" i="87"/>
  <c r="V2" i="91"/>
  <c r="S2" i="18"/>
  <c r="M2" i="113"/>
  <c r="X2" i="91"/>
  <c r="S2" i="173"/>
  <c r="C70" i="149"/>
  <c r="E56" i="149"/>
  <c r="F2" i="80"/>
  <c r="F2" i="83"/>
  <c r="J2" i="113"/>
  <c r="G2" i="192"/>
  <c r="I2" i="165"/>
  <c r="K2" i="174"/>
  <c r="D2" i="19"/>
  <c r="I2" i="86"/>
  <c r="C2" i="85"/>
  <c r="S2" i="121"/>
  <c r="K2" i="18"/>
  <c r="F2" i="197"/>
  <c r="V2" i="165"/>
  <c r="F2" i="193"/>
  <c r="L2" i="114"/>
  <c r="L2" i="189"/>
  <c r="M2" i="91"/>
  <c r="N2" i="89"/>
  <c r="G2" i="193"/>
  <c r="L2" i="196"/>
  <c r="F2" i="188"/>
  <c r="L2" i="186"/>
  <c r="W2" i="195"/>
  <c r="J2" i="87"/>
  <c r="F2" i="121"/>
  <c r="N2" i="121"/>
  <c r="W2" i="192"/>
  <c r="W2" i="109"/>
  <c r="K2" i="90"/>
  <c r="T2" i="108"/>
  <c r="F2" i="195"/>
  <c r="E2" i="191"/>
  <c r="F2" i="85"/>
  <c r="J2" i="188"/>
  <c r="N2" i="165"/>
  <c r="Q2" i="121"/>
  <c r="D2" i="112"/>
  <c r="P2" i="88"/>
  <c r="L2" i="183"/>
  <c r="R2" i="199"/>
  <c r="D2" i="107"/>
  <c r="D2" i="183"/>
  <c r="U2" i="87"/>
  <c r="N2" i="183"/>
  <c r="N2" i="17"/>
  <c r="U2" i="79"/>
  <c r="O2" i="90"/>
  <c r="Q2" i="78"/>
  <c r="Q2" i="81"/>
  <c r="R2" i="81"/>
  <c r="U2" i="107"/>
  <c r="D2" i="190"/>
  <c r="Q2" i="87"/>
  <c r="M2" i="190"/>
  <c r="X2" i="75"/>
  <c r="K2" i="108"/>
  <c r="E2" i="89"/>
  <c r="E2" i="18"/>
  <c r="Q2" i="113"/>
  <c r="I2" i="84"/>
  <c r="X2" i="196"/>
  <c r="H2" i="193"/>
  <c r="O2" i="196"/>
  <c r="P2" i="115"/>
  <c r="L2" i="115"/>
  <c r="M2" i="18"/>
  <c r="C2" i="196"/>
  <c r="T2" i="87"/>
  <c r="U2" i="18"/>
  <c r="E2" i="190"/>
  <c r="F2" i="90"/>
  <c r="I2" i="173"/>
  <c r="W2" i="199"/>
  <c r="E2" i="113"/>
  <c r="Q2" i="198"/>
  <c r="K2" i="88"/>
  <c r="G2" i="171"/>
  <c r="X2" i="110"/>
  <c r="M2" i="19"/>
  <c r="K2" i="173"/>
  <c r="P2" i="83"/>
  <c r="U2" i="193"/>
  <c r="D2" i="109"/>
  <c r="N2" i="80"/>
  <c r="D2" i="113"/>
  <c r="T2" i="195"/>
  <c r="T2" i="86"/>
  <c r="E2" i="196"/>
  <c r="G2" i="82"/>
  <c r="F2" i="19"/>
  <c r="E2" i="107"/>
  <c r="M2" i="111"/>
  <c r="R2" i="173"/>
  <c r="X2" i="203"/>
  <c r="X2" i="82"/>
  <c r="M2" i="183"/>
  <c r="L2" i="193"/>
  <c r="G2" i="174"/>
  <c r="H2" i="78"/>
  <c r="N2" i="87"/>
  <c r="V2" i="203"/>
  <c r="H2" i="188"/>
  <c r="Q2" i="193"/>
  <c r="F2" i="165"/>
  <c r="U2" i="113"/>
  <c r="V2" i="79"/>
  <c r="D2" i="84"/>
  <c r="X2" i="108"/>
  <c r="D2" i="186"/>
  <c r="H2" i="77"/>
  <c r="U2" i="192"/>
  <c r="O2" i="195"/>
  <c r="G2" i="88"/>
  <c r="Q2" i="194"/>
  <c r="Q2" i="120"/>
  <c r="U2" i="190"/>
  <c r="H2" i="104"/>
  <c r="O2" i="79"/>
  <c r="G2" i="201"/>
  <c r="E2" i="80"/>
  <c r="X2" i="185"/>
  <c r="J2" i="86"/>
  <c r="N2" i="199"/>
  <c r="F2" i="203"/>
  <c r="P2" i="82"/>
  <c r="I2" i="115"/>
  <c r="X2" i="109"/>
  <c r="F2" i="107"/>
  <c r="H2" i="189"/>
  <c r="P2" i="189"/>
  <c r="S2" i="192"/>
  <c r="F2" i="87"/>
  <c r="G2" i="173"/>
  <c r="G2" i="107"/>
  <c r="X2" i="189"/>
  <c r="X2" i="88"/>
  <c r="K2" i="19"/>
  <c r="D2" i="188"/>
  <c r="N2" i="193"/>
  <c r="E2" i="183"/>
  <c r="N2" i="198"/>
  <c r="N2" i="111"/>
  <c r="P2" i="195"/>
  <c r="O2" i="83"/>
  <c r="W2" i="183"/>
  <c r="U2" i="109"/>
  <c r="S2" i="165"/>
  <c r="D2" i="121"/>
  <c r="N2" i="197"/>
  <c r="F2" i="191"/>
  <c r="M2" i="115"/>
  <c r="T2" i="80"/>
  <c r="V2" i="80"/>
  <c r="V2" i="108"/>
  <c r="O2" i="104"/>
  <c r="F2" i="114"/>
  <c r="J2" i="104"/>
  <c r="O2" i="82"/>
  <c r="T2" i="107"/>
  <c r="X2" i="190"/>
  <c r="G2" i="112"/>
  <c r="O2" i="193"/>
  <c r="T2" i="196"/>
  <c r="Q2" i="115"/>
  <c r="U2" i="189"/>
  <c r="V2" i="187"/>
  <c r="W2" i="110"/>
  <c r="M2" i="174"/>
  <c r="M2" i="87"/>
  <c r="S2" i="114"/>
  <c r="F2" i="199"/>
  <c r="W2" i="121"/>
  <c r="W2" i="173"/>
  <c r="S2" i="19"/>
  <c r="N2" i="83"/>
  <c r="T2" i="192"/>
  <c r="C2" i="199"/>
  <c r="S2" i="81"/>
  <c r="C2" i="120"/>
  <c r="S2" i="80"/>
  <c r="G2" i="90"/>
  <c r="D2" i="198"/>
  <c r="Q2" i="90"/>
  <c r="G2" i="79"/>
  <c r="W2" i="189"/>
  <c r="D2" i="192"/>
  <c r="X2" i="195"/>
  <c r="F2" i="113"/>
  <c r="T2" i="198"/>
  <c r="O2" i="109"/>
  <c r="D3" i="125"/>
  <c r="D2" i="125" s="1"/>
  <c r="V2" i="173"/>
  <c r="F2" i="190"/>
  <c r="P2" i="109"/>
  <c r="E2" i="188"/>
  <c r="L2" i="85"/>
  <c r="R2" i="196"/>
  <c r="K2" i="113"/>
  <c r="E2" i="83"/>
  <c r="P2" i="108"/>
  <c r="E2" i="114"/>
  <c r="R2" i="194"/>
  <c r="L2" i="195"/>
  <c r="R26" i="75"/>
  <c r="L2" i="118"/>
  <c r="F2" i="112"/>
  <c r="F2" i="84"/>
  <c r="R2" i="113"/>
  <c r="W2" i="82"/>
  <c r="C2" i="198"/>
  <c r="E2" i="195"/>
  <c r="P2" i="185"/>
  <c r="W2" i="174"/>
  <c r="S2" i="82"/>
  <c r="E2" i="19"/>
  <c r="K2" i="163"/>
  <c r="O2" i="173"/>
  <c r="O2" i="203"/>
  <c r="J2" i="18"/>
  <c r="X2" i="188"/>
  <c r="K2" i="192"/>
  <c r="H2" i="80"/>
  <c r="O2" i="192"/>
  <c r="P2" i="80"/>
  <c r="U2" i="80"/>
  <c r="E2" i="186"/>
  <c r="W2" i="83"/>
  <c r="J2" i="91"/>
  <c r="U2" i="115"/>
  <c r="G2" i="91"/>
  <c r="W2" i="87"/>
  <c r="R2" i="112"/>
  <c r="W2" i="19"/>
  <c r="P2" i="79"/>
  <c r="R2" i="165"/>
  <c r="T2" i="121"/>
  <c r="N2" i="85"/>
  <c r="X2" i="79"/>
  <c r="E2" i="203"/>
  <c r="H2" i="195"/>
  <c r="E2" i="88"/>
  <c r="J2" i="183"/>
  <c r="R2" i="19"/>
  <c r="U2" i="114"/>
  <c r="T2" i="84"/>
  <c r="M2" i="173"/>
  <c r="O2" i="19"/>
  <c r="S2" i="109"/>
  <c r="J2" i="81"/>
  <c r="H2" i="83"/>
  <c r="Q2" i="173"/>
  <c r="G2" i="113"/>
  <c r="S2" i="108"/>
  <c r="G2" i="109"/>
  <c r="C2" i="18"/>
  <c r="F2" i="89"/>
  <c r="W2" i="88"/>
  <c r="J2" i="106"/>
  <c r="I2" i="83"/>
  <c r="U2" i="187"/>
  <c r="S2" i="189"/>
  <c r="V2" i="89"/>
  <c r="T2" i="19"/>
  <c r="T2" i="189"/>
  <c r="S2" i="196"/>
  <c r="D2" i="86"/>
  <c r="J2" i="203"/>
  <c r="U2" i="85"/>
  <c r="R2" i="91"/>
  <c r="C2" i="188"/>
  <c r="U2" i="108"/>
  <c r="C2" i="190"/>
  <c r="V2" i="114"/>
  <c r="F2" i="81"/>
  <c r="G2" i="199"/>
  <c r="U2" i="174"/>
  <c r="H2" i="109"/>
  <c r="J2" i="89"/>
  <c r="R2" i="89"/>
  <c r="J2" i="82"/>
  <c r="M2" i="80"/>
  <c r="V2" i="197"/>
  <c r="X2" i="165"/>
  <c r="V2" i="195"/>
  <c r="V2" i="88"/>
  <c r="P2" i="87"/>
  <c r="J2" i="173"/>
  <c r="G2" i="188"/>
  <c r="I2" i="114"/>
  <c r="U2" i="198"/>
  <c r="U2" i="173"/>
  <c r="W2" i="107"/>
  <c r="M2" i="108"/>
  <c r="O2" i="84"/>
  <c r="Q2" i="186"/>
  <c r="P2" i="188"/>
  <c r="H2" i="84"/>
  <c r="I2" i="183"/>
  <c r="M2" i="192"/>
  <c r="L2" i="90"/>
  <c r="W2" i="196"/>
  <c r="T2" i="90"/>
  <c r="H2" i="190"/>
  <c r="P2" i="110"/>
  <c r="N2" i="81"/>
  <c r="F2" i="196"/>
  <c r="R2" i="87"/>
  <c r="R2" i="90"/>
  <c r="O2" i="86"/>
  <c r="S2" i="78"/>
  <c r="E2" i="197"/>
  <c r="O2" i="189"/>
  <c r="I2" i="88"/>
  <c r="Q2" i="110"/>
  <c r="Q2" i="112"/>
  <c r="U2" i="120"/>
  <c r="X2" i="78"/>
  <c r="J2" i="83"/>
  <c r="S2" i="183"/>
  <c r="D2" i="78"/>
  <c r="N2" i="84"/>
  <c r="R2" i="78"/>
  <c r="Q2" i="192"/>
  <c r="V2" i="109"/>
  <c r="K2" i="80"/>
  <c r="N2" i="91"/>
  <c r="M2" i="89"/>
  <c r="T2" i="203"/>
  <c r="C2" i="81"/>
  <c r="P2" i="112"/>
  <c r="U2" i="195"/>
  <c r="H2" i="165"/>
  <c r="K2" i="84"/>
  <c r="Q2" i="190"/>
  <c r="I2" i="198"/>
  <c r="L2" i="91"/>
  <c r="E2" i="174"/>
  <c r="D2" i="80"/>
  <c r="T2" i="109"/>
  <c r="C2" i="174"/>
  <c r="K2" i="198"/>
  <c r="G2" i="121"/>
  <c r="Q2" i="203"/>
  <c r="R2" i="190"/>
  <c r="E2" i="193"/>
  <c r="W2" i="118"/>
  <c r="E2" i="84"/>
  <c r="M2" i="84"/>
  <c r="U2" i="191"/>
  <c r="C2" i="163"/>
  <c r="K2" i="114"/>
  <c r="F2" i="187"/>
  <c r="R2" i="83"/>
  <c r="L2" i="82"/>
  <c r="R2" i="86"/>
  <c r="U2" i="165"/>
  <c r="R2" i="186"/>
  <c r="V2" i="189"/>
  <c r="V2" i="85"/>
  <c r="V2" i="84"/>
  <c r="H2" i="88"/>
  <c r="L2" i="190"/>
  <c r="W2" i="193"/>
  <c r="O2" i="77"/>
  <c r="G2" i="87"/>
  <c r="W2" i="86"/>
  <c r="T2" i="190"/>
  <c r="S2" i="89"/>
  <c r="O2" i="171"/>
  <c r="X2" i="84"/>
  <c r="H2" i="196"/>
  <c r="X2" i="193"/>
  <c r="L2" i="198"/>
  <c r="L2" i="86"/>
  <c r="C2" i="19"/>
  <c r="V2" i="121"/>
  <c r="J2" i="110"/>
  <c r="R2" i="203"/>
  <c r="P2" i="107"/>
  <c r="P2" i="196"/>
  <c r="P2" i="18"/>
  <c r="H2" i="114"/>
  <c r="E2" i="79"/>
  <c r="X2" i="173"/>
  <c r="U2" i="111"/>
  <c r="O2" i="113"/>
  <c r="C2" i="110"/>
  <c r="K2" i="81"/>
  <c r="R2" i="183"/>
  <c r="G2" i="18"/>
  <c r="H2" i="107"/>
  <c r="J2" i="198"/>
  <c r="L2" i="112"/>
  <c r="O2" i="107"/>
  <c r="S2" i="190"/>
  <c r="V2" i="17"/>
  <c r="E21" i="149"/>
  <c r="O64" i="149"/>
  <c r="N22" i="149"/>
  <c r="O25" i="93"/>
  <c r="O25" i="11" s="1"/>
  <c r="O25" i="9" s="1"/>
  <c r="O25" i="7" s="1"/>
  <c r="J94" i="149"/>
  <c r="F39" i="149"/>
  <c r="R28" i="149"/>
  <c r="G3" i="111"/>
  <c r="O3" i="124"/>
  <c r="L23" i="149"/>
  <c r="L31" i="149"/>
  <c r="K79" i="149"/>
  <c r="O33" i="116"/>
  <c r="O26" i="116" s="1"/>
  <c r="S42" i="149"/>
  <c r="X95" i="149"/>
  <c r="P33" i="149"/>
  <c r="G95" i="149"/>
  <c r="U77" i="149"/>
  <c r="P77" i="149"/>
  <c r="F77" i="149"/>
  <c r="N94" i="149"/>
  <c r="K42" i="149"/>
  <c r="X28" i="149"/>
  <c r="O80" i="149"/>
  <c r="D30" i="149"/>
  <c r="W86" i="149"/>
  <c r="D59" i="149"/>
  <c r="R26" i="106"/>
  <c r="T57" i="149"/>
  <c r="T3" i="125"/>
  <c r="T2" i="125" s="1"/>
  <c r="T21" i="149"/>
  <c r="P56" i="149"/>
  <c r="L63" i="149"/>
  <c r="W64" i="149"/>
  <c r="I57" i="149"/>
  <c r="P21" i="149"/>
  <c r="G88" i="149"/>
  <c r="H59" i="149"/>
  <c r="L57" i="149"/>
  <c r="N62" i="149"/>
  <c r="J31" i="149"/>
  <c r="F94" i="149"/>
  <c r="F76" i="149"/>
  <c r="R11" i="123"/>
  <c r="F26" i="117"/>
  <c r="S61" i="123"/>
  <c r="M33" i="123"/>
  <c r="M26" i="123" s="1"/>
  <c r="T61" i="123"/>
  <c r="G37" i="93"/>
  <c r="G37" i="11" s="1"/>
  <c r="G37" i="9" s="1"/>
  <c r="G37" i="7" s="1"/>
  <c r="O3" i="123"/>
  <c r="E77" i="149"/>
  <c r="F57" i="149"/>
  <c r="E26" i="111"/>
  <c r="E2" i="111" s="1"/>
  <c r="H56" i="149"/>
  <c r="I94" i="149"/>
  <c r="Q3" i="124"/>
  <c r="N76" i="149"/>
  <c r="T26" i="124"/>
  <c r="D26" i="116"/>
  <c r="V33" i="123"/>
  <c r="K3" i="75"/>
  <c r="J17" i="123"/>
  <c r="U42" i="149"/>
  <c r="X89" i="149"/>
  <c r="P61" i="102"/>
  <c r="L33" i="123"/>
  <c r="L26" i="123" s="1"/>
  <c r="Q81" i="149"/>
  <c r="S28" i="149"/>
  <c r="H39" i="149"/>
  <c r="I82" i="149"/>
  <c r="P61" i="123"/>
  <c r="T26" i="117"/>
  <c r="K6" i="149"/>
  <c r="W76" i="149"/>
  <c r="X26" i="103"/>
  <c r="Q33" i="116"/>
  <c r="Q26" i="116" s="1"/>
  <c r="Q61" i="116"/>
  <c r="M23" i="102"/>
  <c r="M23" i="93" s="1"/>
  <c r="M11" i="102"/>
  <c r="K82" i="149"/>
  <c r="V27" i="123"/>
  <c r="M11" i="103"/>
  <c r="M3" i="103" s="1"/>
  <c r="M2" i="103" s="1"/>
  <c r="V30" i="149"/>
  <c r="O3" i="105"/>
  <c r="J61" i="123"/>
  <c r="C5" i="149"/>
  <c r="L61" i="116"/>
  <c r="H3" i="124"/>
  <c r="L18" i="149"/>
  <c r="D26" i="103"/>
  <c r="T3" i="124"/>
  <c r="R33" i="123"/>
  <c r="R26" i="123" s="1"/>
  <c r="G39" i="149"/>
  <c r="X61" i="102"/>
  <c r="X79" i="149"/>
  <c r="H86" i="149"/>
  <c r="J79" i="149"/>
  <c r="N42" i="149"/>
  <c r="S89" i="149"/>
  <c r="F61" i="123"/>
  <c r="N22" i="123"/>
  <c r="T3" i="103"/>
  <c r="N26" i="103"/>
  <c r="D26" i="124"/>
  <c r="H11" i="149"/>
  <c r="I4" i="123"/>
  <c r="I3" i="123" s="1"/>
  <c r="V26" i="124"/>
  <c r="O79" i="149"/>
  <c r="K33" i="123"/>
  <c r="K26" i="123" s="1"/>
  <c r="O7" i="149"/>
  <c r="J62" i="93"/>
  <c r="J62" i="11" s="1"/>
  <c r="J62" i="9" s="1"/>
  <c r="J62" i="7" s="1"/>
  <c r="U3" i="103"/>
  <c r="W61" i="116"/>
  <c r="V26" i="116"/>
  <c r="E26" i="75"/>
  <c r="I73" i="149"/>
  <c r="G74" i="149"/>
  <c r="D22" i="149"/>
  <c r="E8" i="102"/>
  <c r="E3" i="75"/>
  <c r="O61" i="123"/>
  <c r="S26" i="125"/>
  <c r="W75" i="149"/>
  <c r="V55" i="149"/>
  <c r="S3" i="117"/>
  <c r="J33" i="123"/>
  <c r="J26" i="123" s="1"/>
  <c r="F95" i="149"/>
  <c r="V26" i="125"/>
  <c r="V2" i="125" s="1"/>
  <c r="J3" i="117"/>
  <c r="L61" i="123"/>
  <c r="I6" i="149"/>
  <c r="G27" i="123"/>
  <c r="E78" i="149"/>
  <c r="W39" i="149"/>
  <c r="C61" i="116"/>
  <c r="U78" i="149"/>
  <c r="L10" i="149"/>
  <c r="F61" i="102"/>
  <c r="O75" i="149"/>
  <c r="S56" i="149"/>
  <c r="D3" i="123"/>
  <c r="Q51" i="149"/>
  <c r="C3" i="75"/>
  <c r="J26" i="124"/>
  <c r="G79" i="149"/>
  <c r="L3" i="123"/>
  <c r="I26" i="123"/>
  <c r="G26" i="75"/>
  <c r="X13" i="149"/>
  <c r="L47" i="149"/>
  <c r="U11" i="102"/>
  <c r="X61" i="123"/>
  <c r="T93" i="149"/>
  <c r="M3" i="75"/>
  <c r="Q78" i="149"/>
  <c r="W26" i="103"/>
  <c r="T4" i="123"/>
  <c r="T3" i="123" s="1"/>
  <c r="R17" i="123"/>
  <c r="U89" i="149"/>
  <c r="V56" i="149"/>
  <c r="K26" i="124"/>
  <c r="T27" i="123"/>
  <c r="X3" i="103"/>
  <c r="G44" i="149"/>
  <c r="H83" i="149"/>
  <c r="E89" i="149"/>
  <c r="W89" i="149"/>
  <c r="W7" i="149"/>
  <c r="F75" i="149"/>
  <c r="C82" i="149"/>
  <c r="H26" i="75"/>
  <c r="F62" i="149"/>
  <c r="H30" i="149"/>
  <c r="V76" i="149"/>
  <c r="P44" i="149"/>
  <c r="F31" i="149"/>
  <c r="Q94" i="149"/>
  <c r="C75" i="149"/>
  <c r="T26" i="106"/>
  <c r="X26" i="106"/>
  <c r="V75" i="149"/>
  <c r="R3" i="103"/>
  <c r="R2" i="103" s="1"/>
  <c r="X63" i="149"/>
  <c r="P94" i="149"/>
  <c r="O89" i="149"/>
  <c r="E26" i="104"/>
  <c r="M83" i="149"/>
  <c r="G80" i="149"/>
  <c r="I71" i="149"/>
  <c r="W17" i="149"/>
  <c r="J52" i="149"/>
  <c r="G64" i="149"/>
  <c r="R17" i="149"/>
  <c r="J27" i="149"/>
  <c r="K70" i="149"/>
  <c r="O76" i="149"/>
  <c r="H28" i="149"/>
  <c r="I75" i="149"/>
  <c r="L22" i="149"/>
  <c r="H34" i="149"/>
  <c r="C48" i="149"/>
  <c r="P70" i="149"/>
  <c r="J47" i="149"/>
  <c r="H75" i="149"/>
  <c r="F25" i="149"/>
  <c r="V39" i="149"/>
  <c r="I56" i="149"/>
  <c r="F89" i="149"/>
  <c r="X33" i="149"/>
  <c r="N75" i="149"/>
  <c r="L94" i="149"/>
  <c r="R48" i="149"/>
  <c r="O70" i="149"/>
  <c r="Q52" i="149"/>
  <c r="X83" i="149"/>
  <c r="P75" i="149"/>
  <c r="N31" i="149"/>
  <c r="T94" i="149"/>
  <c r="L26" i="149"/>
  <c r="L62" i="149"/>
  <c r="I83" i="149"/>
  <c r="T32" i="149"/>
  <c r="V48" i="149"/>
  <c r="X47" i="149"/>
  <c r="K56" i="149"/>
  <c r="T74" i="149"/>
  <c r="F21" i="149"/>
  <c r="L32" i="149"/>
  <c r="V33" i="149"/>
  <c r="N74" i="149"/>
  <c r="R94" i="149"/>
  <c r="V74" i="149"/>
  <c r="U83" i="149"/>
  <c r="R23" i="149"/>
  <c r="R58" i="149"/>
  <c r="V52" i="149"/>
  <c r="P32" i="149"/>
  <c r="E83" i="149"/>
  <c r="M56" i="149"/>
  <c r="P28" i="149"/>
  <c r="T34" i="149"/>
  <c r="S82" i="149"/>
  <c r="F74" i="149"/>
  <c r="V47" i="149"/>
  <c r="M70" i="149"/>
  <c r="G76" i="149"/>
  <c r="X39" i="149"/>
  <c r="H24" i="149"/>
  <c r="V29" i="149"/>
  <c r="R62" i="149"/>
  <c r="F43" i="149"/>
  <c r="X29" i="149"/>
  <c r="J23" i="149"/>
  <c r="X75" i="149"/>
  <c r="P48" i="149"/>
  <c r="U56" i="149"/>
  <c r="U26" i="104"/>
  <c r="H47" i="149"/>
  <c r="R55" i="149"/>
  <c r="P27" i="149"/>
  <c r="F29" i="149"/>
  <c r="G89" i="149"/>
  <c r="H76" i="149"/>
  <c r="D31" i="149"/>
  <c r="T31" i="149"/>
  <c r="I47" i="149"/>
  <c r="T63" i="149"/>
  <c r="J58" i="149"/>
  <c r="V21" i="149"/>
  <c r="K48" i="149"/>
  <c r="E61" i="116"/>
  <c r="H32" i="149"/>
  <c r="V89" i="149"/>
  <c r="J48" i="149"/>
  <c r="V25" i="149"/>
  <c r="J43" i="149"/>
  <c r="X7" i="149"/>
  <c r="G43" i="149"/>
  <c r="J62" i="149"/>
  <c r="U75" i="149"/>
  <c r="V24" i="149"/>
  <c r="O83" i="149"/>
  <c r="H94" i="149"/>
  <c r="N47" i="149"/>
  <c r="N29" i="149"/>
  <c r="N25" i="149"/>
  <c r="D94" i="149"/>
  <c r="P47" i="149"/>
  <c r="R27" i="149"/>
  <c r="D32" i="149"/>
  <c r="C89" i="149"/>
  <c r="L27" i="149"/>
  <c r="D70" i="149"/>
  <c r="N39" i="149"/>
  <c r="P24" i="149"/>
  <c r="J39" i="149"/>
  <c r="I80" i="149"/>
  <c r="O5" i="149"/>
  <c r="O3" i="117"/>
  <c r="I74" i="149"/>
  <c r="N82" i="149"/>
  <c r="H61" i="123"/>
  <c r="E75" i="149"/>
  <c r="K76" i="149"/>
  <c r="V82" i="149"/>
  <c r="M26" i="124"/>
  <c r="I62" i="149"/>
  <c r="F55" i="149"/>
  <c r="G61" i="123"/>
  <c r="N3" i="123"/>
  <c r="Q74" i="149"/>
  <c r="F82" i="149"/>
  <c r="J82" i="149"/>
  <c r="S76" i="149"/>
  <c r="P3" i="123"/>
  <c r="C76" i="149"/>
  <c r="R82" i="149"/>
  <c r="E26" i="124"/>
  <c r="E2" i="124" s="1"/>
  <c r="D3" i="124"/>
  <c r="O82" i="149"/>
  <c r="M75" i="149"/>
  <c r="P55" i="149"/>
  <c r="S75" i="149"/>
  <c r="C64" i="149"/>
  <c r="L3" i="124"/>
  <c r="W82" i="149"/>
  <c r="F71" i="149"/>
  <c r="E71" i="149"/>
  <c r="K71" i="149"/>
  <c r="D71" i="149"/>
  <c r="V5" i="149"/>
  <c r="L46" i="149"/>
  <c r="U71" i="149"/>
  <c r="F5" i="149"/>
  <c r="K16" i="9"/>
  <c r="K16" i="7" s="1"/>
  <c r="N5" i="149"/>
  <c r="K72" i="149"/>
  <c r="V34" i="93"/>
  <c r="V33" i="102"/>
  <c r="U54" i="149"/>
  <c r="K28" i="93"/>
  <c r="K27" i="102"/>
  <c r="R5" i="93"/>
  <c r="R4" i="102"/>
  <c r="L80" i="149"/>
  <c r="U24" i="149"/>
  <c r="G5" i="93"/>
  <c r="G4" i="102"/>
  <c r="J71" i="149"/>
  <c r="V61" i="102"/>
  <c r="W61" i="102"/>
  <c r="W53" i="93"/>
  <c r="W52" i="102"/>
  <c r="X23" i="93"/>
  <c r="X22" i="102"/>
  <c r="T61" i="102"/>
  <c r="Q31" i="9"/>
  <c r="Q31" i="7" s="1"/>
  <c r="S71" i="149"/>
  <c r="N53" i="93"/>
  <c r="N52" i="102"/>
  <c r="N5" i="93"/>
  <c r="N4" i="116"/>
  <c r="N3" i="116" s="1"/>
  <c r="L78" i="149"/>
  <c r="W3" i="117"/>
  <c r="H61" i="116"/>
  <c r="I18" i="93"/>
  <c r="I17" i="102"/>
  <c r="T8" i="102"/>
  <c r="T9" i="93"/>
  <c r="K61" i="116"/>
  <c r="J28" i="93"/>
  <c r="J27" i="102"/>
  <c r="X17" i="102"/>
  <c r="X18" i="93"/>
  <c r="U3" i="123"/>
  <c r="F5" i="93"/>
  <c r="F4" i="102"/>
  <c r="C18" i="93"/>
  <c r="C17" i="102"/>
  <c r="P5" i="93"/>
  <c r="P4" i="102"/>
  <c r="C12" i="93"/>
  <c r="C11" i="102"/>
  <c r="V53" i="93"/>
  <c r="V52" i="102"/>
  <c r="V3" i="116"/>
  <c r="F61" i="116"/>
  <c r="S3" i="103"/>
  <c r="F3" i="124"/>
  <c r="I12" i="93"/>
  <c r="C53" i="93"/>
  <c r="C52" i="102"/>
  <c r="F9" i="93"/>
  <c r="F8" i="102"/>
  <c r="L3" i="117"/>
  <c r="E18" i="93"/>
  <c r="E17" i="102"/>
  <c r="C72" i="149"/>
  <c r="N7" i="9"/>
  <c r="N7" i="7" s="1"/>
  <c r="O23" i="93"/>
  <c r="O22" i="102"/>
  <c r="H23" i="93"/>
  <c r="H22" i="102"/>
  <c r="W28" i="93"/>
  <c r="W27" i="102"/>
  <c r="U26" i="116"/>
  <c r="L26" i="117"/>
  <c r="I26" i="103"/>
  <c r="K3" i="116"/>
  <c r="J12" i="93"/>
  <c r="J11" i="102"/>
  <c r="O9" i="93"/>
  <c r="E3" i="123"/>
  <c r="Q34" i="149"/>
  <c r="F64" i="7"/>
  <c r="W23" i="93"/>
  <c r="W22" i="102"/>
  <c r="H18" i="93"/>
  <c r="H17" i="102"/>
  <c r="H53" i="93"/>
  <c r="H52" i="102"/>
  <c r="M5" i="93"/>
  <c r="M4" i="102"/>
  <c r="F59" i="149"/>
  <c r="H12" i="93"/>
  <c r="H11" i="102"/>
  <c r="G38" i="149"/>
  <c r="L34" i="93"/>
  <c r="L33" i="102"/>
  <c r="P60" i="149"/>
  <c r="H9" i="93"/>
  <c r="H8" i="102"/>
  <c r="V3" i="123"/>
  <c r="T14" i="9"/>
  <c r="T14" i="7" s="1"/>
  <c r="P72" i="149"/>
  <c r="Q26" i="149"/>
  <c r="G3" i="103"/>
  <c r="H16" i="149"/>
  <c r="R28" i="93"/>
  <c r="R27" i="102"/>
  <c r="L18" i="93"/>
  <c r="L17" i="102"/>
  <c r="S72" i="149"/>
  <c r="R3" i="116"/>
  <c r="V24" i="9"/>
  <c r="V24" i="7" s="1"/>
  <c r="Q3" i="123"/>
  <c r="S77" i="149"/>
  <c r="P9" i="93"/>
  <c r="P8" i="102"/>
  <c r="N3" i="117"/>
  <c r="I19" i="9"/>
  <c r="I19" i="7" s="1"/>
  <c r="H3" i="116"/>
  <c r="I34" i="93"/>
  <c r="I33" i="102"/>
  <c r="J26" i="103"/>
  <c r="L77" i="149"/>
  <c r="I26" i="117"/>
  <c r="J16" i="149"/>
  <c r="T26" i="116"/>
  <c r="U3" i="124"/>
  <c r="K24" i="9"/>
  <c r="K24" i="7" s="1"/>
  <c r="C3" i="117"/>
  <c r="P3" i="103"/>
  <c r="P23" i="93"/>
  <c r="P22" i="116"/>
  <c r="M61" i="116"/>
  <c r="V3" i="117"/>
  <c r="K26" i="75"/>
  <c r="U26" i="124"/>
  <c r="I9" i="93"/>
  <c r="I8" i="102"/>
  <c r="G61" i="116"/>
  <c r="P61" i="116"/>
  <c r="Q18" i="93"/>
  <c r="Q17" i="102"/>
  <c r="X3" i="123"/>
  <c r="D53" i="93"/>
  <c r="D52" i="102"/>
  <c r="X6" i="149"/>
  <c r="Q26" i="117"/>
  <c r="E5" i="93"/>
  <c r="E4" i="102"/>
  <c r="J64" i="7"/>
  <c r="S33" i="149"/>
  <c r="K3" i="117"/>
  <c r="T23" i="93"/>
  <c r="T22" i="102"/>
  <c r="M52" i="102"/>
  <c r="M53" i="93"/>
  <c r="C71" i="149"/>
  <c r="P26" i="117"/>
  <c r="D80" i="149"/>
  <c r="O18" i="93"/>
  <c r="O17" i="102"/>
  <c r="N26" i="124"/>
  <c r="F12" i="93"/>
  <c r="F11" i="102"/>
  <c r="N72" i="149"/>
  <c r="J61" i="116"/>
  <c r="U23" i="93"/>
  <c r="U22" i="102"/>
  <c r="C5" i="93"/>
  <c r="C4" i="102"/>
  <c r="I53" i="93"/>
  <c r="I52" i="102"/>
  <c r="W72" i="149"/>
  <c r="R53" i="93"/>
  <c r="R52" i="102"/>
  <c r="W23" i="149"/>
  <c r="Q28" i="93"/>
  <c r="Q27" i="102"/>
  <c r="U53" i="93"/>
  <c r="U52" i="102"/>
  <c r="D12" i="93"/>
  <c r="D11" i="102"/>
  <c r="F53" i="93"/>
  <c r="F52" i="102"/>
  <c r="W18" i="93"/>
  <c r="W17" i="102"/>
  <c r="F6" i="9"/>
  <c r="F6" i="7" s="1"/>
  <c r="V3" i="124"/>
  <c r="J18" i="93"/>
  <c r="J17" i="102"/>
  <c r="M12" i="93"/>
  <c r="M11" i="116"/>
  <c r="M3" i="116" s="1"/>
  <c r="M34" i="93"/>
  <c r="M33" i="102"/>
  <c r="S78" i="149"/>
  <c r="T72" i="149"/>
  <c r="E81" i="149"/>
  <c r="R9" i="93"/>
  <c r="R8" i="102"/>
  <c r="U5" i="93"/>
  <c r="U4" i="102"/>
  <c r="Q53" i="93"/>
  <c r="Q52" i="102"/>
  <c r="R3" i="117"/>
  <c r="P71" i="149"/>
  <c r="C23" i="93"/>
  <c r="C22" i="102"/>
  <c r="C81" i="149"/>
  <c r="X10" i="149"/>
  <c r="L12" i="93"/>
  <c r="L11" i="102"/>
  <c r="N28" i="93"/>
  <c r="N27" i="102"/>
  <c r="H3" i="117"/>
  <c r="H64" i="9"/>
  <c r="Q64" i="7"/>
  <c r="R18" i="93"/>
  <c r="R17" i="102"/>
  <c r="C21" i="149"/>
  <c r="G6" i="149"/>
  <c r="U34" i="93"/>
  <c r="U33" i="102"/>
  <c r="V23" i="93"/>
  <c r="V22" i="102"/>
  <c r="I32" i="149"/>
  <c r="D5" i="93"/>
  <c r="D4" i="102"/>
  <c r="V80" i="149"/>
  <c r="O28" i="93"/>
  <c r="O27" i="102"/>
  <c r="G72" i="149"/>
  <c r="J61" i="102"/>
  <c r="C33" i="149"/>
  <c r="K23" i="93"/>
  <c r="K22" i="102"/>
  <c r="C3" i="116"/>
  <c r="F26" i="116"/>
  <c r="F2" i="116" s="1"/>
  <c r="W59" i="149"/>
  <c r="S61" i="116"/>
  <c r="X3" i="124"/>
  <c r="D18" i="93"/>
  <c r="D17" i="102"/>
  <c r="G3" i="75"/>
  <c r="E33" i="149"/>
  <c r="O60" i="149"/>
  <c r="W9" i="149"/>
  <c r="C77" i="149"/>
  <c r="N34" i="93"/>
  <c r="N33" i="102"/>
  <c r="D72" i="149"/>
  <c r="U81" i="149"/>
  <c r="L5" i="93"/>
  <c r="L4" i="102"/>
  <c r="E10" i="9"/>
  <c r="E10" i="7" s="1"/>
  <c r="O26" i="75"/>
  <c r="M9" i="93"/>
  <c r="D61" i="102"/>
  <c r="D61" i="116"/>
  <c r="C26" i="124"/>
  <c r="K12" i="93"/>
  <c r="K11" i="102"/>
  <c r="T28" i="93"/>
  <c r="T27" i="102"/>
  <c r="O61" i="116"/>
  <c r="O23" i="149"/>
  <c r="Q12" i="93"/>
  <c r="Q11" i="102"/>
  <c r="I34" i="149"/>
  <c r="W6" i="149"/>
  <c r="K78" i="149"/>
  <c r="F23" i="93"/>
  <c r="F22" i="102"/>
  <c r="L72" i="149"/>
  <c r="F80" i="149"/>
  <c r="R23" i="93"/>
  <c r="R22" i="102"/>
  <c r="M24" i="149"/>
  <c r="U8" i="102"/>
  <c r="W9" i="93"/>
  <c r="W8" i="102"/>
  <c r="P54" i="9"/>
  <c r="P54" i="7" s="1"/>
  <c r="N12" i="93"/>
  <c r="N11" i="102"/>
  <c r="U9" i="149"/>
  <c r="C29" i="149"/>
  <c r="T53" i="93"/>
  <c r="T52" i="102"/>
  <c r="U18" i="93"/>
  <c r="U17" i="102"/>
  <c r="F18" i="93"/>
  <c r="F17" i="102"/>
  <c r="D77" i="149"/>
  <c r="H34" i="93"/>
  <c r="H33" i="102"/>
  <c r="G12" i="93"/>
  <c r="G11" i="102"/>
  <c r="I64" i="7"/>
  <c r="P12" i="93"/>
  <c r="P11" i="102"/>
  <c r="G3" i="124"/>
  <c r="O10" i="149"/>
  <c r="X45" i="149"/>
  <c r="U28" i="93"/>
  <c r="U27" i="102"/>
  <c r="R5" i="149"/>
  <c r="W27" i="149"/>
  <c r="G59" i="149"/>
  <c r="D22" i="102"/>
  <c r="D23" i="93"/>
  <c r="V68" i="149"/>
  <c r="E32" i="9"/>
  <c r="E32" i="7" s="1"/>
  <c r="D3" i="103"/>
  <c r="X11" i="102"/>
  <c r="X12" i="93"/>
  <c r="D26" i="117"/>
  <c r="I23" i="149"/>
  <c r="P5" i="149"/>
  <c r="G64" i="9"/>
  <c r="M60" i="149"/>
  <c r="X33" i="116"/>
  <c r="X26" i="116" s="1"/>
  <c r="U3" i="75"/>
  <c r="E3" i="103"/>
  <c r="L3" i="103"/>
  <c r="O26" i="124"/>
  <c r="K18" i="93"/>
  <c r="K17" i="102"/>
  <c r="D34" i="93"/>
  <c r="D33" i="102"/>
  <c r="J5" i="93"/>
  <c r="J4" i="102"/>
  <c r="T26" i="103"/>
  <c r="G3" i="116"/>
  <c r="E24" i="149"/>
  <c r="C61" i="102"/>
  <c r="R59" i="149"/>
  <c r="G34" i="93"/>
  <c r="G33" i="102"/>
  <c r="Q54" i="149"/>
  <c r="T5" i="93"/>
  <c r="T4" i="102"/>
  <c r="S12" i="93"/>
  <c r="S11" i="102"/>
  <c r="U68" i="149"/>
  <c r="K77" i="149"/>
  <c r="C38" i="149"/>
  <c r="V72" i="149"/>
  <c r="H38" i="149"/>
  <c r="Q24" i="9"/>
  <c r="Q24" i="7" s="1"/>
  <c r="V71" i="149"/>
  <c r="Q23" i="93"/>
  <c r="Q22" i="102"/>
  <c r="T34" i="93"/>
  <c r="T33" i="102"/>
  <c r="D3" i="116"/>
  <c r="L21" i="149"/>
  <c r="T80" i="149"/>
  <c r="K5" i="93"/>
  <c r="K4" i="102"/>
  <c r="E80" i="149"/>
  <c r="D10" i="9"/>
  <c r="D10" i="7" s="1"/>
  <c r="S34" i="93"/>
  <c r="S33" i="102"/>
  <c r="U12" i="93"/>
  <c r="U11" i="116"/>
  <c r="U3" i="116" s="1"/>
  <c r="Q71" i="149"/>
  <c r="G24" i="149"/>
  <c r="W34" i="93"/>
  <c r="W33" i="102"/>
  <c r="G3" i="123"/>
  <c r="O12" i="93"/>
  <c r="O11" i="102"/>
  <c r="X28" i="93"/>
  <c r="X27" i="102"/>
  <c r="X71" i="149"/>
  <c r="Q5" i="93"/>
  <c r="Q4" i="102"/>
  <c r="K81" i="149"/>
  <c r="L28" i="93"/>
  <c r="L27" i="102"/>
  <c r="T78" i="149"/>
  <c r="G18" i="93"/>
  <c r="G17" i="102"/>
  <c r="S61" i="149"/>
  <c r="L23" i="93"/>
  <c r="L22" i="102"/>
  <c r="I61" i="102"/>
  <c r="K80" i="149"/>
  <c r="V18" i="93"/>
  <c r="V17" i="102"/>
  <c r="T77" i="149"/>
  <c r="G53" i="93"/>
  <c r="G52" i="102"/>
  <c r="O64" i="7"/>
  <c r="H61" i="102"/>
  <c r="W12" i="93"/>
  <c r="W11" i="102"/>
  <c r="R61" i="102"/>
  <c r="J53" i="93"/>
  <c r="J52" i="102"/>
  <c r="W91" i="149"/>
  <c r="W33" i="116"/>
  <c r="W26" i="116" s="1"/>
  <c r="U61" i="102"/>
  <c r="C78" i="149"/>
  <c r="V7" i="9"/>
  <c r="V7" i="7" s="1"/>
  <c r="R31" i="9"/>
  <c r="R31" i="7" s="1"/>
  <c r="N61" i="116"/>
  <c r="S26" i="75"/>
  <c r="S2" i="75" s="1"/>
  <c r="E28" i="93"/>
  <c r="E27" i="102"/>
  <c r="G3" i="117"/>
  <c r="F81" i="149"/>
  <c r="J68" i="149"/>
  <c r="J64" i="149"/>
  <c r="S6" i="9"/>
  <c r="S6" i="7" s="1"/>
  <c r="L81" i="149"/>
  <c r="H28" i="93"/>
  <c r="H27" i="102"/>
  <c r="T41" i="149"/>
  <c r="Q3" i="75"/>
  <c r="W5" i="149"/>
  <c r="P10" i="149"/>
  <c r="N81" i="149"/>
  <c r="N59" i="149"/>
  <c r="H91" i="149"/>
  <c r="V9" i="93"/>
  <c r="V8" i="102"/>
  <c r="F53" i="149"/>
  <c r="T81" i="149"/>
  <c r="P18" i="93"/>
  <c r="P17" i="102"/>
  <c r="N80" i="149"/>
  <c r="M3" i="123"/>
  <c r="G28" i="93"/>
  <c r="G27" i="102"/>
  <c r="P28" i="93"/>
  <c r="P27" i="102"/>
  <c r="H5" i="93"/>
  <c r="H4" i="102"/>
  <c r="T61" i="116"/>
  <c r="D3" i="117"/>
  <c r="K3" i="103"/>
  <c r="V12" i="93"/>
  <c r="V11" i="102"/>
  <c r="R26" i="117"/>
  <c r="V81" i="149"/>
  <c r="S29" i="149"/>
  <c r="P3" i="124"/>
  <c r="E22" i="102"/>
  <c r="E23" i="93"/>
  <c r="P34" i="93"/>
  <c r="P33" i="102"/>
  <c r="M26" i="116"/>
  <c r="E9" i="93"/>
  <c r="G60" i="149"/>
  <c r="L26" i="103"/>
  <c r="F72" i="149"/>
  <c r="Q34" i="93"/>
  <c r="Q33" i="102"/>
  <c r="G71" i="149"/>
  <c r="O31" i="149"/>
  <c r="W5" i="93"/>
  <c r="W4" i="102"/>
  <c r="R71" i="149"/>
  <c r="E3" i="117"/>
  <c r="D81" i="149"/>
  <c r="U39" i="149"/>
  <c r="X34" i="93"/>
  <c r="X33" i="102"/>
  <c r="X3" i="116"/>
  <c r="O72" i="149"/>
  <c r="J50" i="149"/>
  <c r="T3" i="116"/>
  <c r="H10" i="149"/>
  <c r="S3" i="124"/>
  <c r="S2" i="124" s="1"/>
  <c r="E26" i="103"/>
  <c r="W64" i="7"/>
  <c r="O71" i="149"/>
  <c r="D9" i="93"/>
  <c r="D8" i="102"/>
  <c r="H72" i="149"/>
  <c r="C34" i="93"/>
  <c r="C33" i="102"/>
  <c r="E34" i="93"/>
  <c r="E33" i="102"/>
  <c r="G26" i="149"/>
  <c r="J9" i="93"/>
  <c r="J8" i="102"/>
  <c r="G10" i="149"/>
  <c r="D78" i="149"/>
  <c r="M28" i="93"/>
  <c r="M27" i="102"/>
  <c r="M71" i="149"/>
  <c r="C9" i="93"/>
  <c r="C8" i="102"/>
  <c r="R61" i="116"/>
  <c r="S53" i="93"/>
  <c r="S52" i="102"/>
  <c r="P33" i="116"/>
  <c r="P26" i="116" s="1"/>
  <c r="X20" i="149"/>
  <c r="N22" i="102"/>
  <c r="N23" i="93"/>
  <c r="W68" i="149"/>
  <c r="M3" i="124"/>
  <c r="H3" i="103"/>
  <c r="J3" i="103"/>
  <c r="D28" i="93"/>
  <c r="D27" i="102"/>
  <c r="C26" i="75"/>
  <c r="C3" i="124"/>
  <c r="V3" i="103"/>
  <c r="R37" i="9"/>
  <c r="R37" i="7" s="1"/>
  <c r="K9" i="93"/>
  <c r="K8" i="102"/>
  <c r="R34" i="93"/>
  <c r="R33" i="102"/>
  <c r="X72" i="149"/>
  <c r="U26" i="75"/>
  <c r="F34" i="93"/>
  <c r="F33" i="102"/>
  <c r="G21" i="149"/>
  <c r="M81" i="149"/>
  <c r="Q26" i="124"/>
  <c r="M61" i="102"/>
  <c r="G8" i="102"/>
  <c r="G9" i="93"/>
  <c r="E53" i="93"/>
  <c r="E52" i="102"/>
  <c r="X8" i="102"/>
  <c r="X9" i="93"/>
  <c r="M80" i="149"/>
  <c r="V28" i="93"/>
  <c r="V27" i="102"/>
  <c r="J54" i="9"/>
  <c r="J54" i="7" s="1"/>
  <c r="P3" i="116"/>
  <c r="I3" i="116"/>
  <c r="W3" i="103"/>
  <c r="L26" i="124"/>
  <c r="T42" i="149"/>
  <c r="J33" i="116"/>
  <c r="J26" i="116" s="1"/>
  <c r="G61" i="102"/>
  <c r="Q54" i="9"/>
  <c r="Q54" i="7" s="1"/>
  <c r="X3" i="117"/>
  <c r="S5" i="149"/>
  <c r="U15" i="9"/>
  <c r="U15" i="7" s="1"/>
  <c r="N3" i="103"/>
  <c r="C25" i="149"/>
  <c r="W3" i="124"/>
  <c r="S23" i="93"/>
  <c r="X5" i="93"/>
  <c r="X4" i="102"/>
  <c r="K53" i="93"/>
  <c r="K52" i="102"/>
  <c r="T3" i="117"/>
  <c r="C28" i="93"/>
  <c r="C27" i="102"/>
  <c r="U61" i="116"/>
  <c r="S81" i="149"/>
  <c r="J3" i="124"/>
  <c r="Q9" i="93"/>
  <c r="Q8" i="102"/>
  <c r="Q3" i="116"/>
  <c r="P20" i="149"/>
  <c r="M18" i="93"/>
  <c r="M17" i="102"/>
  <c r="S80" i="149"/>
  <c r="O53" i="93"/>
  <c r="O52" i="102"/>
  <c r="M72" i="149"/>
  <c r="N71" i="149"/>
  <c r="I23" i="93"/>
  <c r="I22" i="102"/>
  <c r="V5" i="93"/>
  <c r="V4" i="102"/>
  <c r="H71" i="149"/>
  <c r="S18" i="93"/>
  <c r="S17" i="102"/>
  <c r="L61" i="102"/>
  <c r="R12" i="93"/>
  <c r="R11" i="102"/>
  <c r="R3" i="124"/>
  <c r="Q25" i="149"/>
  <c r="H61" i="149"/>
  <c r="F28" i="93"/>
  <c r="F27" i="102"/>
  <c r="L8" i="102"/>
  <c r="L9" i="93"/>
  <c r="J34" i="93"/>
  <c r="J33" i="102"/>
  <c r="K34" i="93"/>
  <c r="K33" i="102"/>
  <c r="T18" i="93"/>
  <c r="T17" i="102"/>
  <c r="K20" i="149"/>
  <c r="C30" i="149"/>
  <c r="G57" i="149"/>
  <c r="S10" i="9"/>
  <c r="S10" i="7" s="1"/>
  <c r="O34" i="93"/>
  <c r="O33" i="102"/>
  <c r="U72" i="149"/>
  <c r="L59" i="149"/>
  <c r="P53" i="93"/>
  <c r="P52" i="102"/>
  <c r="L53" i="93"/>
  <c r="L52" i="102"/>
  <c r="I5" i="93"/>
  <c r="I4" i="102"/>
  <c r="S28" i="93"/>
  <c r="S27" i="102"/>
  <c r="T71" i="149"/>
  <c r="C3" i="123"/>
  <c r="W3" i="116"/>
  <c r="X77" i="149"/>
  <c r="S61" i="102"/>
  <c r="O5" i="93"/>
  <c r="O4" i="102"/>
  <c r="O3" i="116"/>
  <c r="N17" i="102"/>
  <c r="N18" i="93"/>
  <c r="G23" i="93"/>
  <c r="G22" i="102"/>
  <c r="X52" i="102"/>
  <c r="X53" i="93"/>
  <c r="K61" i="149"/>
  <c r="V26" i="117"/>
  <c r="W10" i="149"/>
  <c r="T12" i="93"/>
  <c r="T11" i="102"/>
  <c r="H26" i="117"/>
  <c r="M39" i="149"/>
  <c r="S5" i="93"/>
  <c r="S4" i="102"/>
  <c r="V26" i="103"/>
  <c r="P3" i="117"/>
  <c r="S9" i="93"/>
  <c r="S8" i="102"/>
  <c r="I3" i="117"/>
  <c r="X26" i="124"/>
  <c r="I11" i="102"/>
  <c r="X91" i="149"/>
  <c r="L3" i="116"/>
  <c r="O14" i="9"/>
  <c r="O14" i="7" s="1"/>
  <c r="P24" i="9"/>
  <c r="P24" i="7" s="1"/>
  <c r="E72" i="149"/>
  <c r="J23" i="93"/>
  <c r="J22" i="102"/>
  <c r="I28" i="93"/>
  <c r="I27" i="102"/>
  <c r="M54" i="149"/>
  <c r="N9" i="93"/>
  <c r="N8" i="102"/>
  <c r="K6" i="9"/>
  <c r="K6" i="7" s="1"/>
  <c r="N3" i="124"/>
  <c r="X61" i="116"/>
  <c r="Q3" i="117"/>
  <c r="N26" i="116"/>
  <c r="U32" i="149"/>
  <c r="E12" i="93"/>
  <c r="E11" i="116"/>
  <c r="E3" i="116" s="1"/>
  <c r="Q43" i="149"/>
  <c r="M46" i="149" l="1"/>
  <c r="M2" i="16"/>
  <c r="E28" i="149"/>
  <c r="U61" i="93"/>
  <c r="T17" i="149"/>
  <c r="J2" i="125"/>
  <c r="T50" i="149"/>
  <c r="I51" i="149"/>
  <c r="I50" i="149"/>
  <c r="C41" i="149"/>
  <c r="D50" i="149"/>
  <c r="L93" i="149"/>
  <c r="G5" i="149"/>
  <c r="K91" i="149"/>
  <c r="O95" i="149"/>
  <c r="O2" i="125"/>
  <c r="T54" i="149"/>
  <c r="H68" i="149"/>
  <c r="Q59" i="149"/>
  <c r="S26" i="149"/>
  <c r="R25" i="149"/>
  <c r="O59" i="149"/>
  <c r="W28" i="149"/>
  <c r="D86" i="149"/>
  <c r="K62" i="149"/>
  <c r="Q60" i="149"/>
  <c r="W63" i="149"/>
  <c r="D34" i="149"/>
  <c r="F2" i="75"/>
  <c r="R51" i="149"/>
  <c r="J22" i="149"/>
  <c r="V95" i="149"/>
  <c r="T68" i="149"/>
  <c r="L70" i="149"/>
  <c r="P93" i="149"/>
  <c r="D28" i="149"/>
  <c r="D88" i="149"/>
  <c r="U46" i="149"/>
  <c r="G50" i="149"/>
  <c r="G26" i="123"/>
  <c r="G2" i="123" s="1"/>
  <c r="P83" i="149"/>
  <c r="D52" i="149"/>
  <c r="L24" i="149"/>
  <c r="R2" i="106"/>
  <c r="K9" i="149"/>
  <c r="V2" i="106"/>
  <c r="K33" i="149"/>
  <c r="W24" i="149"/>
  <c r="L50" i="149"/>
  <c r="N52" i="149"/>
  <c r="W42" i="149"/>
  <c r="O56" i="149"/>
  <c r="E2" i="105"/>
  <c r="G2" i="104"/>
  <c r="D60" i="149"/>
  <c r="G27" i="149"/>
  <c r="N2" i="104"/>
  <c r="N32" i="149"/>
  <c r="C16" i="149"/>
  <c r="I59" i="149"/>
  <c r="E47" i="149"/>
  <c r="W22" i="149"/>
  <c r="K83" i="149"/>
  <c r="S2" i="125"/>
  <c r="V59" i="149"/>
  <c r="D51" i="149"/>
  <c r="K68" i="149"/>
  <c r="P90" i="149"/>
  <c r="M86" i="149"/>
  <c r="I21" i="149"/>
  <c r="X19" i="149"/>
  <c r="O54" i="149"/>
  <c r="W41" i="149"/>
  <c r="G32" i="149"/>
  <c r="O41" i="149"/>
  <c r="C2" i="104"/>
  <c r="D48" i="149"/>
  <c r="V44" i="149"/>
  <c r="P61" i="93"/>
  <c r="J83" i="149"/>
  <c r="G2" i="125"/>
  <c r="I18" i="149"/>
  <c r="F91" i="149"/>
  <c r="N2" i="16"/>
  <c r="D2" i="105"/>
  <c r="I38" i="149"/>
  <c r="F26" i="123"/>
  <c r="W2" i="16"/>
  <c r="Q22" i="149"/>
  <c r="K2" i="105"/>
  <c r="U91" i="149"/>
  <c r="D17" i="149"/>
  <c r="Q28" i="149"/>
  <c r="E26" i="123"/>
  <c r="E2" i="123" s="1"/>
  <c r="N2" i="105"/>
  <c r="J5" i="149"/>
  <c r="C86" i="149"/>
  <c r="F86" i="149"/>
  <c r="E46" i="149"/>
  <c r="L68" i="149"/>
  <c r="J33" i="149"/>
  <c r="E93" i="149"/>
  <c r="U5" i="149"/>
  <c r="H90" i="149"/>
  <c r="W32" i="149"/>
  <c r="J25" i="149"/>
  <c r="J2" i="16"/>
  <c r="G40" i="149"/>
  <c r="C47" i="149"/>
  <c r="I9" i="149"/>
  <c r="C54" i="149"/>
  <c r="F2" i="16"/>
  <c r="Q2" i="106"/>
  <c r="F32" i="149"/>
  <c r="K2" i="16"/>
  <c r="D54" i="149"/>
  <c r="G2" i="111"/>
  <c r="I30" i="149"/>
  <c r="N53" i="149"/>
  <c r="R18" i="149"/>
  <c r="J51" i="149"/>
  <c r="X55" i="149"/>
  <c r="O30" i="149"/>
  <c r="N83" i="149"/>
  <c r="K26" i="149"/>
  <c r="I58" i="149"/>
  <c r="U44" i="149"/>
  <c r="U18" i="149"/>
  <c r="G54" i="149"/>
  <c r="H53" i="149"/>
  <c r="P9" i="149"/>
  <c r="I61" i="149"/>
  <c r="U2" i="105"/>
  <c r="I42" i="149"/>
  <c r="Q18" i="149"/>
  <c r="M18" i="149"/>
  <c r="M43" i="149"/>
  <c r="H63" i="149"/>
  <c r="I22" i="149"/>
  <c r="I17" i="149"/>
  <c r="W30" i="149"/>
  <c r="K17" i="149"/>
  <c r="O2" i="103"/>
  <c r="R60" i="149"/>
  <c r="S83" i="149"/>
  <c r="J93" i="149"/>
  <c r="C80" i="149"/>
  <c r="E2" i="16"/>
  <c r="L42" i="149"/>
  <c r="J24" i="149"/>
  <c r="Q88" i="149"/>
  <c r="S2" i="16"/>
  <c r="X9" i="149"/>
  <c r="J28" i="149"/>
  <c r="P91" i="149"/>
  <c r="S70" i="149"/>
  <c r="F38" i="149"/>
  <c r="O57" i="149"/>
  <c r="X41" i="149"/>
  <c r="P41" i="149"/>
  <c r="T47" i="149"/>
  <c r="M41" i="149"/>
  <c r="Q27" i="149"/>
  <c r="M61" i="149"/>
  <c r="R46" i="149"/>
  <c r="T70" i="149"/>
  <c r="H64" i="149"/>
  <c r="J3" i="123"/>
  <c r="J2" i="123" s="1"/>
  <c r="G47" i="149"/>
  <c r="J61" i="149"/>
  <c r="U2" i="16"/>
  <c r="V2" i="75"/>
  <c r="V58" i="149"/>
  <c r="C2" i="105"/>
  <c r="E44" i="149"/>
  <c r="T2" i="16"/>
  <c r="X43" i="149"/>
  <c r="U26" i="123"/>
  <c r="U2" i="123" s="1"/>
  <c r="K43" i="149"/>
  <c r="O39" i="149"/>
  <c r="O93" i="149"/>
  <c r="V45" i="149"/>
  <c r="N3" i="102"/>
  <c r="X88" i="149"/>
  <c r="I64" i="149"/>
  <c r="F24" i="149"/>
  <c r="F42" i="149"/>
  <c r="U2" i="117"/>
  <c r="J2" i="75"/>
  <c r="I2" i="124"/>
  <c r="V54" i="149"/>
  <c r="M29" i="149"/>
  <c r="X53" i="149"/>
  <c r="H42" i="149"/>
  <c r="T83" i="149"/>
  <c r="R34" i="149"/>
  <c r="D83" i="149"/>
  <c r="R3" i="123"/>
  <c r="R2" i="123" s="1"/>
  <c r="Q2" i="104"/>
  <c r="D26" i="102"/>
  <c r="P2" i="117"/>
  <c r="U33" i="149"/>
  <c r="C31" i="149"/>
  <c r="D39" i="149"/>
  <c r="J30" i="149"/>
  <c r="D2" i="104"/>
  <c r="P61" i="149"/>
  <c r="J34" i="149"/>
  <c r="R2" i="116"/>
  <c r="I2" i="106"/>
  <c r="S2" i="116"/>
  <c r="P2" i="104"/>
  <c r="K32" i="149"/>
  <c r="X42" i="149"/>
  <c r="G23" i="149"/>
  <c r="M28" i="149"/>
  <c r="V9" i="149"/>
  <c r="S45" i="149"/>
  <c r="J45" i="149"/>
  <c r="O21" i="149"/>
  <c r="G30" i="149"/>
  <c r="K2" i="124"/>
  <c r="P58" i="149"/>
  <c r="W48" i="149"/>
  <c r="R29" i="149"/>
  <c r="X21" i="149"/>
  <c r="S43" i="149"/>
  <c r="D90" i="149"/>
  <c r="U47" i="149"/>
  <c r="O52" i="149"/>
  <c r="R56" i="149"/>
  <c r="X46" i="149"/>
  <c r="J20" i="149"/>
  <c r="X18" i="149"/>
  <c r="W93" i="149"/>
  <c r="H2" i="116"/>
  <c r="D23" i="149"/>
  <c r="J88" i="149"/>
  <c r="X27" i="149"/>
  <c r="L25" i="149"/>
  <c r="E27" i="149"/>
  <c r="W58" i="149"/>
  <c r="U94" i="149"/>
  <c r="F61" i="149"/>
  <c r="O22" i="149"/>
  <c r="X57" i="149"/>
  <c r="L60" i="149"/>
  <c r="P86" i="149"/>
  <c r="M31" i="149"/>
  <c r="W16" i="149"/>
  <c r="C83" i="149"/>
  <c r="L83" i="149"/>
  <c r="S93" i="149"/>
  <c r="U95" i="149"/>
  <c r="E57" i="149"/>
  <c r="L49" i="149"/>
  <c r="S63" i="149"/>
  <c r="V27" i="149"/>
  <c r="Q57" i="149"/>
  <c r="P38" i="149"/>
  <c r="Q64" i="149"/>
  <c r="F60" i="149"/>
  <c r="X59" i="149"/>
  <c r="K31" i="149"/>
  <c r="X34" i="149"/>
  <c r="R57" i="149"/>
  <c r="D15" i="149"/>
  <c r="E2" i="106"/>
  <c r="R38" i="149"/>
  <c r="C32" i="149"/>
  <c r="R26" i="149"/>
  <c r="E62" i="149"/>
  <c r="M62" i="149"/>
  <c r="G93" i="149"/>
  <c r="L88" i="149"/>
  <c r="N24" i="149"/>
  <c r="V60" i="149"/>
  <c r="J17" i="149"/>
  <c r="D27" i="149"/>
  <c r="H21" i="149"/>
  <c r="Q55" i="149"/>
  <c r="L52" i="149"/>
  <c r="H46" i="149"/>
  <c r="J18" i="149"/>
  <c r="L16" i="149"/>
  <c r="F2" i="104"/>
  <c r="V46" i="149"/>
  <c r="U93" i="149"/>
  <c r="P31" i="149"/>
  <c r="U29" i="149"/>
  <c r="S46" i="149"/>
  <c r="O91" i="149"/>
  <c r="W61" i="149"/>
  <c r="I39" i="149"/>
  <c r="Q29" i="149"/>
  <c r="T88" i="149"/>
  <c r="P42" i="149"/>
  <c r="G42" i="149"/>
  <c r="O88" i="149"/>
  <c r="C55" i="149"/>
  <c r="D47" i="149"/>
  <c r="S60" i="149"/>
  <c r="V22" i="149"/>
  <c r="F18" i="149"/>
  <c r="E63" i="149"/>
  <c r="F93" i="149"/>
  <c r="R22" i="149"/>
  <c r="D25" i="149"/>
  <c r="C63" i="149"/>
  <c r="G51" i="149"/>
  <c r="X64" i="149"/>
  <c r="H93" i="149"/>
  <c r="Q47" i="149"/>
  <c r="U64" i="149"/>
  <c r="N54" i="149"/>
  <c r="Q58" i="149"/>
  <c r="N55" i="149"/>
  <c r="P25" i="149"/>
  <c r="R30" i="149"/>
  <c r="P17" i="149"/>
  <c r="L55" i="149"/>
  <c r="T18" i="149"/>
  <c r="W18" i="149"/>
  <c r="U23" i="149"/>
  <c r="L64" i="149"/>
  <c r="D95" i="149"/>
  <c r="P16" i="149"/>
  <c r="K25" i="149"/>
  <c r="P95" i="149"/>
  <c r="N2" i="75"/>
  <c r="T60" i="149"/>
  <c r="C43" i="149"/>
  <c r="L54" i="149"/>
  <c r="C61" i="149"/>
  <c r="H40" i="149"/>
  <c r="K21" i="149"/>
  <c r="J90" i="149"/>
  <c r="P52" i="149"/>
  <c r="P30" i="149"/>
  <c r="J32" i="149"/>
  <c r="P23" i="149"/>
  <c r="X31" i="149"/>
  <c r="E23" i="149"/>
  <c r="K93" i="149"/>
  <c r="E55" i="149"/>
  <c r="M91" i="149"/>
  <c r="X86" i="149"/>
  <c r="G70" i="149"/>
  <c r="X2" i="105"/>
  <c r="I2" i="75"/>
  <c r="O2" i="106"/>
  <c r="T2" i="104"/>
  <c r="F40" i="149"/>
  <c r="K49" i="149"/>
  <c r="P2" i="75"/>
  <c r="L2" i="105"/>
  <c r="W3" i="123"/>
  <c r="M2" i="104"/>
  <c r="W2" i="75"/>
  <c r="F3" i="123"/>
  <c r="W2" i="111"/>
  <c r="K24" i="149"/>
  <c r="T2" i="105"/>
  <c r="V2" i="16"/>
  <c r="V16" i="149"/>
  <c r="D64" i="149"/>
  <c r="E91" i="149"/>
  <c r="X48" i="149"/>
  <c r="O29" i="149"/>
  <c r="L43" i="149"/>
  <c r="E59" i="149"/>
  <c r="I2" i="104"/>
  <c r="J61" i="93"/>
  <c r="U21" i="149"/>
  <c r="P2" i="123"/>
  <c r="R70" i="149"/>
  <c r="Q9" i="149"/>
  <c r="P50" i="149"/>
  <c r="M26" i="149"/>
  <c r="V32" i="149"/>
  <c r="X30" i="149"/>
  <c r="J38" i="149"/>
  <c r="N2" i="124"/>
  <c r="R50" i="149"/>
  <c r="M15" i="149"/>
  <c r="M22" i="149"/>
  <c r="M94" i="149"/>
  <c r="J95" i="149"/>
  <c r="N56" i="149"/>
  <c r="L17" i="149"/>
  <c r="V61" i="149"/>
  <c r="Q33" i="149"/>
  <c r="Q41" i="149"/>
  <c r="O68" i="149"/>
  <c r="J46" i="149"/>
  <c r="U22" i="149"/>
  <c r="M30" i="149"/>
  <c r="J44" i="149"/>
  <c r="N48" i="149"/>
  <c r="O17" i="149"/>
  <c r="T59" i="149"/>
  <c r="T2" i="75"/>
  <c r="S58" i="149"/>
  <c r="C51" i="149"/>
  <c r="O62" i="149"/>
  <c r="R42" i="149"/>
  <c r="M2" i="117"/>
  <c r="D2" i="75"/>
  <c r="S64" i="149"/>
  <c r="Q63" i="149"/>
  <c r="C24" i="149"/>
  <c r="C2" i="103"/>
  <c r="C26" i="123"/>
  <c r="C2" i="123" s="1"/>
  <c r="S59" i="149"/>
  <c r="W25" i="149"/>
  <c r="I95" i="149"/>
  <c r="M93" i="149"/>
  <c r="C52" i="149"/>
  <c r="E60" i="149"/>
  <c r="X44" i="149"/>
  <c r="P18" i="149"/>
  <c r="U41" i="149"/>
  <c r="F2" i="103"/>
  <c r="L2" i="75"/>
  <c r="T20" i="149"/>
  <c r="R52" i="149"/>
  <c r="D44" i="149"/>
  <c r="W40" i="149"/>
  <c r="X16" i="149"/>
  <c r="W2" i="116"/>
  <c r="F54" i="149"/>
  <c r="E26" i="149"/>
  <c r="Q48" i="149"/>
  <c r="O26" i="149"/>
  <c r="X2" i="103"/>
  <c r="N60" i="149"/>
  <c r="W2" i="125"/>
  <c r="I43" i="149"/>
  <c r="I52" i="149"/>
  <c r="S2" i="106"/>
  <c r="V86" i="149"/>
  <c r="U60" i="149"/>
  <c r="G9" i="149"/>
  <c r="E42" i="149"/>
  <c r="M51" i="149"/>
  <c r="R43" i="149"/>
  <c r="C17" i="149"/>
  <c r="H2" i="75"/>
  <c r="L33" i="149"/>
  <c r="Q95" i="149"/>
  <c r="K39" i="149"/>
  <c r="U55" i="149"/>
  <c r="K57" i="149"/>
  <c r="O45" i="149"/>
  <c r="Q20" i="149"/>
  <c r="M38" i="149"/>
  <c r="J9" i="149"/>
  <c r="I91" i="149"/>
  <c r="C57" i="149"/>
  <c r="G20" i="149"/>
  <c r="C56" i="149"/>
  <c r="F47" i="149"/>
  <c r="S44" i="149"/>
  <c r="K44" i="149"/>
  <c r="E52" i="149"/>
  <c r="X61" i="149"/>
  <c r="W26" i="123"/>
  <c r="W70" i="149"/>
  <c r="V91" i="149"/>
  <c r="Q38" i="149"/>
  <c r="F70" i="149"/>
  <c r="S31" i="149"/>
  <c r="X51" i="149"/>
  <c r="R86" i="149"/>
  <c r="F68" i="149"/>
  <c r="O38" i="149"/>
  <c r="N9" i="149"/>
  <c r="M25" i="149"/>
  <c r="U86" i="149"/>
  <c r="O9" i="149"/>
  <c r="M32" i="149"/>
  <c r="C26" i="149"/>
  <c r="U26" i="149"/>
  <c r="G29" i="149"/>
  <c r="S62" i="149"/>
  <c r="G86" i="149"/>
  <c r="W94" i="149"/>
  <c r="X70" i="149"/>
  <c r="M95" i="149"/>
  <c r="Q44" i="149"/>
  <c r="V93" i="149"/>
  <c r="G25" i="149"/>
  <c r="S57" i="149"/>
  <c r="E61" i="149"/>
  <c r="E25" i="149"/>
  <c r="N86" i="149"/>
  <c r="F46" i="149"/>
  <c r="D41" i="149"/>
  <c r="F20" i="149"/>
  <c r="M33" i="149"/>
  <c r="E34" i="149"/>
  <c r="S48" i="149"/>
  <c r="N43" i="149"/>
  <c r="Q83" i="149"/>
  <c r="F2" i="117"/>
  <c r="E95" i="149"/>
  <c r="N2" i="106"/>
  <c r="J70" i="149"/>
  <c r="S53" i="149"/>
  <c r="E22" i="149"/>
  <c r="X54" i="149"/>
  <c r="L26" i="102"/>
  <c r="U38" i="149"/>
  <c r="S50" i="149"/>
  <c r="W50" i="149"/>
  <c r="X60" i="149"/>
  <c r="W20" i="149"/>
  <c r="I63" i="149"/>
  <c r="F27" i="149"/>
  <c r="L39" i="149"/>
  <c r="T26" i="123"/>
  <c r="T2" i="123" s="1"/>
  <c r="W34" i="149"/>
  <c r="T30" i="149"/>
  <c r="W88" i="149"/>
  <c r="C88" i="149"/>
  <c r="O24" i="149"/>
  <c r="S16" i="149"/>
  <c r="R45" i="149"/>
  <c r="O16" i="149"/>
  <c r="T16" i="149"/>
  <c r="N46" i="149"/>
  <c r="N90" i="149"/>
  <c r="S34" i="149"/>
  <c r="S39" i="149"/>
  <c r="Q30" i="149"/>
  <c r="W38" i="149"/>
  <c r="D33" i="149"/>
  <c r="S17" i="149"/>
  <c r="O34" i="149"/>
  <c r="Q93" i="149"/>
  <c r="D93" i="149"/>
  <c r="G41" i="149"/>
  <c r="M90" i="149"/>
  <c r="M21" i="149"/>
  <c r="V50" i="149"/>
  <c r="S25" i="149"/>
  <c r="K16" i="149"/>
  <c r="V53" i="149"/>
  <c r="K46" i="149"/>
  <c r="I2" i="103"/>
  <c r="K30" i="149"/>
  <c r="F23" i="149"/>
  <c r="F63" i="149"/>
  <c r="U48" i="149"/>
  <c r="T48" i="149"/>
  <c r="L48" i="149"/>
  <c r="P34" i="149"/>
  <c r="I48" i="149"/>
  <c r="I27" i="149"/>
  <c r="L28" i="149"/>
  <c r="R2" i="75"/>
  <c r="H2" i="106"/>
  <c r="W33" i="149"/>
  <c r="E43" i="149"/>
  <c r="T44" i="149"/>
  <c r="G17" i="149"/>
  <c r="L95" i="149"/>
  <c r="M42" i="149"/>
  <c r="J60" i="149"/>
  <c r="I28" i="149"/>
  <c r="D53" i="149"/>
  <c r="M44" i="149"/>
  <c r="V51" i="149"/>
  <c r="N88" i="149"/>
  <c r="C18" i="149"/>
  <c r="E16" i="149"/>
  <c r="X52" i="149"/>
  <c r="S30" i="149"/>
  <c r="C20" i="149"/>
  <c r="P68" i="149"/>
  <c r="D49" i="149"/>
  <c r="U2" i="116"/>
  <c r="I29" i="149"/>
  <c r="N91" i="149"/>
  <c r="S23" i="149"/>
  <c r="O94" i="149"/>
  <c r="N58" i="149"/>
  <c r="I44" i="149"/>
  <c r="Q70" i="149"/>
  <c r="D68" i="149"/>
  <c r="M57" i="149"/>
  <c r="V2" i="116"/>
  <c r="D9" i="149"/>
  <c r="L20" i="149"/>
  <c r="H50" i="149"/>
  <c r="R16" i="149"/>
  <c r="T9" i="149"/>
  <c r="S41" i="149"/>
  <c r="U57" i="149"/>
  <c r="D46" i="149"/>
  <c r="G16" i="149"/>
  <c r="L45" i="149"/>
  <c r="Q21" i="149"/>
  <c r="U16" i="149"/>
  <c r="O42" i="149"/>
  <c r="U63" i="149"/>
  <c r="M88" i="149"/>
  <c r="O3" i="102"/>
  <c r="H60" i="149"/>
  <c r="X5" i="149"/>
  <c r="J59" i="149"/>
  <c r="G33" i="149"/>
  <c r="H23" i="149"/>
  <c r="D42" i="149"/>
  <c r="V28" i="149"/>
  <c r="X50" i="149"/>
  <c r="L9" i="149"/>
  <c r="K54" i="149"/>
  <c r="Q86" i="149"/>
  <c r="J21" i="149"/>
  <c r="N21" i="149"/>
  <c r="T27" i="149"/>
  <c r="P2" i="106"/>
  <c r="Q2" i="105"/>
  <c r="S68" i="149"/>
  <c r="C58" i="149"/>
  <c r="K58" i="149"/>
  <c r="D91" i="149"/>
  <c r="C50" i="149"/>
  <c r="P53" i="149"/>
  <c r="W60" i="149"/>
  <c r="Q32" i="149"/>
  <c r="Q24" i="149"/>
  <c r="N26" i="149"/>
  <c r="L29" i="149"/>
  <c r="G68" i="149"/>
  <c r="R63" i="149"/>
  <c r="D43" i="149"/>
  <c r="T95" i="149"/>
  <c r="F83" i="149"/>
  <c r="J29" i="149"/>
  <c r="X22" i="149"/>
  <c r="G28" i="149"/>
  <c r="T61" i="93"/>
  <c r="U34" i="149"/>
  <c r="J63" i="149"/>
  <c r="V23" i="149"/>
  <c r="X26" i="123"/>
  <c r="X2" i="123" s="1"/>
  <c r="W46" i="149"/>
  <c r="F50" i="149"/>
  <c r="T46" i="149"/>
  <c r="O33" i="149"/>
  <c r="E70" i="149"/>
  <c r="D58" i="149"/>
  <c r="N34" i="149"/>
  <c r="Q50" i="149"/>
  <c r="P15" i="149"/>
  <c r="W57" i="149"/>
  <c r="G26" i="102"/>
  <c r="P46" i="149"/>
  <c r="P43" i="149"/>
  <c r="P59" i="149"/>
  <c r="G49" i="149"/>
  <c r="P57" i="149"/>
  <c r="W62" i="149"/>
  <c r="C34" i="149"/>
  <c r="N51" i="149"/>
  <c r="X23" i="149"/>
  <c r="C39" i="149"/>
  <c r="T25" i="149"/>
  <c r="H43" i="149"/>
  <c r="P54" i="149"/>
  <c r="P2" i="116"/>
  <c r="O25" i="149"/>
  <c r="U25" i="149"/>
  <c r="I86" i="149"/>
  <c r="U8" i="93"/>
  <c r="I26" i="149"/>
  <c r="Q23" i="149"/>
  <c r="Q90" i="149"/>
  <c r="K22" i="149"/>
  <c r="M3" i="102"/>
  <c r="L2" i="117"/>
  <c r="Q31" i="149"/>
  <c r="K5" i="149"/>
  <c r="G63" i="149"/>
  <c r="F22" i="149"/>
  <c r="L51" i="149"/>
  <c r="H22" i="149"/>
  <c r="K52" i="149"/>
  <c r="R61" i="149"/>
  <c r="U88" i="149"/>
  <c r="I93" i="149"/>
  <c r="W47" i="149"/>
  <c r="W43" i="149"/>
  <c r="O2" i="105"/>
  <c r="S9" i="149"/>
  <c r="D16" i="149"/>
  <c r="E38" i="149"/>
  <c r="H3" i="102"/>
  <c r="L71" i="149"/>
  <c r="J2" i="116"/>
  <c r="E32" i="149"/>
  <c r="N20" i="149"/>
  <c r="C46" i="149"/>
  <c r="Q68" i="149"/>
  <c r="E39" i="149"/>
  <c r="S20" i="149"/>
  <c r="H41" i="149"/>
  <c r="D20" i="149"/>
  <c r="K23" i="149"/>
  <c r="O32" i="149"/>
  <c r="J91" i="149"/>
  <c r="R68" i="149"/>
  <c r="E9" i="149"/>
  <c r="S27" i="149"/>
  <c r="C23" i="149"/>
  <c r="E30" i="149"/>
  <c r="C62" i="149"/>
  <c r="F48" i="149"/>
  <c r="O51" i="149"/>
  <c r="L30" i="149"/>
  <c r="H70" i="149"/>
  <c r="G48" i="149"/>
  <c r="J49" i="149"/>
  <c r="W95" i="149"/>
  <c r="S52" i="149"/>
  <c r="T33" i="149"/>
  <c r="T51" i="149"/>
  <c r="O86" i="149"/>
  <c r="V26" i="123"/>
  <c r="V2" i="123" s="1"/>
  <c r="U20" i="149"/>
  <c r="L53" i="149"/>
  <c r="N17" i="149"/>
  <c r="R32" i="149"/>
  <c r="E29" i="149"/>
  <c r="V26" i="102"/>
  <c r="R91" i="149"/>
  <c r="T2" i="116"/>
  <c r="F41" i="149"/>
  <c r="M58" i="149"/>
  <c r="E58" i="149"/>
  <c r="S54" i="149"/>
  <c r="I41" i="149"/>
  <c r="G31" i="149"/>
  <c r="J86" i="149"/>
  <c r="M9" i="149"/>
  <c r="C22" i="149"/>
  <c r="O61" i="149"/>
  <c r="L58" i="149"/>
  <c r="T58" i="149"/>
  <c r="P62" i="149"/>
  <c r="N23" i="149"/>
  <c r="V26" i="149"/>
  <c r="P64" i="149"/>
  <c r="S2" i="117"/>
  <c r="S91" i="149"/>
  <c r="T62" i="149"/>
  <c r="J26" i="149"/>
  <c r="W31" i="149"/>
  <c r="X38" i="149"/>
  <c r="Q91" i="149"/>
  <c r="N38" i="149"/>
  <c r="E68" i="149"/>
  <c r="X61" i="93"/>
  <c r="I68" i="149"/>
  <c r="S22" i="149"/>
  <c r="M53" i="149"/>
  <c r="H55" i="149"/>
  <c r="G62" i="149"/>
  <c r="N70" i="149"/>
  <c r="R83" i="149"/>
  <c r="G94" i="149"/>
  <c r="K94" i="149"/>
  <c r="M64" i="149"/>
  <c r="V34" i="149"/>
  <c r="N93" i="149"/>
  <c r="P88" i="149"/>
  <c r="R88" i="149"/>
  <c r="W83" i="149"/>
  <c r="H51" i="149"/>
  <c r="G91" i="149"/>
  <c r="K18" i="149"/>
  <c r="K50" i="149"/>
  <c r="K29" i="149"/>
  <c r="F44" i="149"/>
  <c r="L41" i="149"/>
  <c r="O28" i="149"/>
  <c r="W71" i="149"/>
  <c r="U80" i="149"/>
  <c r="S21" i="149"/>
  <c r="O46" i="149"/>
  <c r="V40" i="149"/>
  <c r="U61" i="149"/>
  <c r="R20" i="149"/>
  <c r="K27" i="149"/>
  <c r="U30" i="149"/>
  <c r="C60" i="149"/>
  <c r="N30" i="149"/>
  <c r="H33" i="149"/>
  <c r="H25" i="149"/>
  <c r="F33" i="149"/>
  <c r="I70" i="149"/>
  <c r="V31" i="149"/>
  <c r="N63" i="149"/>
  <c r="D63" i="149"/>
  <c r="E54" i="149"/>
  <c r="R93" i="149"/>
  <c r="N95" i="149"/>
  <c r="I33" i="149"/>
  <c r="Q17" i="149"/>
  <c r="J55" i="149"/>
  <c r="C44" i="149"/>
  <c r="I55" i="149"/>
  <c r="H52" i="149"/>
  <c r="V83" i="149"/>
  <c r="R21" i="149"/>
  <c r="W52" i="149"/>
  <c r="X2" i="116"/>
  <c r="L34" i="149"/>
  <c r="G83" i="149"/>
  <c r="T43" i="149"/>
  <c r="V3" i="102"/>
  <c r="R39" i="149"/>
  <c r="O20" i="149"/>
  <c r="H62" i="149"/>
  <c r="X93" i="149"/>
  <c r="E31" i="149"/>
  <c r="O27" i="149"/>
  <c r="U2" i="75"/>
  <c r="L61" i="149"/>
  <c r="E2" i="103"/>
  <c r="G2" i="116"/>
  <c r="X2" i="124"/>
  <c r="O58" i="149"/>
  <c r="O63" i="149"/>
  <c r="N27" i="149"/>
  <c r="H44" i="149"/>
  <c r="H27" i="149"/>
  <c r="F88" i="149"/>
  <c r="M17" i="149"/>
  <c r="P29" i="149"/>
  <c r="T28" i="149"/>
  <c r="Q2" i="117"/>
  <c r="S26" i="102"/>
  <c r="X2" i="117"/>
  <c r="H26" i="102"/>
  <c r="G2" i="124"/>
  <c r="M2" i="116"/>
  <c r="M63" i="149"/>
  <c r="V62" i="149"/>
  <c r="C68" i="149"/>
  <c r="D62" i="149"/>
  <c r="R31" i="149"/>
  <c r="C2" i="117"/>
  <c r="C94" i="149"/>
  <c r="Q61" i="149"/>
  <c r="I2" i="116"/>
  <c r="G2" i="117"/>
  <c r="K59" i="149"/>
  <c r="Q2" i="123"/>
  <c r="J57" i="149"/>
  <c r="E48" i="149"/>
  <c r="S95" i="149"/>
  <c r="R33" i="149"/>
  <c r="O18" i="149"/>
  <c r="K63" i="149"/>
  <c r="S18" i="149"/>
  <c r="P51" i="149"/>
  <c r="J42" i="149"/>
  <c r="K41" i="149"/>
  <c r="H9" i="149"/>
  <c r="O2" i="116"/>
  <c r="T2" i="117"/>
  <c r="H58" i="149"/>
  <c r="M23" i="149"/>
  <c r="D29" i="149"/>
  <c r="P22" i="149"/>
  <c r="O47" i="149"/>
  <c r="P26" i="149"/>
  <c r="E64" i="149"/>
  <c r="X58" i="149"/>
  <c r="J2" i="124"/>
  <c r="U2" i="124"/>
  <c r="N2" i="116"/>
  <c r="V43" i="149"/>
  <c r="I31" i="149"/>
  <c r="S24" i="149"/>
  <c r="V88" i="149"/>
  <c r="X25" i="149"/>
  <c r="C28" i="149"/>
  <c r="K34" i="149"/>
  <c r="V17" i="149"/>
  <c r="N68" i="149"/>
  <c r="D61" i="93"/>
  <c r="E2" i="116"/>
  <c r="N2" i="103"/>
  <c r="Q2" i="75"/>
  <c r="S2" i="123"/>
  <c r="T53" i="149"/>
  <c r="N2" i="117"/>
  <c r="O2" i="124"/>
  <c r="U51" i="149"/>
  <c r="F52" i="149"/>
  <c r="W26" i="149"/>
  <c r="F56" i="149"/>
  <c r="X62" i="149"/>
  <c r="Q80" i="149"/>
  <c r="T29" i="149"/>
  <c r="U17" i="149"/>
  <c r="H48" i="149"/>
  <c r="E17" i="149"/>
  <c r="F51" i="149"/>
  <c r="S51" i="149"/>
  <c r="W21" i="149"/>
  <c r="C27" i="149"/>
  <c r="K51" i="149"/>
  <c r="H2" i="103"/>
  <c r="I90" i="149"/>
  <c r="W2" i="103"/>
  <c r="V2" i="103"/>
  <c r="L2" i="116"/>
  <c r="R2" i="124"/>
  <c r="C2" i="124"/>
  <c r="P2" i="124"/>
  <c r="M2" i="123"/>
  <c r="L2" i="103"/>
  <c r="O2" i="75"/>
  <c r="R2" i="117"/>
  <c r="V2" i="124"/>
  <c r="G2" i="103"/>
  <c r="U2" i="103"/>
  <c r="S32" i="149"/>
  <c r="E94" i="149"/>
  <c r="O43" i="149"/>
  <c r="M47" i="149"/>
  <c r="M59" i="149"/>
  <c r="E18" i="149"/>
  <c r="U58" i="149"/>
  <c r="V70" i="149"/>
  <c r="F26" i="149"/>
  <c r="I88" i="149"/>
  <c r="E2" i="117"/>
  <c r="W2" i="124"/>
  <c r="I60" i="149"/>
  <c r="D2" i="117"/>
  <c r="I2" i="117"/>
  <c r="Q2" i="116"/>
  <c r="J2" i="103"/>
  <c r="M2" i="124"/>
  <c r="K2" i="103"/>
  <c r="D2" i="116"/>
  <c r="D2" i="103"/>
  <c r="G2" i="75"/>
  <c r="C2" i="116"/>
  <c r="H2" i="117"/>
  <c r="H2" i="123"/>
  <c r="K2" i="117"/>
  <c r="V2" i="117"/>
  <c r="P2" i="103"/>
  <c r="R24" i="149"/>
  <c r="H31" i="149"/>
  <c r="G56" i="149"/>
  <c r="T23" i="149"/>
  <c r="U62" i="149"/>
  <c r="F30" i="149"/>
  <c r="D61" i="149"/>
  <c r="W51" i="149"/>
  <c r="S55" i="149"/>
  <c r="U31" i="149"/>
  <c r="K2" i="116"/>
  <c r="W2" i="117"/>
  <c r="L2" i="124"/>
  <c r="N2" i="123"/>
  <c r="O2" i="117"/>
  <c r="D2" i="123"/>
  <c r="K2" i="123"/>
  <c r="T2" i="124"/>
  <c r="U2" i="104"/>
  <c r="E88" i="149"/>
  <c r="E2" i="104"/>
  <c r="D2" i="124"/>
  <c r="L2" i="123"/>
  <c r="E2" i="75"/>
  <c r="I2" i="123"/>
  <c r="T2" i="103"/>
  <c r="N28" i="149"/>
  <c r="X2" i="106"/>
  <c r="M2" i="75"/>
  <c r="K2" i="75"/>
  <c r="R95" i="149"/>
  <c r="T2" i="106"/>
  <c r="F2" i="124"/>
  <c r="Q2" i="103"/>
  <c r="H2" i="124"/>
  <c r="Q2" i="124"/>
  <c r="O2" i="123"/>
  <c r="U28" i="149"/>
  <c r="S2" i="103"/>
  <c r="C2" i="75"/>
  <c r="J2" i="117"/>
  <c r="J41" i="149"/>
  <c r="N61" i="93"/>
  <c r="G61" i="149"/>
  <c r="X3" i="102"/>
  <c r="K45" i="149"/>
  <c r="U70" i="149"/>
  <c r="M68" i="149"/>
  <c r="E3" i="102"/>
  <c r="M48" i="149"/>
  <c r="W49" i="149"/>
  <c r="S40" i="149"/>
  <c r="F28" i="149"/>
  <c r="U53" i="149"/>
  <c r="K47" i="149"/>
  <c r="G58" i="149"/>
  <c r="W29" i="149"/>
  <c r="H20" i="149"/>
  <c r="S47" i="149"/>
  <c r="E53" i="149"/>
  <c r="R90" i="149"/>
  <c r="M40" i="149"/>
  <c r="F34" i="149"/>
  <c r="H54" i="149"/>
  <c r="C53" i="149"/>
  <c r="E90" i="149"/>
  <c r="L15" i="149"/>
  <c r="E20" i="149"/>
  <c r="O90" i="149"/>
  <c r="Q62" i="149"/>
  <c r="C59" i="149"/>
  <c r="X90" i="149"/>
  <c r="Q53" i="149"/>
  <c r="G34" i="149"/>
  <c r="D55" i="149"/>
  <c r="I53" i="149"/>
  <c r="I15" i="149"/>
  <c r="M34" i="149"/>
  <c r="L44" i="149"/>
  <c r="H45" i="149"/>
  <c r="W45" i="149"/>
  <c r="M26" i="102"/>
  <c r="N16" i="149"/>
  <c r="S61" i="93"/>
  <c r="M22" i="102"/>
  <c r="S86" i="149"/>
  <c r="T24" i="149"/>
  <c r="L86" i="149"/>
  <c r="T55" i="149"/>
  <c r="C42" i="149"/>
  <c r="M61" i="93"/>
  <c r="D21" i="149"/>
  <c r="D24" i="149"/>
  <c r="I26" i="102"/>
  <c r="J54" i="149"/>
  <c r="W56" i="149"/>
  <c r="E86" i="149"/>
  <c r="C49" i="149"/>
  <c r="O61" i="93"/>
  <c r="N61" i="149"/>
  <c r="U26" i="102"/>
  <c r="U59" i="149"/>
  <c r="E61" i="93"/>
  <c r="G22" i="149"/>
  <c r="F58" i="149"/>
  <c r="E41" i="149"/>
  <c r="O48" i="149"/>
  <c r="R47" i="149"/>
  <c r="H26" i="149"/>
  <c r="K60" i="149"/>
  <c r="M27" i="149"/>
  <c r="E51" i="149"/>
  <c r="U43" i="149"/>
  <c r="X26" i="149"/>
  <c r="Q39" i="149"/>
  <c r="D18" i="149"/>
  <c r="R44" i="149"/>
  <c r="V41" i="149"/>
  <c r="P40" i="149"/>
  <c r="T52" i="149"/>
  <c r="K55" i="149"/>
  <c r="S19" i="149"/>
  <c r="E11" i="93"/>
  <c r="E12" i="11"/>
  <c r="G61" i="93"/>
  <c r="G23" i="11"/>
  <c r="G22" i="93"/>
  <c r="O5" i="11"/>
  <c r="O4" i="93"/>
  <c r="T18" i="11"/>
  <c r="T17" i="93"/>
  <c r="M18" i="11"/>
  <c r="M17" i="93"/>
  <c r="D28" i="11"/>
  <c r="D27" i="93"/>
  <c r="C34" i="11"/>
  <c r="C33" i="93"/>
  <c r="X34" i="11"/>
  <c r="X33" i="93"/>
  <c r="V11" i="93"/>
  <c r="V12" i="11"/>
  <c r="K38" i="149"/>
  <c r="K61" i="93"/>
  <c r="V38" i="149"/>
  <c r="E5" i="149"/>
  <c r="Q3" i="102"/>
  <c r="U11" i="93"/>
  <c r="U12" i="11"/>
  <c r="K5" i="11"/>
  <c r="K4" i="93"/>
  <c r="M20" i="149"/>
  <c r="Q23" i="11"/>
  <c r="Q22" i="93"/>
  <c r="U8" i="11"/>
  <c r="U9" i="9"/>
  <c r="X12" i="11"/>
  <c r="X11" i="93"/>
  <c r="R23" i="11"/>
  <c r="R22" i="93"/>
  <c r="F23" i="11"/>
  <c r="F22" i="93"/>
  <c r="X68" i="149"/>
  <c r="K11" i="93"/>
  <c r="K12" i="11"/>
  <c r="L5" i="11"/>
  <c r="L4" i="93"/>
  <c r="U3" i="102"/>
  <c r="M11" i="93"/>
  <c r="M12" i="11"/>
  <c r="I53" i="11"/>
  <c r="I52" i="93"/>
  <c r="O17" i="93"/>
  <c r="O18" i="11"/>
  <c r="J40" i="149"/>
  <c r="D53" i="11"/>
  <c r="D52" i="93"/>
  <c r="Q18" i="11"/>
  <c r="Q17" i="93"/>
  <c r="L18" i="11"/>
  <c r="L17" i="93"/>
  <c r="M5" i="11"/>
  <c r="M4" i="93"/>
  <c r="W23" i="11"/>
  <c r="W22" i="93"/>
  <c r="O23" i="11"/>
  <c r="O22" i="93"/>
  <c r="X15" i="149"/>
  <c r="C18" i="11"/>
  <c r="C17" i="93"/>
  <c r="X17" i="93"/>
  <c r="X18" i="11"/>
  <c r="W53" i="11"/>
  <c r="W52" i="93"/>
  <c r="V34" i="11"/>
  <c r="V33" i="93"/>
  <c r="F9" i="149"/>
  <c r="I5" i="149"/>
  <c r="C15" i="149"/>
  <c r="R12" i="11"/>
  <c r="R11" i="93"/>
  <c r="F61" i="93"/>
  <c r="F34" i="11"/>
  <c r="F33" i="93"/>
  <c r="K9" i="11"/>
  <c r="K8" i="93"/>
  <c r="R37" i="149"/>
  <c r="D5" i="149"/>
  <c r="H61" i="93"/>
  <c r="K61" i="11"/>
  <c r="V18" i="11"/>
  <c r="V17" i="93"/>
  <c r="Q5" i="11"/>
  <c r="Q4" i="93"/>
  <c r="G33" i="93"/>
  <c r="G34" i="11"/>
  <c r="D61" i="11"/>
  <c r="C91" i="149"/>
  <c r="P12" i="11"/>
  <c r="P11" i="93"/>
  <c r="F18" i="11"/>
  <c r="F17" i="93"/>
  <c r="W9" i="11"/>
  <c r="W8" i="93"/>
  <c r="Q12" i="11"/>
  <c r="Q11" i="93"/>
  <c r="T90" i="149"/>
  <c r="N34" i="11"/>
  <c r="N33" i="93"/>
  <c r="U90" i="149"/>
  <c r="N26" i="102"/>
  <c r="U5" i="11"/>
  <c r="U4" i="93"/>
  <c r="F53" i="11"/>
  <c r="F52" i="93"/>
  <c r="F49" i="149"/>
  <c r="O9" i="11"/>
  <c r="O8" i="93"/>
  <c r="I18" i="11"/>
  <c r="I17" i="93"/>
  <c r="N5" i="11"/>
  <c r="N4" i="93"/>
  <c r="V90" i="149"/>
  <c r="R3" i="102"/>
  <c r="Q61" i="93"/>
  <c r="R61" i="93"/>
  <c r="J23" i="11"/>
  <c r="J22" i="93"/>
  <c r="L38" i="149"/>
  <c r="O33" i="93"/>
  <c r="O34" i="11"/>
  <c r="K34" i="11"/>
  <c r="K33" i="93"/>
  <c r="F26" i="102"/>
  <c r="X5" i="11"/>
  <c r="X4" i="93"/>
  <c r="C9" i="11"/>
  <c r="C8" i="93"/>
  <c r="C9" i="149"/>
  <c r="W3" i="102"/>
  <c r="Q34" i="11"/>
  <c r="Q33" i="93"/>
  <c r="E9" i="11"/>
  <c r="E8" i="93"/>
  <c r="G28" i="11"/>
  <c r="G27" i="93"/>
  <c r="G53" i="11"/>
  <c r="G52" i="93"/>
  <c r="O12" i="11"/>
  <c r="O11" i="93"/>
  <c r="S34" i="11"/>
  <c r="S33" i="93"/>
  <c r="T3" i="102"/>
  <c r="K90" i="149"/>
  <c r="O53" i="149"/>
  <c r="T86" i="149"/>
  <c r="D22" i="93"/>
  <c r="D23" i="11"/>
  <c r="N61" i="11"/>
  <c r="I54" i="149"/>
  <c r="R9" i="149"/>
  <c r="D3" i="102"/>
  <c r="N27" i="93"/>
  <c r="N28" i="11"/>
  <c r="L3" i="102"/>
  <c r="R53" i="11"/>
  <c r="R52" i="93"/>
  <c r="M53" i="11"/>
  <c r="M52" i="93"/>
  <c r="H53" i="11"/>
  <c r="H52" i="93"/>
  <c r="N50" i="149"/>
  <c r="W26" i="102"/>
  <c r="E18" i="11"/>
  <c r="E17" i="93"/>
  <c r="C12" i="11"/>
  <c r="C11" i="93"/>
  <c r="L90" i="149"/>
  <c r="G5" i="11"/>
  <c r="G4" i="93"/>
  <c r="R5" i="11"/>
  <c r="R4" i="93"/>
  <c r="L61" i="93"/>
  <c r="Q61" i="11"/>
  <c r="R61" i="11"/>
  <c r="R15" i="149"/>
  <c r="F27" i="93"/>
  <c r="F28" i="11"/>
  <c r="F90" i="149"/>
  <c r="V27" i="93"/>
  <c r="V28" i="11"/>
  <c r="W5" i="11"/>
  <c r="W4" i="93"/>
  <c r="M61" i="9"/>
  <c r="M64" i="7"/>
  <c r="M61" i="7" s="1"/>
  <c r="C61" i="93"/>
  <c r="K86" i="149"/>
  <c r="T34" i="11"/>
  <c r="T33" i="93"/>
  <c r="L5" i="149"/>
  <c r="T5" i="11"/>
  <c r="T4" i="93"/>
  <c r="K18" i="11"/>
  <c r="K17" i="93"/>
  <c r="O50" i="149"/>
  <c r="G64" i="7"/>
  <c r="J61" i="11"/>
  <c r="U18" i="11"/>
  <c r="U17" i="93"/>
  <c r="L91" i="149"/>
  <c r="D5" i="11"/>
  <c r="D4" i="93"/>
  <c r="V23" i="11"/>
  <c r="V22" i="93"/>
  <c r="D38" i="149"/>
  <c r="L12" i="11"/>
  <c r="L11" i="93"/>
  <c r="M34" i="11"/>
  <c r="M33" i="93"/>
  <c r="D12" i="11"/>
  <c r="D11" i="93"/>
  <c r="U23" i="11"/>
  <c r="U22" i="93"/>
  <c r="M5" i="149"/>
  <c r="R53" i="149"/>
  <c r="T23" i="11"/>
  <c r="T22" i="93"/>
  <c r="U50" i="149"/>
  <c r="R26" i="102"/>
  <c r="T38" i="149"/>
  <c r="W28" i="11"/>
  <c r="W27" i="93"/>
  <c r="S90" i="149"/>
  <c r="F9" i="11"/>
  <c r="F8" i="93"/>
  <c r="F3" i="102"/>
  <c r="N53" i="11"/>
  <c r="N52" i="93"/>
  <c r="K26" i="102"/>
  <c r="I28" i="11"/>
  <c r="I27" i="93"/>
  <c r="S3" i="102"/>
  <c r="N18" i="11"/>
  <c r="N17" i="93"/>
  <c r="P61" i="11"/>
  <c r="P53" i="11"/>
  <c r="P52" i="93"/>
  <c r="J34" i="11"/>
  <c r="J33" i="93"/>
  <c r="V5" i="11"/>
  <c r="V4" i="93"/>
  <c r="S85" i="149"/>
  <c r="S53" i="11"/>
  <c r="S52" i="93"/>
  <c r="E85" i="149"/>
  <c r="D9" i="11"/>
  <c r="D8" i="93"/>
  <c r="M61" i="11"/>
  <c r="E61" i="11"/>
  <c r="H5" i="11"/>
  <c r="H4" i="93"/>
  <c r="H28" i="11"/>
  <c r="H27" i="93"/>
  <c r="W12" i="11"/>
  <c r="W11" i="93"/>
  <c r="I24" i="149"/>
  <c r="M23" i="11"/>
  <c r="M22" i="93"/>
  <c r="G3" i="102"/>
  <c r="I46" i="149"/>
  <c r="O26" i="102"/>
  <c r="J17" i="93"/>
  <c r="J18" i="11"/>
  <c r="E50" i="149"/>
  <c r="C3" i="102"/>
  <c r="Q5" i="149"/>
  <c r="G46" i="149"/>
  <c r="I34" i="11"/>
  <c r="I33" i="93"/>
  <c r="P9" i="11"/>
  <c r="P8" i="93"/>
  <c r="R28" i="11"/>
  <c r="R27" i="93"/>
  <c r="H12" i="11"/>
  <c r="H11" i="93"/>
  <c r="H18" i="11"/>
  <c r="H17" i="93"/>
  <c r="O61" i="11"/>
  <c r="Q46" i="149"/>
  <c r="F5" i="11"/>
  <c r="F4" i="93"/>
  <c r="H5" i="149"/>
  <c r="T5" i="149"/>
  <c r="K27" i="93"/>
  <c r="K28" i="11"/>
  <c r="S9" i="11"/>
  <c r="S8" i="93"/>
  <c r="S5" i="11"/>
  <c r="S4" i="93"/>
  <c r="T12" i="11"/>
  <c r="T11" i="93"/>
  <c r="X53" i="11"/>
  <c r="X52" i="93"/>
  <c r="S27" i="93"/>
  <c r="S28" i="11"/>
  <c r="L53" i="11"/>
  <c r="L52" i="93"/>
  <c r="L9" i="11"/>
  <c r="L8" i="93"/>
  <c r="S23" i="11"/>
  <c r="S22" i="93"/>
  <c r="X9" i="11"/>
  <c r="X8" i="93"/>
  <c r="E53" i="11"/>
  <c r="E52" i="93"/>
  <c r="R34" i="11"/>
  <c r="R33" i="93"/>
  <c r="H15" i="149"/>
  <c r="U61" i="11"/>
  <c r="C90" i="149"/>
  <c r="E23" i="11"/>
  <c r="E22" i="93"/>
  <c r="M49" i="149"/>
  <c r="V9" i="11"/>
  <c r="V8" i="93"/>
  <c r="J53" i="11"/>
  <c r="J52" i="93"/>
  <c r="R54" i="149"/>
  <c r="L23" i="11"/>
  <c r="L22" i="93"/>
  <c r="J53" i="149"/>
  <c r="L28" i="11"/>
  <c r="L27" i="93"/>
  <c r="X26" i="102"/>
  <c r="J3" i="102"/>
  <c r="U49" i="149"/>
  <c r="G12" i="11"/>
  <c r="G11" i="93"/>
  <c r="T26" i="102"/>
  <c r="I20" i="149"/>
  <c r="K23" i="11"/>
  <c r="K22" i="93"/>
  <c r="O28" i="11"/>
  <c r="O27" i="93"/>
  <c r="S38" i="149"/>
  <c r="U34" i="11"/>
  <c r="U33" i="93"/>
  <c r="U53" i="11"/>
  <c r="U52" i="93"/>
  <c r="Q26" i="102"/>
  <c r="C5" i="11"/>
  <c r="C4" i="93"/>
  <c r="F11" i="93"/>
  <c r="F12" i="11"/>
  <c r="T61" i="11"/>
  <c r="W61" i="93"/>
  <c r="L34" i="11"/>
  <c r="L33" i="93"/>
  <c r="Q15" i="149"/>
  <c r="H23" i="11"/>
  <c r="H22" i="93"/>
  <c r="C52" i="93"/>
  <c r="C53" i="11"/>
  <c r="P3" i="102"/>
  <c r="S61" i="11"/>
  <c r="R41" i="149"/>
  <c r="N9" i="11"/>
  <c r="N8" i="93"/>
  <c r="I40" i="149"/>
  <c r="V20" i="149"/>
  <c r="I3" i="102"/>
  <c r="M37" i="149"/>
  <c r="S18" i="11"/>
  <c r="S17" i="93"/>
  <c r="I23" i="11"/>
  <c r="I22" i="93"/>
  <c r="O53" i="11"/>
  <c r="O52" i="93"/>
  <c r="C26" i="102"/>
  <c r="K53" i="11"/>
  <c r="K52" i="93"/>
  <c r="G9" i="11"/>
  <c r="G8" i="93"/>
  <c r="N23" i="11"/>
  <c r="N22" i="93"/>
  <c r="M27" i="93"/>
  <c r="M28" i="11"/>
  <c r="J9" i="11"/>
  <c r="J8" i="93"/>
  <c r="P26" i="102"/>
  <c r="E26" i="102"/>
  <c r="X28" i="11"/>
  <c r="X27" i="93"/>
  <c r="J5" i="11"/>
  <c r="J4" i="93"/>
  <c r="R40" i="149"/>
  <c r="T28" i="11"/>
  <c r="T27" i="93"/>
  <c r="M9" i="11"/>
  <c r="M8" i="93"/>
  <c r="H64" i="7"/>
  <c r="C22" i="93"/>
  <c r="C23" i="11"/>
  <c r="W17" i="93"/>
  <c r="W18" i="11"/>
  <c r="Q28" i="11"/>
  <c r="Q27" i="93"/>
  <c r="P23" i="11"/>
  <c r="P22" i="93"/>
  <c r="M50" i="149"/>
  <c r="V61" i="93"/>
  <c r="I12" i="11"/>
  <c r="I11" i="93"/>
  <c r="P4" i="93"/>
  <c r="P5" i="11"/>
  <c r="J26" i="102"/>
  <c r="T9" i="11"/>
  <c r="T8" i="93"/>
  <c r="X23" i="11"/>
  <c r="X22" i="93"/>
  <c r="T91" i="149"/>
  <c r="Q16" i="149"/>
  <c r="I5" i="11"/>
  <c r="I4" i="93"/>
  <c r="Q9" i="11"/>
  <c r="Q8" i="93"/>
  <c r="C28" i="11"/>
  <c r="C27" i="93"/>
  <c r="X61" i="11"/>
  <c r="E34" i="11"/>
  <c r="E33" i="93"/>
  <c r="K53" i="149"/>
  <c r="I61" i="93"/>
  <c r="P34" i="11"/>
  <c r="P33" i="93"/>
  <c r="P28" i="11"/>
  <c r="P27" i="93"/>
  <c r="P18" i="11"/>
  <c r="P17" i="93"/>
  <c r="O15" i="149"/>
  <c r="E27" i="93"/>
  <c r="E28" i="11"/>
  <c r="G17" i="93"/>
  <c r="G18" i="11"/>
  <c r="W33" i="93"/>
  <c r="W34" i="11"/>
  <c r="K3" i="102"/>
  <c r="S11" i="93"/>
  <c r="S12" i="11"/>
  <c r="D34" i="11"/>
  <c r="D33" i="93"/>
  <c r="U27" i="149"/>
  <c r="U27" i="93"/>
  <c r="U28" i="11"/>
  <c r="H34" i="11"/>
  <c r="H33" i="93"/>
  <c r="T53" i="11"/>
  <c r="T52" i="93"/>
  <c r="N11" i="93"/>
  <c r="N12" i="11"/>
  <c r="D18" i="11"/>
  <c r="D17" i="93"/>
  <c r="R17" i="93"/>
  <c r="R18" i="11"/>
  <c r="Q53" i="11"/>
  <c r="Q52" i="93"/>
  <c r="R9" i="11"/>
  <c r="R8" i="93"/>
  <c r="E5" i="11"/>
  <c r="E4" i="93"/>
  <c r="I9" i="11"/>
  <c r="I8" i="93"/>
  <c r="I16" i="149"/>
  <c r="H9" i="11"/>
  <c r="H8" i="93"/>
  <c r="W54" i="149"/>
  <c r="J12" i="11"/>
  <c r="J11" i="93"/>
  <c r="V53" i="11"/>
  <c r="V52" i="93"/>
  <c r="J28" i="11"/>
  <c r="J27" i="93"/>
  <c r="G15" i="149"/>
  <c r="F2" i="123" l="1"/>
  <c r="I85" i="149"/>
  <c r="F19" i="149"/>
  <c r="N15" i="149"/>
  <c r="W15" i="149"/>
  <c r="R49" i="149"/>
  <c r="K40" i="149"/>
  <c r="M45" i="149"/>
  <c r="N45" i="149"/>
  <c r="D40" i="149"/>
  <c r="G45" i="149"/>
  <c r="V49" i="149"/>
  <c r="E40" i="149"/>
  <c r="C45" i="149"/>
  <c r="G90" i="149"/>
  <c r="H65" i="149"/>
  <c r="N40" i="149"/>
  <c r="T15" i="149"/>
  <c r="Q49" i="149"/>
  <c r="O37" i="149"/>
  <c r="H84" i="149"/>
  <c r="U15" i="149"/>
  <c r="J15" i="149"/>
  <c r="G53" i="149"/>
  <c r="C40" i="149"/>
  <c r="U40" i="149"/>
  <c r="K15" i="149"/>
  <c r="F15" i="149"/>
  <c r="S15" i="149"/>
  <c r="P84" i="149"/>
  <c r="P49" i="149"/>
  <c r="E15" i="149"/>
  <c r="V19" i="149"/>
  <c r="U66" i="149"/>
  <c r="D45" i="149"/>
  <c r="W2" i="123"/>
  <c r="I45" i="149"/>
  <c r="X37" i="149"/>
  <c r="I19" i="149"/>
  <c r="Q45" i="149"/>
  <c r="I49" i="149"/>
  <c r="N19" i="149"/>
  <c r="J19" i="149"/>
  <c r="W85" i="149"/>
  <c r="P45" i="149"/>
  <c r="T45" i="149"/>
  <c r="W53" i="149"/>
  <c r="L19" i="149"/>
  <c r="K85" i="149"/>
  <c r="D19" i="149"/>
  <c r="N49" i="149"/>
  <c r="S49" i="149"/>
  <c r="C19" i="149"/>
  <c r="X40" i="149"/>
  <c r="G19" i="149"/>
  <c r="E49" i="149"/>
  <c r="C37" i="149"/>
  <c r="J66" i="149"/>
  <c r="C84" i="149"/>
  <c r="H49" i="149"/>
  <c r="F45" i="149"/>
  <c r="T19" i="149"/>
  <c r="E19" i="149"/>
  <c r="D85" i="149"/>
  <c r="O49" i="149"/>
  <c r="E45" i="149"/>
  <c r="M66" i="149"/>
  <c r="L40" i="149"/>
  <c r="X49" i="149"/>
  <c r="F66" i="149"/>
  <c r="N66" i="149"/>
  <c r="H19" i="149"/>
  <c r="W90" i="149"/>
  <c r="W19" i="149"/>
  <c r="I37" i="149"/>
  <c r="S37" i="149"/>
  <c r="U2" i="102"/>
  <c r="X84" i="149"/>
  <c r="K84" i="149"/>
  <c r="V15" i="149"/>
  <c r="T40" i="149"/>
  <c r="P19" i="149"/>
  <c r="T37" i="149"/>
  <c r="G84" i="149"/>
  <c r="L85" i="149"/>
  <c r="F37" i="149"/>
  <c r="R19" i="149"/>
  <c r="G85" i="149"/>
  <c r="O84" i="149"/>
  <c r="C85" i="149"/>
  <c r="N37" i="149"/>
  <c r="O65" i="149"/>
  <c r="E65" i="149"/>
  <c r="S66" i="149"/>
  <c r="U45" i="149"/>
  <c r="V85" i="149"/>
  <c r="M19" i="149"/>
  <c r="M85" i="149"/>
  <c r="I84" i="149"/>
  <c r="T85" i="149"/>
  <c r="K19" i="149"/>
  <c r="V65" i="149"/>
  <c r="I65" i="149"/>
  <c r="H2" i="102"/>
  <c r="O66" i="149"/>
  <c r="M84" i="149"/>
  <c r="S84" i="149"/>
  <c r="X66" i="149"/>
  <c r="L66" i="149"/>
  <c r="Q40" i="149"/>
  <c r="Q65" i="149"/>
  <c r="W37" i="149"/>
  <c r="I66" i="149"/>
  <c r="Q84" i="149"/>
  <c r="C66" i="149"/>
  <c r="H85" i="149"/>
  <c r="O40" i="149"/>
  <c r="R84" i="149"/>
  <c r="K2" i="102"/>
  <c r="U37" i="149"/>
  <c r="T84" i="149"/>
  <c r="H37" i="149"/>
  <c r="E84" i="149"/>
  <c r="G66" i="149"/>
  <c r="T49" i="149"/>
  <c r="V2" i="102"/>
  <c r="E37" i="149"/>
  <c r="Q19" i="149"/>
  <c r="P85" i="149"/>
  <c r="G37" i="149"/>
  <c r="P37" i="149"/>
  <c r="D37" i="149"/>
  <c r="D65" i="149"/>
  <c r="F85" i="149"/>
  <c r="D66" i="149"/>
  <c r="Q66" i="149"/>
  <c r="J85" i="149"/>
  <c r="K66" i="149"/>
  <c r="T66" i="149"/>
  <c r="R85" i="149"/>
  <c r="P3" i="93"/>
  <c r="K37" i="149"/>
  <c r="L84" i="149"/>
  <c r="O19" i="149"/>
  <c r="D84" i="149"/>
  <c r="E66" i="149"/>
  <c r="L65" i="149"/>
  <c r="W66" i="149"/>
  <c r="O85" i="149"/>
  <c r="Q85" i="149"/>
  <c r="Q37" i="149"/>
  <c r="V37" i="149"/>
  <c r="J37" i="149"/>
  <c r="M2" i="102"/>
  <c r="S2" i="102"/>
  <c r="C2" i="102"/>
  <c r="T2" i="102"/>
  <c r="I2" i="102"/>
  <c r="J2" i="102"/>
  <c r="F2" i="102"/>
  <c r="G2" i="102"/>
  <c r="R2" i="102"/>
  <c r="E2" i="102"/>
  <c r="P2" i="102"/>
  <c r="L2" i="102"/>
  <c r="W2" i="102"/>
  <c r="Q2" i="102"/>
  <c r="N2" i="102"/>
  <c r="D2" i="102"/>
  <c r="X2" i="102"/>
  <c r="O2" i="102"/>
  <c r="P66" i="149"/>
  <c r="M65" i="149"/>
  <c r="W26" i="93"/>
  <c r="W65" i="149"/>
  <c r="H66" i="149"/>
  <c r="P65" i="149"/>
  <c r="S65" i="149"/>
  <c r="J84" i="149"/>
  <c r="U65" i="149"/>
  <c r="N85" i="149"/>
  <c r="T65" i="149"/>
  <c r="F65" i="149"/>
  <c r="J65" i="149"/>
  <c r="U85" i="149"/>
  <c r="N84" i="149"/>
  <c r="P26" i="93"/>
  <c r="I26" i="93"/>
  <c r="M26" i="93"/>
  <c r="T3" i="93"/>
  <c r="H26" i="93"/>
  <c r="D26" i="93"/>
  <c r="X26" i="93"/>
  <c r="V3" i="93"/>
  <c r="E33" i="11"/>
  <c r="E34" i="9"/>
  <c r="J53" i="9"/>
  <c r="J52" i="11"/>
  <c r="S5" i="9"/>
  <c r="S4" i="11"/>
  <c r="D9" i="9"/>
  <c r="D8" i="11"/>
  <c r="H8" i="11"/>
  <c r="H9" i="9"/>
  <c r="W34" i="9"/>
  <c r="W33" i="11"/>
  <c r="P33" i="11"/>
  <c r="P34" i="9"/>
  <c r="X61" i="7"/>
  <c r="X61" i="9"/>
  <c r="Q8" i="11"/>
  <c r="Q9" i="9"/>
  <c r="I12" i="9"/>
  <c r="I11" i="11"/>
  <c r="Q28" i="9"/>
  <c r="Q27" i="11"/>
  <c r="J5" i="9"/>
  <c r="J4" i="11"/>
  <c r="M28" i="9"/>
  <c r="M27" i="11"/>
  <c r="S18" i="9"/>
  <c r="S17" i="11"/>
  <c r="F11" i="11"/>
  <c r="F12" i="9"/>
  <c r="K23" i="9"/>
  <c r="K22" i="11"/>
  <c r="R28" i="9"/>
  <c r="R27" i="11"/>
  <c r="J26" i="93"/>
  <c r="F8" i="11"/>
  <c r="F9" i="9"/>
  <c r="C65" i="149"/>
  <c r="J61" i="7"/>
  <c r="J61" i="9"/>
  <c r="T5" i="9"/>
  <c r="T4" i="11"/>
  <c r="R4" i="11"/>
  <c r="R5" i="9"/>
  <c r="C12" i="9"/>
  <c r="C11" i="11"/>
  <c r="R66" i="149"/>
  <c r="E9" i="9"/>
  <c r="E8" i="11"/>
  <c r="F61" i="11"/>
  <c r="W52" i="11"/>
  <c r="W53" i="9"/>
  <c r="M5" i="9"/>
  <c r="M4" i="11"/>
  <c r="Q23" i="9"/>
  <c r="Q22" i="11"/>
  <c r="T18" i="9"/>
  <c r="T17" i="11"/>
  <c r="U53" i="9"/>
  <c r="U52" i="11"/>
  <c r="V66" i="149"/>
  <c r="N18" i="9"/>
  <c r="N17" i="11"/>
  <c r="Q53" i="9"/>
  <c r="Q52" i="11"/>
  <c r="T53" i="9"/>
  <c r="T52" i="11"/>
  <c r="I3" i="93"/>
  <c r="X23" i="9"/>
  <c r="X22" i="11"/>
  <c r="W17" i="11"/>
  <c r="W18" i="9"/>
  <c r="K52" i="11"/>
  <c r="K53" i="9"/>
  <c r="U26" i="93"/>
  <c r="S22" i="11"/>
  <c r="S23" i="9"/>
  <c r="S9" i="9"/>
  <c r="S8" i="11"/>
  <c r="H3" i="93"/>
  <c r="J33" i="11"/>
  <c r="J34" i="9"/>
  <c r="L12" i="9"/>
  <c r="L11" i="11"/>
  <c r="V28" i="9"/>
  <c r="V27" i="11"/>
  <c r="F27" i="11"/>
  <c r="F28" i="9"/>
  <c r="H53" i="9"/>
  <c r="H52" i="11"/>
  <c r="O12" i="9"/>
  <c r="O11" i="11"/>
  <c r="Q26" i="93"/>
  <c r="K26" i="93"/>
  <c r="J23" i="9"/>
  <c r="J22" i="11"/>
  <c r="W9" i="9"/>
  <c r="W8" i="11"/>
  <c r="Q3" i="93"/>
  <c r="N65" i="149"/>
  <c r="V84" i="149"/>
  <c r="D52" i="11"/>
  <c r="D53" i="9"/>
  <c r="M12" i="9"/>
  <c r="M11" i="11"/>
  <c r="C26" i="93"/>
  <c r="O3" i="93"/>
  <c r="N12" i="9"/>
  <c r="N11" i="11"/>
  <c r="H28" i="9"/>
  <c r="H27" i="11"/>
  <c r="V53" i="9"/>
  <c r="V52" i="11"/>
  <c r="V61" i="11"/>
  <c r="C53" i="9"/>
  <c r="C52" i="11"/>
  <c r="X8" i="11"/>
  <c r="X9" i="9"/>
  <c r="I8" i="11"/>
  <c r="I9" i="9"/>
  <c r="R17" i="11"/>
  <c r="R18" i="9"/>
  <c r="G17" i="11"/>
  <c r="G18" i="9"/>
  <c r="P18" i="9"/>
  <c r="P17" i="11"/>
  <c r="I61" i="11"/>
  <c r="I5" i="9"/>
  <c r="I4" i="11"/>
  <c r="M8" i="11"/>
  <c r="M9" i="9"/>
  <c r="H23" i="9"/>
  <c r="H22" i="11"/>
  <c r="W61" i="11"/>
  <c r="C3" i="93"/>
  <c r="U33" i="11"/>
  <c r="U34" i="9"/>
  <c r="U19" i="149"/>
  <c r="R26" i="93"/>
  <c r="O61" i="7"/>
  <c r="O61" i="9"/>
  <c r="P8" i="11"/>
  <c r="P9" i="9"/>
  <c r="M23" i="9"/>
  <c r="M22" i="11"/>
  <c r="H4" i="11"/>
  <c r="H5" i="9"/>
  <c r="I28" i="9"/>
  <c r="I27" i="11"/>
  <c r="C61" i="11"/>
  <c r="R61" i="9"/>
  <c r="R61" i="7"/>
  <c r="N27" i="11"/>
  <c r="N28" i="9"/>
  <c r="Q33" i="11"/>
  <c r="Q34" i="9"/>
  <c r="K33" i="11"/>
  <c r="K34" i="9"/>
  <c r="N26" i="93"/>
  <c r="Q4" i="11"/>
  <c r="Q5" i="9"/>
  <c r="X17" i="11"/>
  <c r="X18" i="9"/>
  <c r="X11" i="11"/>
  <c r="X12" i="9"/>
  <c r="C33" i="11"/>
  <c r="C34" i="9"/>
  <c r="O5" i="9"/>
  <c r="O4" i="11"/>
  <c r="G61" i="11"/>
  <c r="X28" i="9"/>
  <c r="X27" i="11"/>
  <c r="H12" i="9"/>
  <c r="H11" i="11"/>
  <c r="L28" i="9"/>
  <c r="L27" i="11"/>
  <c r="J12" i="9"/>
  <c r="J11" i="11"/>
  <c r="E3" i="93"/>
  <c r="H33" i="11"/>
  <c r="H34" i="9"/>
  <c r="D33" i="11"/>
  <c r="D34" i="9"/>
  <c r="T8" i="11"/>
  <c r="T9" i="9"/>
  <c r="N22" i="11"/>
  <c r="N23" i="9"/>
  <c r="S61" i="9"/>
  <c r="S61" i="7"/>
  <c r="C5" i="9"/>
  <c r="C4" i="11"/>
  <c r="L37" i="149"/>
  <c r="L22" i="11"/>
  <c r="L23" i="9"/>
  <c r="V8" i="11"/>
  <c r="V9" i="9"/>
  <c r="U61" i="9"/>
  <c r="U61" i="7"/>
  <c r="R34" i="9"/>
  <c r="R33" i="11"/>
  <c r="L8" i="11"/>
  <c r="L9" i="9"/>
  <c r="X53" i="9"/>
  <c r="X52" i="11"/>
  <c r="F3" i="93"/>
  <c r="S52" i="11"/>
  <c r="S53" i="9"/>
  <c r="P53" i="9"/>
  <c r="P52" i="11"/>
  <c r="N52" i="11"/>
  <c r="N53" i="9"/>
  <c r="U23" i="9"/>
  <c r="U22" i="11"/>
  <c r="T26" i="93"/>
  <c r="W3" i="93"/>
  <c r="G3" i="93"/>
  <c r="N61" i="7"/>
  <c r="N61" i="9"/>
  <c r="G52" i="11"/>
  <c r="G53" i="9"/>
  <c r="O33" i="11"/>
  <c r="O34" i="9"/>
  <c r="O8" i="11"/>
  <c r="O9" i="9"/>
  <c r="N33" i="11"/>
  <c r="N34" i="9"/>
  <c r="F18" i="9"/>
  <c r="F17" i="11"/>
  <c r="D61" i="7"/>
  <c r="D61" i="9"/>
  <c r="H61" i="11"/>
  <c r="O23" i="9"/>
  <c r="O22" i="11"/>
  <c r="L18" i="9"/>
  <c r="L17" i="11"/>
  <c r="K3" i="93"/>
  <c r="V12" i="9"/>
  <c r="V11" i="11"/>
  <c r="L33" i="11"/>
  <c r="L34" i="9"/>
  <c r="S3" i="93"/>
  <c r="J28" i="9"/>
  <c r="J27" i="11"/>
  <c r="E4" i="11"/>
  <c r="E5" i="9"/>
  <c r="G65" i="149"/>
  <c r="P28" i="9"/>
  <c r="P27" i="11"/>
  <c r="T28" i="9"/>
  <c r="T27" i="11"/>
  <c r="O52" i="11"/>
  <c r="O53" i="9"/>
  <c r="T61" i="7"/>
  <c r="T61" i="9"/>
  <c r="F5" i="9"/>
  <c r="F4" i="11"/>
  <c r="H18" i="9"/>
  <c r="H17" i="11"/>
  <c r="I33" i="11"/>
  <c r="I34" i="9"/>
  <c r="W12" i="9"/>
  <c r="W11" i="11"/>
  <c r="E61" i="9"/>
  <c r="E61" i="7"/>
  <c r="T33" i="11"/>
  <c r="T34" i="9"/>
  <c r="W5" i="9"/>
  <c r="W4" i="11"/>
  <c r="Q61" i="7"/>
  <c r="Q61" i="9"/>
  <c r="G5" i="9"/>
  <c r="G4" i="11"/>
  <c r="E17" i="11"/>
  <c r="E18" i="9"/>
  <c r="O26" i="93"/>
  <c r="N3" i="93"/>
  <c r="F53" i="9"/>
  <c r="F52" i="11"/>
  <c r="G34" i="9"/>
  <c r="G33" i="11"/>
  <c r="V18" i="9"/>
  <c r="V17" i="11"/>
  <c r="K9" i="9"/>
  <c r="K8" i="11"/>
  <c r="K65" i="149"/>
  <c r="O17" i="11"/>
  <c r="O18" i="9"/>
  <c r="X85" i="149"/>
  <c r="F22" i="11"/>
  <c r="F23" i="9"/>
  <c r="K5" i="9"/>
  <c r="K4" i="11"/>
  <c r="C28" i="9"/>
  <c r="C27" i="11"/>
  <c r="J3" i="93"/>
  <c r="U84" i="149"/>
  <c r="D18" i="9"/>
  <c r="D17" i="11"/>
  <c r="S11" i="11"/>
  <c r="S12" i="9"/>
  <c r="E28" i="9"/>
  <c r="E27" i="11"/>
  <c r="E26" i="93"/>
  <c r="P4" i="11"/>
  <c r="P5" i="9"/>
  <c r="P23" i="9"/>
  <c r="P22" i="11"/>
  <c r="C23" i="9"/>
  <c r="C22" i="11"/>
  <c r="X65" i="149"/>
  <c r="G8" i="11"/>
  <c r="G9" i="9"/>
  <c r="N8" i="11"/>
  <c r="N9" i="9"/>
  <c r="L26" i="93"/>
  <c r="G12" i="9"/>
  <c r="G11" i="11"/>
  <c r="E53" i="9"/>
  <c r="E52" i="11"/>
  <c r="L53" i="9"/>
  <c r="L52" i="11"/>
  <c r="T12" i="9"/>
  <c r="T11" i="11"/>
  <c r="K28" i="9"/>
  <c r="K27" i="11"/>
  <c r="J17" i="11"/>
  <c r="J18" i="9"/>
  <c r="P61" i="7"/>
  <c r="P61" i="9"/>
  <c r="W28" i="9"/>
  <c r="W27" i="11"/>
  <c r="T23" i="9"/>
  <c r="T22" i="11"/>
  <c r="D12" i="9"/>
  <c r="D11" i="11"/>
  <c r="V23" i="9"/>
  <c r="V22" i="11"/>
  <c r="M52" i="11"/>
  <c r="M53" i="9"/>
  <c r="D22" i="11"/>
  <c r="D23" i="9"/>
  <c r="G28" i="9"/>
  <c r="G27" i="11"/>
  <c r="N5" i="9"/>
  <c r="N4" i="11"/>
  <c r="U3" i="93"/>
  <c r="G26" i="93"/>
  <c r="F26" i="93"/>
  <c r="R12" i="9"/>
  <c r="R11" i="11"/>
  <c r="V26" i="93"/>
  <c r="C18" i="9"/>
  <c r="C17" i="11"/>
  <c r="L3" i="93"/>
  <c r="U8" i="9"/>
  <c r="U9" i="7"/>
  <c r="U8" i="7" s="1"/>
  <c r="U12" i="9"/>
  <c r="U11" i="11"/>
  <c r="E12" i="9"/>
  <c r="E11" i="11"/>
  <c r="O28" i="9"/>
  <c r="O27" i="11"/>
  <c r="D3" i="93"/>
  <c r="U18" i="9"/>
  <c r="U17" i="11"/>
  <c r="K17" i="11"/>
  <c r="K18" i="9"/>
  <c r="L61" i="11"/>
  <c r="S26" i="93"/>
  <c r="X3" i="93"/>
  <c r="R65" i="149"/>
  <c r="U4" i="11"/>
  <c r="U5" i="9"/>
  <c r="K61" i="7"/>
  <c r="K61" i="9"/>
  <c r="F34" i="9"/>
  <c r="F33" i="11"/>
  <c r="V33" i="11"/>
  <c r="V34" i="9"/>
  <c r="W23" i="9"/>
  <c r="W22" i="11"/>
  <c r="L5" i="9"/>
  <c r="L4" i="11"/>
  <c r="R23" i="9"/>
  <c r="R22" i="11"/>
  <c r="X33" i="11"/>
  <c r="X34" i="9"/>
  <c r="D28" i="9"/>
  <c r="D27" i="11"/>
  <c r="M18" i="9"/>
  <c r="M17" i="11"/>
  <c r="G22" i="11"/>
  <c r="G23" i="9"/>
  <c r="U28" i="9"/>
  <c r="U27" i="11"/>
  <c r="I22" i="11"/>
  <c r="I23" i="9"/>
  <c r="S27" i="11"/>
  <c r="S28" i="9"/>
  <c r="R9" i="9"/>
  <c r="R8" i="11"/>
  <c r="J8" i="11"/>
  <c r="J9" i="9"/>
  <c r="E23" i="9"/>
  <c r="E22" i="11"/>
  <c r="V5" i="9"/>
  <c r="V4" i="11"/>
  <c r="M33" i="11"/>
  <c r="M34" i="9"/>
  <c r="D5" i="9"/>
  <c r="D4" i="11"/>
  <c r="R3" i="93"/>
  <c r="R53" i="9"/>
  <c r="R52" i="11"/>
  <c r="S33" i="11"/>
  <c r="S34" i="9"/>
  <c r="C9" i="9"/>
  <c r="C8" i="11"/>
  <c r="X5" i="9"/>
  <c r="X4" i="11"/>
  <c r="F84" i="149"/>
  <c r="I18" i="9"/>
  <c r="I17" i="11"/>
  <c r="Q12" i="9"/>
  <c r="Q11" i="11"/>
  <c r="P12" i="9"/>
  <c r="P11" i="11"/>
  <c r="M3" i="93"/>
  <c r="Q18" i="9"/>
  <c r="Q17" i="11"/>
  <c r="I52" i="11"/>
  <c r="I53" i="9"/>
  <c r="K12" i="9"/>
  <c r="K11" i="11"/>
  <c r="K2" i="93" l="1"/>
  <c r="I36" i="149"/>
  <c r="W84" i="149"/>
  <c r="W36" i="149"/>
  <c r="V26" i="11"/>
  <c r="F36" i="149"/>
  <c r="G36" i="149"/>
  <c r="H36" i="149"/>
  <c r="K36" i="149"/>
  <c r="R2" i="93"/>
  <c r="O36" i="149"/>
  <c r="L3" i="11"/>
  <c r="Q26" i="11"/>
  <c r="D2" i="93"/>
  <c r="D36" i="149"/>
  <c r="M26" i="11"/>
  <c r="M2" i="93"/>
  <c r="C2" i="93"/>
  <c r="R36" i="149"/>
  <c r="S36" i="149"/>
  <c r="R26" i="11"/>
  <c r="I2" i="93"/>
  <c r="F26" i="11"/>
  <c r="M36" i="149"/>
  <c r="N2" i="93"/>
  <c r="L2" i="93"/>
  <c r="N36" i="149"/>
  <c r="V36" i="149"/>
  <c r="L36" i="149"/>
  <c r="X36" i="149"/>
  <c r="N26" i="11"/>
  <c r="E36" i="149"/>
  <c r="P2" i="93"/>
  <c r="J2" i="93"/>
  <c r="F2" i="93"/>
  <c r="X2" i="93"/>
  <c r="S2" i="93"/>
  <c r="O2" i="93"/>
  <c r="Q2" i="93"/>
  <c r="T2" i="93"/>
  <c r="U2" i="93"/>
  <c r="E2" i="93"/>
  <c r="G2" i="93"/>
  <c r="H2" i="93"/>
  <c r="V2" i="93"/>
  <c r="W2" i="93"/>
  <c r="Q36" i="149"/>
  <c r="U36" i="149"/>
  <c r="O3" i="11"/>
  <c r="H3" i="11"/>
  <c r="U3" i="11"/>
  <c r="D3" i="11"/>
  <c r="I26" i="11"/>
  <c r="J3" i="11"/>
  <c r="O26" i="11"/>
  <c r="E3" i="11"/>
  <c r="F3" i="11"/>
  <c r="R3" i="11"/>
  <c r="G26" i="11"/>
  <c r="Q3" i="11"/>
  <c r="J26" i="11"/>
  <c r="I3" i="11"/>
  <c r="I53" i="7"/>
  <c r="I52" i="7" s="1"/>
  <c r="I52" i="9"/>
  <c r="P53" i="7"/>
  <c r="P52" i="7" s="1"/>
  <c r="P52" i="9"/>
  <c r="G3" i="11"/>
  <c r="F23" i="7"/>
  <c r="F22" i="7" s="1"/>
  <c r="F22" i="9"/>
  <c r="W3" i="11"/>
  <c r="L33" i="9"/>
  <c r="L34" i="7"/>
  <c r="L33" i="7" s="1"/>
  <c r="S52" i="9"/>
  <c r="S53" i="7"/>
  <c r="S52" i="7" s="1"/>
  <c r="X26" i="11"/>
  <c r="K26" i="11"/>
  <c r="P9" i="7"/>
  <c r="P8" i="7" s="1"/>
  <c r="P8" i="9"/>
  <c r="I18" i="7"/>
  <c r="I17" i="7" s="1"/>
  <c r="I17" i="9"/>
  <c r="C9" i="7"/>
  <c r="C8" i="7" s="1"/>
  <c r="C8" i="9"/>
  <c r="M33" i="9"/>
  <c r="M34" i="7"/>
  <c r="M33" i="7" s="1"/>
  <c r="G23" i="7"/>
  <c r="G22" i="7" s="1"/>
  <c r="G22" i="9"/>
  <c r="U17" i="9"/>
  <c r="U18" i="7"/>
  <c r="U17" i="7" s="1"/>
  <c r="T22" i="9"/>
  <c r="T23" i="7"/>
  <c r="T22" i="7" s="1"/>
  <c r="K27" i="9"/>
  <c r="K28" i="7"/>
  <c r="K27" i="7" s="1"/>
  <c r="G12" i="7"/>
  <c r="G11" i="7" s="1"/>
  <c r="G11" i="9"/>
  <c r="E28" i="7"/>
  <c r="E27" i="7" s="1"/>
  <c r="E27" i="9"/>
  <c r="K8" i="9"/>
  <c r="K9" i="7"/>
  <c r="K8" i="7" s="1"/>
  <c r="W5" i="7"/>
  <c r="W4" i="7" s="1"/>
  <c r="W4" i="9"/>
  <c r="I33" i="9"/>
  <c r="I34" i="7"/>
  <c r="I33" i="7" s="1"/>
  <c r="L26" i="11"/>
  <c r="T9" i="7"/>
  <c r="T8" i="7" s="1"/>
  <c r="T8" i="9"/>
  <c r="X28" i="7"/>
  <c r="X27" i="7" s="1"/>
  <c r="X27" i="9"/>
  <c r="Q33" i="9"/>
  <c r="Q34" i="7"/>
  <c r="Q33" i="7" s="1"/>
  <c r="C61" i="7"/>
  <c r="C61" i="9"/>
  <c r="I5" i="7"/>
  <c r="I4" i="7" s="1"/>
  <c r="I4" i="9"/>
  <c r="V61" i="7"/>
  <c r="V61" i="9"/>
  <c r="W17" i="9"/>
  <c r="W18" i="7"/>
  <c r="W17" i="7" s="1"/>
  <c r="Q52" i="9"/>
  <c r="Q53" i="7"/>
  <c r="Q52" i="7" s="1"/>
  <c r="C12" i="7"/>
  <c r="C11" i="7" s="1"/>
  <c r="C11" i="9"/>
  <c r="C36" i="149"/>
  <c r="S18" i="7"/>
  <c r="S17" i="7" s="1"/>
  <c r="S17" i="9"/>
  <c r="I12" i="7"/>
  <c r="I11" i="7" s="1"/>
  <c r="I11" i="9"/>
  <c r="W34" i="7"/>
  <c r="W33" i="7" s="1"/>
  <c r="W33" i="9"/>
  <c r="J52" i="9"/>
  <c r="J53" i="7"/>
  <c r="J52" i="7" s="1"/>
  <c r="Q12" i="7"/>
  <c r="Q11" i="7" s="1"/>
  <c r="Q11" i="9"/>
  <c r="X33" i="9"/>
  <c r="X34" i="7"/>
  <c r="X33" i="7" s="1"/>
  <c r="F53" i="7"/>
  <c r="F52" i="7" s="1"/>
  <c r="F52" i="9"/>
  <c r="Q18" i="7"/>
  <c r="Q17" i="7" s="1"/>
  <c r="Q17" i="9"/>
  <c r="S34" i="7"/>
  <c r="S33" i="7" s="1"/>
  <c r="S33" i="9"/>
  <c r="R9" i="7"/>
  <c r="R8" i="7" s="1"/>
  <c r="R8" i="9"/>
  <c r="C18" i="7"/>
  <c r="C17" i="7" s="1"/>
  <c r="C17" i="9"/>
  <c r="N5" i="7"/>
  <c r="N4" i="7" s="1"/>
  <c r="N4" i="9"/>
  <c r="M53" i="7"/>
  <c r="M52" i="7" s="1"/>
  <c r="M52" i="9"/>
  <c r="C23" i="7"/>
  <c r="C22" i="7" s="1"/>
  <c r="C22" i="9"/>
  <c r="S11" i="9"/>
  <c r="S12" i="7"/>
  <c r="S11" i="7" s="1"/>
  <c r="E17" i="9"/>
  <c r="E18" i="7"/>
  <c r="E17" i="7" s="1"/>
  <c r="T33" i="9"/>
  <c r="T34" i="7"/>
  <c r="T33" i="7" s="1"/>
  <c r="P36" i="149"/>
  <c r="L17" i="9"/>
  <c r="L18" i="7"/>
  <c r="L17" i="7" s="1"/>
  <c r="F18" i="7"/>
  <c r="F17" i="7" s="1"/>
  <c r="F17" i="9"/>
  <c r="C5" i="7"/>
  <c r="C4" i="7" s="1"/>
  <c r="C4" i="9"/>
  <c r="X18" i="7"/>
  <c r="X17" i="7" s="1"/>
  <c r="X17" i="9"/>
  <c r="I8" i="9"/>
  <c r="I9" i="7"/>
  <c r="I8" i="7" s="1"/>
  <c r="O12" i="7"/>
  <c r="O11" i="7" s="1"/>
  <c r="O11" i="9"/>
  <c r="V28" i="7"/>
  <c r="V27" i="7" s="1"/>
  <c r="V27" i="9"/>
  <c r="R5" i="7"/>
  <c r="R4" i="7" s="1"/>
  <c r="R4" i="9"/>
  <c r="F9" i="7"/>
  <c r="F8" i="7" s="1"/>
  <c r="F8" i="9"/>
  <c r="Q8" i="9"/>
  <c r="Q9" i="7"/>
  <c r="Q8" i="7" s="1"/>
  <c r="H8" i="9"/>
  <c r="H9" i="7"/>
  <c r="H8" i="7" s="1"/>
  <c r="S26" i="11"/>
  <c r="V3" i="11"/>
  <c r="S27" i="9"/>
  <c r="S28" i="7"/>
  <c r="S27" i="7" s="1"/>
  <c r="R22" i="9"/>
  <c r="R23" i="7"/>
  <c r="R22" i="7" s="1"/>
  <c r="F34" i="7"/>
  <c r="F33" i="7" s="1"/>
  <c r="F33" i="9"/>
  <c r="E12" i="7"/>
  <c r="E11" i="7" s="1"/>
  <c r="E11" i="9"/>
  <c r="W28" i="7"/>
  <c r="W27" i="7" s="1"/>
  <c r="W27" i="9"/>
  <c r="T12" i="7"/>
  <c r="T11" i="7" s="1"/>
  <c r="T11" i="9"/>
  <c r="N9" i="7"/>
  <c r="N8" i="7" s="1"/>
  <c r="N8" i="9"/>
  <c r="S3" i="11"/>
  <c r="S2" i="11" s="1"/>
  <c r="V18" i="7"/>
  <c r="V17" i="7" s="1"/>
  <c r="V17" i="9"/>
  <c r="T26" i="11"/>
  <c r="O52" i="9"/>
  <c r="O53" i="7"/>
  <c r="O52" i="7" s="1"/>
  <c r="E5" i="7"/>
  <c r="E4" i="7" s="1"/>
  <c r="E4" i="9"/>
  <c r="N34" i="7"/>
  <c r="N33" i="7" s="1"/>
  <c r="N33" i="9"/>
  <c r="G53" i="7"/>
  <c r="G52" i="7" s="1"/>
  <c r="G52" i="9"/>
  <c r="U23" i="7"/>
  <c r="U22" i="7" s="1"/>
  <c r="U22" i="9"/>
  <c r="V9" i="7"/>
  <c r="V8" i="7" s="1"/>
  <c r="V8" i="9"/>
  <c r="J12" i="7"/>
  <c r="J11" i="7" s="1"/>
  <c r="J11" i="9"/>
  <c r="G61" i="7"/>
  <c r="G61" i="9"/>
  <c r="I28" i="7"/>
  <c r="I27" i="7" s="1"/>
  <c r="I27" i="9"/>
  <c r="W61" i="7"/>
  <c r="W61" i="9"/>
  <c r="I61" i="7"/>
  <c r="I61" i="9"/>
  <c r="V52" i="9"/>
  <c r="V53" i="7"/>
  <c r="V52" i="7" s="1"/>
  <c r="M12" i="7"/>
  <c r="M11" i="7" s="1"/>
  <c r="M11" i="9"/>
  <c r="S8" i="9"/>
  <c r="S9" i="7"/>
  <c r="S8" i="7" s="1"/>
  <c r="N18" i="7"/>
  <c r="N17" i="7" s="1"/>
  <c r="N17" i="9"/>
  <c r="T18" i="7"/>
  <c r="T17" i="7" s="1"/>
  <c r="T17" i="9"/>
  <c r="F61" i="7"/>
  <c r="F61" i="9"/>
  <c r="R28" i="7"/>
  <c r="R27" i="7" s="1"/>
  <c r="R27" i="9"/>
  <c r="M28" i="7"/>
  <c r="M27" i="7" s="1"/>
  <c r="M27" i="9"/>
  <c r="E33" i="9"/>
  <c r="E34" i="7"/>
  <c r="E33" i="7" s="1"/>
  <c r="J9" i="7"/>
  <c r="J8" i="7" s="1"/>
  <c r="J8" i="9"/>
  <c r="G28" i="7"/>
  <c r="G27" i="7" s="1"/>
  <c r="G27" i="9"/>
  <c r="X53" i="7"/>
  <c r="X52" i="7" s="1"/>
  <c r="X52" i="9"/>
  <c r="H4" i="9"/>
  <c r="H5" i="7"/>
  <c r="H4" i="7" s="1"/>
  <c r="X8" i="9"/>
  <c r="X9" i="7"/>
  <c r="X8" i="7" s="1"/>
  <c r="W8" i="9"/>
  <c r="W9" i="7"/>
  <c r="W8" i="7" s="1"/>
  <c r="S23" i="7"/>
  <c r="S22" i="7" s="1"/>
  <c r="S22" i="9"/>
  <c r="X22" i="9"/>
  <c r="X23" i="7"/>
  <c r="X22" i="7" s="1"/>
  <c r="T3" i="11"/>
  <c r="E26" i="11"/>
  <c r="D12" i="7"/>
  <c r="D11" i="7" s="1"/>
  <c r="D11" i="9"/>
  <c r="K5" i="7"/>
  <c r="K4" i="7" s="1"/>
  <c r="K4" i="9"/>
  <c r="O18" i="7"/>
  <c r="O17" i="7" s="1"/>
  <c r="O17" i="9"/>
  <c r="O23" i="7"/>
  <c r="O22" i="7" s="1"/>
  <c r="O22" i="9"/>
  <c r="Q5" i="7"/>
  <c r="Q4" i="7" s="1"/>
  <c r="Q4" i="9"/>
  <c r="D53" i="7"/>
  <c r="D52" i="7" s="1"/>
  <c r="D52" i="9"/>
  <c r="P12" i="7"/>
  <c r="P11" i="7" s="1"/>
  <c r="P11" i="9"/>
  <c r="L5" i="7"/>
  <c r="L4" i="7" s="1"/>
  <c r="L4" i="9"/>
  <c r="U12" i="7"/>
  <c r="U11" i="7" s="1"/>
  <c r="U11" i="9"/>
  <c r="R12" i="7"/>
  <c r="R11" i="7" s="1"/>
  <c r="R11" i="9"/>
  <c r="V23" i="7"/>
  <c r="V22" i="7" s="1"/>
  <c r="V22" i="9"/>
  <c r="L53" i="7"/>
  <c r="L52" i="7" s="1"/>
  <c r="L52" i="9"/>
  <c r="D17" i="9"/>
  <c r="D18" i="7"/>
  <c r="D17" i="7" s="1"/>
  <c r="G5" i="7"/>
  <c r="G4" i="7" s="1"/>
  <c r="G4" i="9"/>
  <c r="V11" i="9"/>
  <c r="V12" i="7"/>
  <c r="V11" i="7" s="1"/>
  <c r="L22" i="9"/>
  <c r="L23" i="7"/>
  <c r="L22" i="7" s="1"/>
  <c r="L28" i="7"/>
  <c r="L27" i="7" s="1"/>
  <c r="L27" i="9"/>
  <c r="H28" i="7"/>
  <c r="H27" i="7" s="1"/>
  <c r="H27" i="9"/>
  <c r="X5" i="7"/>
  <c r="X4" i="7" s="1"/>
  <c r="X4" i="9"/>
  <c r="W22" i="9"/>
  <c r="W23" i="7"/>
  <c r="W22" i="7" s="1"/>
  <c r="V4" i="9"/>
  <c r="V5" i="7"/>
  <c r="V4" i="7" s="1"/>
  <c r="M18" i="7"/>
  <c r="M17" i="7" s="1"/>
  <c r="M17" i="9"/>
  <c r="P23" i="7"/>
  <c r="P22" i="7" s="1"/>
  <c r="P22" i="9"/>
  <c r="H18" i="7"/>
  <c r="H17" i="7" s="1"/>
  <c r="H17" i="9"/>
  <c r="N53" i="7"/>
  <c r="N52" i="7" s="1"/>
  <c r="N52" i="9"/>
  <c r="N28" i="7"/>
  <c r="N27" i="7" s="1"/>
  <c r="N27" i="9"/>
  <c r="R52" i="9"/>
  <c r="R53" i="7"/>
  <c r="R52" i="7" s="1"/>
  <c r="I23" i="7"/>
  <c r="I22" i="7" s="1"/>
  <c r="I22" i="9"/>
  <c r="L61" i="7"/>
  <c r="L61" i="9"/>
  <c r="T36" i="149"/>
  <c r="G8" i="9"/>
  <c r="G9" i="7"/>
  <c r="G8" i="7" s="1"/>
  <c r="P4" i="9"/>
  <c r="P5" i="7"/>
  <c r="P4" i="7" s="1"/>
  <c r="C28" i="7"/>
  <c r="C27" i="7" s="1"/>
  <c r="C27" i="9"/>
  <c r="G33" i="9"/>
  <c r="G34" i="7"/>
  <c r="G33" i="7" s="1"/>
  <c r="O9" i="7"/>
  <c r="O8" i="7" s="1"/>
  <c r="O8" i="9"/>
  <c r="L9" i="7"/>
  <c r="L8" i="7" s="1"/>
  <c r="L8" i="9"/>
  <c r="D33" i="9"/>
  <c r="D34" i="7"/>
  <c r="D33" i="7" s="1"/>
  <c r="O5" i="7"/>
  <c r="O4" i="7" s="1"/>
  <c r="O4" i="9"/>
  <c r="H23" i="7"/>
  <c r="H22" i="7" s="1"/>
  <c r="H22" i="9"/>
  <c r="P18" i="7"/>
  <c r="P17" i="7" s="1"/>
  <c r="P17" i="9"/>
  <c r="L12" i="7"/>
  <c r="L11" i="7" s="1"/>
  <c r="L11" i="9"/>
  <c r="Q23" i="7"/>
  <c r="Q22" i="7" s="1"/>
  <c r="Q22" i="9"/>
  <c r="E9" i="7"/>
  <c r="E8" i="7" s="1"/>
  <c r="E8" i="9"/>
  <c r="T5" i="7"/>
  <c r="T4" i="7" s="1"/>
  <c r="T4" i="9"/>
  <c r="K22" i="9"/>
  <c r="K23" i="7"/>
  <c r="K22" i="7" s="1"/>
  <c r="J5" i="7"/>
  <c r="J4" i="7" s="1"/>
  <c r="J4" i="9"/>
  <c r="D9" i="7"/>
  <c r="D8" i="7" s="1"/>
  <c r="D8" i="9"/>
  <c r="K11" i="9"/>
  <c r="K12" i="7"/>
  <c r="K11" i="7" s="1"/>
  <c r="X3" i="11"/>
  <c r="E22" i="9"/>
  <c r="E23" i="7"/>
  <c r="E22" i="7" s="1"/>
  <c r="D28" i="7"/>
  <c r="D27" i="7" s="1"/>
  <c r="D27" i="9"/>
  <c r="U4" i="9"/>
  <c r="U5" i="7"/>
  <c r="U4" i="7" s="1"/>
  <c r="K18" i="7"/>
  <c r="K17" i="7" s="1"/>
  <c r="K17" i="9"/>
  <c r="D22" i="9"/>
  <c r="D23" i="7"/>
  <c r="D22" i="7" s="1"/>
  <c r="J18" i="7"/>
  <c r="J17" i="7" s="1"/>
  <c r="J17" i="9"/>
  <c r="P3" i="11"/>
  <c r="K3" i="11"/>
  <c r="F5" i="7"/>
  <c r="F4" i="7" s="1"/>
  <c r="F4" i="9"/>
  <c r="T28" i="7"/>
  <c r="T27" i="7" s="1"/>
  <c r="T27" i="9"/>
  <c r="J28" i="7"/>
  <c r="J27" i="7" s="1"/>
  <c r="J27" i="9"/>
  <c r="H61" i="7"/>
  <c r="H61" i="9"/>
  <c r="D26" i="11"/>
  <c r="C34" i="7"/>
  <c r="C33" i="7" s="1"/>
  <c r="C33" i="9"/>
  <c r="M9" i="7"/>
  <c r="M8" i="7" s="1"/>
  <c r="M8" i="9"/>
  <c r="G18" i="7"/>
  <c r="G17" i="7" s="1"/>
  <c r="G17" i="9"/>
  <c r="N3" i="11"/>
  <c r="J23" i="7"/>
  <c r="J22" i="7" s="1"/>
  <c r="J22" i="9"/>
  <c r="H53" i="7"/>
  <c r="H52" i="7" s="1"/>
  <c r="H52" i="9"/>
  <c r="J33" i="9"/>
  <c r="J34" i="7"/>
  <c r="J33" i="7" s="1"/>
  <c r="M3" i="11"/>
  <c r="F12" i="7"/>
  <c r="F11" i="7" s="1"/>
  <c r="F11" i="9"/>
  <c r="P34" i="7"/>
  <c r="P33" i="7" s="1"/>
  <c r="P33" i="9"/>
  <c r="J36" i="149"/>
  <c r="O34" i="7"/>
  <c r="O33" i="7" s="1"/>
  <c r="O33" i="9"/>
  <c r="N23" i="7"/>
  <c r="N22" i="7" s="1"/>
  <c r="N22" i="9"/>
  <c r="H33" i="9"/>
  <c r="H34" i="7"/>
  <c r="H33" i="7" s="1"/>
  <c r="H11" i="9"/>
  <c r="H12" i="7"/>
  <c r="H11" i="7" s="1"/>
  <c r="C26" i="11"/>
  <c r="K33" i="9"/>
  <c r="K34" i="7"/>
  <c r="K33" i="7" s="1"/>
  <c r="M23" i="7"/>
  <c r="M22" i="7" s="1"/>
  <c r="M22" i="9"/>
  <c r="U33" i="9"/>
  <c r="U34" i="7"/>
  <c r="U33" i="7" s="1"/>
  <c r="C53" i="7"/>
  <c r="C52" i="7" s="1"/>
  <c r="C52" i="9"/>
  <c r="N12" i="7"/>
  <c r="N11" i="7" s="1"/>
  <c r="N11" i="9"/>
  <c r="F28" i="7"/>
  <c r="F27" i="7" s="1"/>
  <c r="F27" i="9"/>
  <c r="K52" i="9"/>
  <c r="K53" i="7"/>
  <c r="K52" i="7" s="1"/>
  <c r="T53" i="7"/>
  <c r="T52" i="7" s="1"/>
  <c r="T52" i="9"/>
  <c r="U53" i="7"/>
  <c r="U52" i="7" s="1"/>
  <c r="U52" i="9"/>
  <c r="M5" i="7"/>
  <c r="M4" i="7" s="1"/>
  <c r="M4" i="9"/>
  <c r="Q28" i="7"/>
  <c r="Q27" i="7" s="1"/>
  <c r="Q27" i="9"/>
  <c r="P26" i="11"/>
  <c r="S5" i="7"/>
  <c r="S4" i="7" s="1"/>
  <c r="S4" i="9"/>
  <c r="O28" i="7"/>
  <c r="O27" i="7" s="1"/>
  <c r="O27" i="9"/>
  <c r="E53" i="7"/>
  <c r="E52" i="7" s="1"/>
  <c r="E52" i="9"/>
  <c r="D5" i="7"/>
  <c r="D4" i="7" s="1"/>
  <c r="D4" i="9"/>
  <c r="U28" i="7"/>
  <c r="U27" i="7" s="1"/>
  <c r="U27" i="9"/>
  <c r="V34" i="7"/>
  <c r="V33" i="7" s="1"/>
  <c r="V33" i="9"/>
  <c r="W12" i="7"/>
  <c r="W11" i="7" s="1"/>
  <c r="W11" i="9"/>
  <c r="P28" i="7"/>
  <c r="P27" i="7" s="1"/>
  <c r="P27" i="9"/>
  <c r="R33" i="9"/>
  <c r="R34" i="7"/>
  <c r="R33" i="7" s="1"/>
  <c r="H26" i="11"/>
  <c r="X12" i="7"/>
  <c r="X11" i="7" s="1"/>
  <c r="X11" i="9"/>
  <c r="U26" i="11"/>
  <c r="R17" i="9"/>
  <c r="R18" i="7"/>
  <c r="R17" i="7" s="1"/>
  <c r="W52" i="9"/>
  <c r="W53" i="7"/>
  <c r="W52" i="7" s="1"/>
  <c r="C3" i="11"/>
  <c r="W26" i="11"/>
  <c r="D35" i="149" l="1"/>
  <c r="I35" i="149"/>
  <c r="V35" i="149"/>
  <c r="J26" i="9"/>
  <c r="W35" i="149"/>
  <c r="M35" i="149"/>
  <c r="N35" i="149"/>
  <c r="L2" i="11"/>
  <c r="Q2" i="11"/>
  <c r="U35" i="149"/>
  <c r="X35" i="149"/>
  <c r="X2" i="11"/>
  <c r="K26" i="7"/>
  <c r="K2" i="11"/>
  <c r="H35" i="149"/>
  <c r="J35" i="149"/>
  <c r="P3" i="9"/>
  <c r="T2" i="11"/>
  <c r="P35" i="149"/>
  <c r="R26" i="7"/>
  <c r="G2" i="11"/>
  <c r="J2" i="11"/>
  <c r="U3" i="9"/>
  <c r="T35" i="149"/>
  <c r="C2" i="11"/>
  <c r="J3" i="9"/>
  <c r="I2" i="11"/>
  <c r="W2" i="11"/>
  <c r="E2" i="11"/>
  <c r="V2" i="11"/>
  <c r="N2" i="11"/>
  <c r="M2" i="11"/>
  <c r="P2" i="11"/>
  <c r="D2" i="11"/>
  <c r="U2" i="11"/>
  <c r="R2" i="11"/>
  <c r="H2" i="11"/>
  <c r="F2" i="11"/>
  <c r="O2" i="11"/>
  <c r="L35" i="149"/>
  <c r="F35" i="149"/>
  <c r="O35" i="149"/>
  <c r="H26" i="7"/>
  <c r="E26" i="7"/>
  <c r="U3" i="7"/>
  <c r="K3" i="7"/>
  <c r="J26" i="7"/>
  <c r="S35" i="149"/>
  <c r="E26" i="9"/>
  <c r="V26" i="9"/>
  <c r="M3" i="9"/>
  <c r="H26" i="9"/>
  <c r="S3" i="7"/>
  <c r="G26" i="7"/>
  <c r="K26" i="9"/>
  <c r="O3" i="7"/>
  <c r="G26" i="9"/>
  <c r="R26" i="9"/>
  <c r="V3" i="9"/>
  <c r="O26" i="7"/>
  <c r="U26" i="7"/>
  <c r="P3" i="7"/>
  <c r="V3" i="7"/>
  <c r="Q3" i="7"/>
  <c r="I3" i="7"/>
  <c r="D26" i="7"/>
  <c r="C26" i="7"/>
  <c r="X26" i="9"/>
  <c r="S26" i="9"/>
  <c r="H3" i="7"/>
  <c r="O26" i="9"/>
  <c r="T3" i="9"/>
  <c r="D3" i="9"/>
  <c r="D26" i="9"/>
  <c r="K3" i="9"/>
  <c r="H3" i="9"/>
  <c r="C3" i="7"/>
  <c r="S26" i="7"/>
  <c r="Q26" i="7"/>
  <c r="I26" i="7"/>
  <c r="G35" i="149"/>
  <c r="D3" i="7"/>
  <c r="Q3" i="9"/>
  <c r="C35" i="149"/>
  <c r="Q26" i="9"/>
  <c r="I26" i="9"/>
  <c r="V26" i="7"/>
  <c r="U26" i="9"/>
  <c r="P26" i="9"/>
  <c r="C26" i="9"/>
  <c r="N26" i="9"/>
  <c r="Q35" i="149"/>
  <c r="T26" i="7"/>
  <c r="W3" i="9"/>
  <c r="G3" i="9"/>
  <c r="K35" i="149"/>
  <c r="T3" i="7"/>
  <c r="M3" i="7"/>
  <c r="P26" i="7"/>
  <c r="J3" i="7"/>
  <c r="X3" i="9"/>
  <c r="L3" i="9"/>
  <c r="N26" i="7"/>
  <c r="T26" i="9"/>
  <c r="W26" i="9"/>
  <c r="C3" i="9"/>
  <c r="W3" i="7"/>
  <c r="G3" i="7"/>
  <c r="S3" i="9"/>
  <c r="F3" i="9"/>
  <c r="R35" i="149"/>
  <c r="X3" i="7"/>
  <c r="L3" i="7"/>
  <c r="E3" i="9"/>
  <c r="F26" i="9"/>
  <c r="N3" i="9"/>
  <c r="R3" i="9"/>
  <c r="W26" i="7"/>
  <c r="I3" i="9"/>
  <c r="E35" i="149"/>
  <c r="M26" i="7"/>
  <c r="L26" i="7"/>
  <c r="F3" i="7"/>
  <c r="O3" i="9"/>
  <c r="E3" i="7"/>
  <c r="F26" i="7"/>
  <c r="R3" i="7"/>
  <c r="N3" i="7"/>
  <c r="X26" i="7"/>
  <c r="M26" i="9"/>
  <c r="L26" i="9"/>
  <c r="J2" i="9" l="1"/>
  <c r="Q14" i="149"/>
  <c r="E14" i="149"/>
  <c r="L14" i="149"/>
  <c r="R2" i="9"/>
  <c r="V2" i="9"/>
  <c r="Q2" i="7"/>
  <c r="Q4" i="149" s="1"/>
  <c r="M14" i="149"/>
  <c r="D2" i="7"/>
  <c r="D4" i="149" s="1"/>
  <c r="V14" i="149"/>
  <c r="P2" i="9"/>
  <c r="F14" i="149"/>
  <c r="G2" i="7"/>
  <c r="G4" i="149" s="1"/>
  <c r="K2" i="9"/>
  <c r="K2" i="7"/>
  <c r="K4" i="149" s="1"/>
  <c r="X2" i="9"/>
  <c r="J2" i="7"/>
  <c r="J4" i="149" s="1"/>
  <c r="I2" i="7"/>
  <c r="I4" i="149" s="1"/>
  <c r="O2" i="7"/>
  <c r="O4" i="149" s="1"/>
  <c r="O2" i="9"/>
  <c r="S2" i="9"/>
  <c r="R14" i="149"/>
  <c r="N14" i="149"/>
  <c r="D14" i="149"/>
  <c r="C2" i="7"/>
  <c r="C4" i="149" s="1"/>
  <c r="U2" i="9"/>
  <c r="E2" i="9"/>
  <c r="N2" i="9"/>
  <c r="G2" i="9"/>
  <c r="L2" i="9"/>
  <c r="W2" i="9"/>
  <c r="N2" i="7"/>
  <c r="N4" i="149" s="1"/>
  <c r="W2" i="7"/>
  <c r="W4" i="149" s="1"/>
  <c r="C2" i="9"/>
  <c r="D2" i="9"/>
  <c r="V2" i="7"/>
  <c r="V4" i="149" s="1"/>
  <c r="H2" i="7"/>
  <c r="H4" i="149" s="1"/>
  <c r="P2" i="7"/>
  <c r="P4" i="149" s="1"/>
  <c r="R2" i="7"/>
  <c r="R4" i="149" s="1"/>
  <c r="X2" i="7"/>
  <c r="X4" i="149" s="1"/>
  <c r="S2" i="7"/>
  <c r="S4" i="149" s="1"/>
  <c r="L2" i="7"/>
  <c r="L4" i="149" s="1"/>
  <c r="E2" i="7"/>
  <c r="E4" i="149" s="1"/>
  <c r="I2" i="9"/>
  <c r="T2" i="9"/>
  <c r="M2" i="7"/>
  <c r="M4" i="149" s="1"/>
  <c r="Q2" i="9"/>
  <c r="M2" i="9"/>
  <c r="U2" i="7"/>
  <c r="U4" i="149" s="1"/>
  <c r="F2" i="7"/>
  <c r="F4" i="149" s="1"/>
  <c r="F2" i="9"/>
  <c r="T2" i="7"/>
  <c r="T4" i="149" s="1"/>
  <c r="H2" i="9"/>
  <c r="H14" i="149"/>
  <c r="G14" i="149"/>
  <c r="O14" i="149"/>
  <c r="J8" i="149"/>
  <c r="P14" i="149"/>
  <c r="U14" i="149"/>
  <c r="C14" i="149"/>
  <c r="I14" i="149"/>
  <c r="J14" i="149"/>
  <c r="W14" i="149"/>
  <c r="K14" i="149"/>
  <c r="X14" i="149"/>
  <c r="S14" i="149"/>
  <c r="T14" i="149"/>
  <c r="W8" i="149" l="1"/>
  <c r="G8" i="149"/>
  <c r="R8" i="149"/>
  <c r="P8" i="149"/>
  <c r="U8" i="149"/>
  <c r="O8" i="149"/>
  <c r="T8" i="149"/>
  <c r="M8" i="149"/>
  <c r="E8" i="149"/>
  <c r="V8" i="149"/>
  <c r="S8" i="149"/>
  <c r="H8" i="149"/>
  <c r="X8" i="149"/>
  <c r="C8" i="149"/>
  <c r="K8" i="149"/>
  <c r="Q8" i="149"/>
  <c r="N8" i="149"/>
  <c r="L8" i="149"/>
  <c r="D8" i="149"/>
  <c r="F8" i="149"/>
  <c r="I8" i="149"/>
</calcChain>
</file>

<file path=xl/sharedStrings.xml><?xml version="1.0" encoding="utf-8"?>
<sst xmlns="http://schemas.openxmlformats.org/spreadsheetml/2006/main" count="12477" uniqueCount="330">
  <si>
    <t>Total</t>
  </si>
  <si>
    <t>TOTAL</t>
  </si>
  <si>
    <t>Solid fossil fuels</t>
  </si>
  <si>
    <t>C0000X0350-0370</t>
  </si>
  <si>
    <t>Anthracite</t>
  </si>
  <si>
    <t>C0110</t>
  </si>
  <si>
    <t>Coking coal</t>
  </si>
  <si>
    <t>C0121</t>
  </si>
  <si>
    <t>Other bituminous coal</t>
  </si>
  <si>
    <t>C0129</t>
  </si>
  <si>
    <t>Sub-bituminous coal</t>
  </si>
  <si>
    <t>C0210</t>
  </si>
  <si>
    <t>Lignite</t>
  </si>
  <si>
    <t>C0220</t>
  </si>
  <si>
    <t>Patent fuel</t>
  </si>
  <si>
    <t>C0320</t>
  </si>
  <si>
    <t>Coke oven coke</t>
  </si>
  <si>
    <t>C0311</t>
  </si>
  <si>
    <t>Gas coke</t>
  </si>
  <si>
    <t>C0312</t>
  </si>
  <si>
    <t>Coal tar</t>
  </si>
  <si>
    <t>C0340</t>
  </si>
  <si>
    <t>Brown coal briquettes</t>
  </si>
  <si>
    <t>C0330</t>
  </si>
  <si>
    <t>Manufactured gases</t>
  </si>
  <si>
    <t>C0350-0370</t>
  </si>
  <si>
    <t>Gas works gas</t>
  </si>
  <si>
    <t>C0360</t>
  </si>
  <si>
    <t>Coke oven gas</t>
  </si>
  <si>
    <t>C0350</t>
  </si>
  <si>
    <t>Blast furnace gas</t>
  </si>
  <si>
    <t>C0371</t>
  </si>
  <si>
    <t>Other recovered gases</t>
  </si>
  <si>
    <t>C0379</t>
  </si>
  <si>
    <t>Peat and peat products</t>
  </si>
  <si>
    <t>P1000</t>
  </si>
  <si>
    <t>Peat</t>
  </si>
  <si>
    <t>P1100</t>
  </si>
  <si>
    <t>Peat products</t>
  </si>
  <si>
    <t>P1200</t>
  </si>
  <si>
    <t>Oil shale and oil sands</t>
  </si>
  <si>
    <t>S2000</t>
  </si>
  <si>
    <t>Oil and petroleum products</t>
  </si>
  <si>
    <t>O4000XBIO</t>
  </si>
  <si>
    <t>Crude oil</t>
  </si>
  <si>
    <t>O4100_TOT</t>
  </si>
  <si>
    <t>Natural gas liquids</t>
  </si>
  <si>
    <t>O4200</t>
  </si>
  <si>
    <t>Refinery feedstocks</t>
  </si>
  <si>
    <t>O4300</t>
  </si>
  <si>
    <t>Additives and oxygenates (excluding biofuel portion)</t>
  </si>
  <si>
    <t>O4400X4410</t>
  </si>
  <si>
    <t>Other hydrocarbons</t>
  </si>
  <si>
    <t>O4500</t>
  </si>
  <si>
    <t>Refinery gas</t>
  </si>
  <si>
    <t>O4610</t>
  </si>
  <si>
    <t>Ethane</t>
  </si>
  <si>
    <t>O4620</t>
  </si>
  <si>
    <t>Liquefied petroleum gases</t>
  </si>
  <si>
    <t>O4630</t>
  </si>
  <si>
    <t>Motor gasoline (excluding biofuel portion)</t>
  </si>
  <si>
    <t>O4652XR5210B</t>
  </si>
  <si>
    <t>Aviation gasoline</t>
  </si>
  <si>
    <t>O4651</t>
  </si>
  <si>
    <t>Gasoline-type jet fuel</t>
  </si>
  <si>
    <t>O4653</t>
  </si>
  <si>
    <t>Kerosene-type jet fuel (excluding biofuel portion)</t>
  </si>
  <si>
    <t>O4661XR5230B</t>
  </si>
  <si>
    <t>Other kerosene</t>
  </si>
  <si>
    <t>O4669</t>
  </si>
  <si>
    <t>Naphtha</t>
  </si>
  <si>
    <t>O4640</t>
  </si>
  <si>
    <t>Gas oil and diesel oil (excluding biofuel portion)</t>
  </si>
  <si>
    <t>O4671XR5220B</t>
  </si>
  <si>
    <t>Fuel oil</t>
  </si>
  <si>
    <t>O4680</t>
  </si>
  <si>
    <t>White spirit and special boiling point industrial spirits</t>
  </si>
  <si>
    <t>O4691</t>
  </si>
  <si>
    <t>Lubricants</t>
  </si>
  <si>
    <t>O4692</t>
  </si>
  <si>
    <t>Bitumen</t>
  </si>
  <si>
    <t>O4695</t>
  </si>
  <si>
    <t>Petroleum coke</t>
  </si>
  <si>
    <t>O4694</t>
  </si>
  <si>
    <t>Paraffin waxes</t>
  </si>
  <si>
    <t>O4693</t>
  </si>
  <si>
    <t>Other oil products</t>
  </si>
  <si>
    <t>O4699</t>
  </si>
  <si>
    <t>Natural gas</t>
  </si>
  <si>
    <t>G3000</t>
  </si>
  <si>
    <t>Renewables and biofuels</t>
  </si>
  <si>
    <t>RA000</t>
  </si>
  <si>
    <t>Primary solid biofuels</t>
  </si>
  <si>
    <t>R5110-5150_W6000RI</t>
  </si>
  <si>
    <t>Charcoal</t>
  </si>
  <si>
    <t>R5160</t>
  </si>
  <si>
    <t>Biogases</t>
  </si>
  <si>
    <t>R5300</t>
  </si>
  <si>
    <t>Renewable municipal waste</t>
  </si>
  <si>
    <t>W6210</t>
  </si>
  <si>
    <t>Pure biogasoline</t>
  </si>
  <si>
    <t>R5210P</t>
  </si>
  <si>
    <t>Blended biogasoline</t>
  </si>
  <si>
    <t>R5210B</t>
  </si>
  <si>
    <t>Pure biodiesels</t>
  </si>
  <si>
    <t>R5220P</t>
  </si>
  <si>
    <t>Blended biodiesels</t>
  </si>
  <si>
    <t>R5220B</t>
  </si>
  <si>
    <t>Pure bio jet kerosene</t>
  </si>
  <si>
    <t>R5230P</t>
  </si>
  <si>
    <t>Blended bio jet kerosene</t>
  </si>
  <si>
    <t>R5230B</t>
  </si>
  <si>
    <t>Other liquid biofuels</t>
  </si>
  <si>
    <t>R5290</t>
  </si>
  <si>
    <t>Non-renewable waste</t>
  </si>
  <si>
    <t>W6100_6220</t>
  </si>
  <si>
    <t>Industrial waste (non-renewable)</t>
  </si>
  <si>
    <t>W6100</t>
  </si>
  <si>
    <t>Non-renewable municipal waste</t>
  </si>
  <si>
    <t>W6220</t>
  </si>
  <si>
    <t>Gross available energy</t>
  </si>
  <si>
    <t>International maritime bunkers</t>
  </si>
  <si>
    <t>Gross inland consumption</t>
  </si>
  <si>
    <t>International aviation</t>
  </si>
  <si>
    <t>Total energy supply</t>
  </si>
  <si>
    <t>Energy sector</t>
  </si>
  <si>
    <t>Coal mines</t>
  </si>
  <si>
    <t>Oil &amp; natural gas extraction plants</t>
  </si>
  <si>
    <t>Patent fuel plants</t>
  </si>
  <si>
    <t>Coke ovens</t>
  </si>
  <si>
    <t>BKB &amp; PB plants</t>
  </si>
  <si>
    <t>Gas works</t>
  </si>
  <si>
    <t>Blast furnaces</t>
  </si>
  <si>
    <t>Petroleum refineries (oil refineries)</t>
  </si>
  <si>
    <t>Nuclear industry</t>
  </si>
  <si>
    <t>Coal liquefaction plants</t>
  </si>
  <si>
    <t>Liquefaction &amp; regasification plants (LNG)</t>
  </si>
  <si>
    <t>Gasification plants for biogas</t>
  </si>
  <si>
    <t>Gas-to-liquids (GTL) plants</t>
  </si>
  <si>
    <t>Charcoal production plants</t>
  </si>
  <si>
    <t>Not elsewhere specified (energy)</t>
  </si>
  <si>
    <t>Final energy consumption</t>
  </si>
  <si>
    <t>Industry sector</t>
  </si>
  <si>
    <t>Iron &amp; steel</t>
  </si>
  <si>
    <t>Chemical &amp; petrochemical</t>
  </si>
  <si>
    <t>Non-ferrous metals</t>
  </si>
  <si>
    <t>Non-metallic minerals</t>
  </si>
  <si>
    <t>Transport equipment</t>
  </si>
  <si>
    <t>Machinery</t>
  </si>
  <si>
    <t>Mining &amp; quarrying</t>
  </si>
  <si>
    <t>Food, beverages &amp; tobacco</t>
  </si>
  <si>
    <t>Paper, pulp &amp; printing</t>
  </si>
  <si>
    <t>Wood &amp; wood products</t>
  </si>
  <si>
    <t>Construction</t>
  </si>
  <si>
    <t>Textile &amp; leather</t>
  </si>
  <si>
    <t>Not elsewhere specified (industry)</t>
  </si>
  <si>
    <t>Transport sector</t>
  </si>
  <si>
    <t>Rail</t>
  </si>
  <si>
    <t>Road</t>
  </si>
  <si>
    <t>Domestic aviation</t>
  </si>
  <si>
    <t>Domestic navigation</t>
  </si>
  <si>
    <t>Pipeline transport</t>
  </si>
  <si>
    <t>Other sectors</t>
  </si>
  <si>
    <t>Commercial &amp; public services</t>
  </si>
  <si>
    <t>Households</t>
  </si>
  <si>
    <t>Electricity &amp; heat generation</t>
  </si>
  <si>
    <t>FC_OTH_HH_E</t>
  </si>
  <si>
    <t>FC_OTH_CP_E</t>
  </si>
  <si>
    <t>FC_OTH_E</t>
  </si>
  <si>
    <t>FC_TRA_PIPE_E</t>
  </si>
  <si>
    <t>FC_TRA_DNAVI_E</t>
  </si>
  <si>
    <t>FC_TRA_DAVI_E</t>
  </si>
  <si>
    <t>FC_TRA_ROAD_E</t>
  </si>
  <si>
    <t>FC_TRA_RAIL_E</t>
  </si>
  <si>
    <t>FC_TRA_E</t>
  </si>
  <si>
    <t>FC_IND_NSP_E</t>
  </si>
  <si>
    <t>FC_IND_TL_E</t>
  </si>
  <si>
    <t>FC_IND_CON_E</t>
  </si>
  <si>
    <t>FC_IND_WP_E</t>
  </si>
  <si>
    <t>FC_IND_PPP_E</t>
  </si>
  <si>
    <t>FC_IND_FBT_E</t>
  </si>
  <si>
    <t>FC_IND_MQ_E</t>
  </si>
  <si>
    <t>FC_IND_MAC_E</t>
  </si>
  <si>
    <t>FC_IND_TE_E</t>
  </si>
  <si>
    <t>FC_IND_NMM_E</t>
  </si>
  <si>
    <t>FC_IND_NFM_E</t>
  </si>
  <si>
    <t>FC_IND_CPC_E</t>
  </si>
  <si>
    <t>FC_IND_IS_E</t>
  </si>
  <si>
    <t>FC_IND_E</t>
  </si>
  <si>
    <t>FC_E</t>
  </si>
  <si>
    <t>NRG_NSP_E</t>
  </si>
  <si>
    <t>NRG_CPP_E</t>
  </si>
  <si>
    <t>NRG_GTL_E</t>
  </si>
  <si>
    <t>NRG_BIOG_E</t>
  </si>
  <si>
    <t>NRG_LNG_E</t>
  </si>
  <si>
    <t>NRG_CL_E</t>
  </si>
  <si>
    <t>NRG_NI_E</t>
  </si>
  <si>
    <t>NRG_PR_E</t>
  </si>
  <si>
    <t>NRG_BF_E</t>
  </si>
  <si>
    <t>NRG_GW_E</t>
  </si>
  <si>
    <t>NRG_BKBPB_E</t>
  </si>
  <si>
    <t>NRG_CO_E</t>
  </si>
  <si>
    <t>NRG_PF_E</t>
  </si>
  <si>
    <t>NRG_OIL_NG_E</t>
  </si>
  <si>
    <t>NRG_CM_E</t>
  </si>
  <si>
    <t>NRG_E</t>
  </si>
  <si>
    <t>TI_EHG_E</t>
  </si>
  <si>
    <t>NRGSUP</t>
  </si>
  <si>
    <t>INTAVI</t>
  </si>
  <si>
    <t>GIC</t>
  </si>
  <si>
    <t>INTMARB</t>
  </si>
  <si>
    <t>GAE</t>
  </si>
  <si>
    <t>Hard coal</t>
  </si>
  <si>
    <t>C0100</t>
  </si>
  <si>
    <t>Brown coal</t>
  </si>
  <si>
    <t>C0200</t>
  </si>
  <si>
    <t>Coal products</t>
  </si>
  <si>
    <t>C0300</t>
  </si>
  <si>
    <t>Crude oil, NGL, refinery feedstocks, additives and oxygenates and other hydrocarbons (excluding biofuel portion)</t>
  </si>
  <si>
    <t>O4100_TOT_4200-4500XBIO</t>
  </si>
  <si>
    <t>Oil products (excluding biofuel portion)</t>
  </si>
  <si>
    <t>O4600XBIO</t>
  </si>
  <si>
    <t>Prepared by JRC C.6</t>
  </si>
  <si>
    <t>Legal Notice</t>
  </si>
  <si>
    <t>The information made available is property of the Joint Research Centre of the European Commission.</t>
  </si>
  <si>
    <t>Neither the European Commission nor any person acting on behalf of the Commission is responsible for the use which might be made of this information.</t>
  </si>
  <si>
    <t>Use conditions</t>
  </si>
  <si>
    <t>This work is licensed under</t>
  </si>
  <si>
    <t>CC BY 4.0</t>
  </si>
  <si>
    <t>Click on the link to jump to the sheet</t>
  </si>
  <si>
    <t>Domestic passenger aviation</t>
  </si>
  <si>
    <t>Domestic freight aviation</t>
  </si>
  <si>
    <t>FC_TRA_DAVI_FR_E</t>
  </si>
  <si>
    <t>FC_TRA_DAVI_PA_E</t>
  </si>
  <si>
    <t>FC_TRA_DNAVI_DCS_E</t>
  </si>
  <si>
    <t>FC_TRA_DNAVI_IWW_E</t>
  </si>
  <si>
    <t>Inland waterways</t>
  </si>
  <si>
    <t>Domestic coastal shipping</t>
  </si>
  <si>
    <t>Electricity only</t>
  </si>
  <si>
    <t>CHP</t>
  </si>
  <si>
    <t>Heat only</t>
  </si>
  <si>
    <t>TI_EHG_CHP_E</t>
  </si>
  <si>
    <t>TI_EHG_H_E</t>
  </si>
  <si>
    <t>Metro and tram, urban light rail</t>
  </si>
  <si>
    <t>FC_TRA_RAIL_MTU_E</t>
  </si>
  <si>
    <t>FC_TRA_RAIL_CPT_E</t>
  </si>
  <si>
    <t>High speed passenger trains</t>
  </si>
  <si>
    <t>FC_TRA_RAIL_HST_E</t>
  </si>
  <si>
    <t>Conventional passenger trains</t>
  </si>
  <si>
    <t>Freight trains</t>
  </si>
  <si>
    <t>FC_TRA_RAIL_FRT_E</t>
  </si>
  <si>
    <t>Passenger cars</t>
  </si>
  <si>
    <t>Motor coaches, buses and trolley buses</t>
  </si>
  <si>
    <t>Light commercial vehicles</t>
  </si>
  <si>
    <t>Heavy goods vehicles</t>
  </si>
  <si>
    <t>FC_TRA_ROAD_P2W_E</t>
  </si>
  <si>
    <t>FC_TRA_ROAD_CAR_E</t>
  </si>
  <si>
    <t>FC_TRA_ROAD_BUS_E</t>
  </si>
  <si>
    <t>FC_TRA_ROAD_LCV_E</t>
  </si>
  <si>
    <t>FC_TRA_ROAD_HGV_E</t>
  </si>
  <si>
    <t>FC_OTH_HH_SH_E</t>
  </si>
  <si>
    <t>FC_OTH_HH_SC_E</t>
  </si>
  <si>
    <t>FC_OTH_HH_WH_E</t>
  </si>
  <si>
    <t>FC_OTH_HH_CO_E</t>
  </si>
  <si>
    <t>Agriculture, forestry and fishing</t>
  </si>
  <si>
    <t>FC_OTH_AFF_E</t>
  </si>
  <si>
    <t>FC_IND_IS_BF_E</t>
  </si>
  <si>
    <t>Iron &amp; steel - Integrated steelworks</t>
  </si>
  <si>
    <t>FC_IND_IS_EA_E</t>
  </si>
  <si>
    <t>Iron &amp; steel - Electric arc</t>
  </si>
  <si>
    <t>FC_IND_NFM_AM_E</t>
  </si>
  <si>
    <t>Alumina production</t>
  </si>
  <si>
    <t>FC_IND_NFM_PA_E</t>
  </si>
  <si>
    <t>Aluminium production - Primary</t>
  </si>
  <si>
    <t>FC_IND_NFM_SA_E</t>
  </si>
  <si>
    <t>Aluminium production - Secondary</t>
  </si>
  <si>
    <t>FC_IND_NFM_OM_E</t>
  </si>
  <si>
    <t>Other non-ferrous metals</t>
  </si>
  <si>
    <t>FC_IND_CPC_BC_E</t>
  </si>
  <si>
    <t>Basic chemicals</t>
  </si>
  <si>
    <t>FC_IND_CPC_PH_E</t>
  </si>
  <si>
    <t>Basic pharmaceutical products</t>
  </si>
  <si>
    <t>FC_IND_CPC_OC_E</t>
  </si>
  <si>
    <t>Other chemicals</t>
  </si>
  <si>
    <t>FC_IND_NMM_CM_E</t>
  </si>
  <si>
    <t>Cement</t>
  </si>
  <si>
    <t>FC_IND_NMM_CR_E</t>
  </si>
  <si>
    <t>Ceramics &amp; other non-metallic minerals</t>
  </si>
  <si>
    <t>FC_IND_NMM_GL_E</t>
  </si>
  <si>
    <t>Glass</t>
  </si>
  <si>
    <t>FC_IND_PPP_PR_E</t>
  </si>
  <si>
    <t>Printing and reproduction of recorded media</t>
  </si>
  <si>
    <t>FC_IND_PPP_PA_E</t>
  </si>
  <si>
    <t>Paper</t>
  </si>
  <si>
    <t>FC_IND_PPP_PU_E</t>
  </si>
  <si>
    <t>Pulp</t>
  </si>
  <si>
    <t>FC_OTH_CP_CA_E</t>
  </si>
  <si>
    <t>FC_OTH_CP_HW_E</t>
  </si>
  <si>
    <t>FC_OTH_CP_SC_E</t>
  </si>
  <si>
    <t>FC_OTH_CP_SH_E</t>
  </si>
  <si>
    <t>Space heating (households)</t>
  </si>
  <si>
    <t>Space cooling (households)</t>
  </si>
  <si>
    <t>Water heating (households)</t>
  </si>
  <si>
    <t>Cooking (households)</t>
  </si>
  <si>
    <t>Catering (services)</t>
  </si>
  <si>
    <t>Hot water (services)</t>
  </si>
  <si>
    <t>Space cooling (services)</t>
  </si>
  <si>
    <t>Space heating (services)</t>
  </si>
  <si>
    <t>International Intra-EEA maritime bunkers</t>
  </si>
  <si>
    <t>International Extra-EEA maritime bunkers</t>
  </si>
  <si>
    <t>INTMARB_EX</t>
  </si>
  <si>
    <t>INTMARB_IN</t>
  </si>
  <si>
    <t>INTAVI_FR_EX</t>
  </si>
  <si>
    <t>INTAVI_FR_IN</t>
  </si>
  <si>
    <t>International Intra-EEAwUK freight aviation</t>
  </si>
  <si>
    <t>International Extra-EEAwUK freight aviation</t>
  </si>
  <si>
    <t>International Extra-EEAwUK passenger aviation</t>
  </si>
  <si>
    <t>INTAVI_PA_EX</t>
  </si>
  <si>
    <t>International Intra-EEAwUK passenger aviation</t>
  </si>
  <si>
    <t>INTAVI_PA_IN</t>
  </si>
  <si>
    <r>
      <t>CO</t>
    </r>
    <r>
      <rPr>
        <b/>
        <vertAlign val="subscript"/>
        <sz val="8"/>
        <color rgb="FF050505"/>
        <rFont val="Calibri"/>
        <family val="2"/>
        <scheme val="minor"/>
      </rPr>
      <t>2</t>
    </r>
    <r>
      <rPr>
        <b/>
        <sz val="8"/>
        <color rgb="FF050505"/>
        <rFont val="Calibri"/>
        <family val="2"/>
        <scheme val="minor"/>
      </rPr>
      <t xml:space="preserve"> emission factors (t CO2 / toe)</t>
    </r>
  </si>
  <si>
    <t>ef</t>
  </si>
  <si>
    <t>CO2 emissions not accounted:</t>
  </si>
  <si>
    <r>
      <t>Energy related CO</t>
    </r>
    <r>
      <rPr>
        <b/>
        <vertAlign val="subscript"/>
        <sz val="22"/>
        <color rgb="FF050505"/>
        <rFont val="Calibri"/>
        <family val="2"/>
        <scheme val="minor"/>
      </rPr>
      <t>2</t>
    </r>
    <r>
      <rPr>
        <b/>
        <sz val="22"/>
        <color rgb="FF050505"/>
        <rFont val="Calibri"/>
        <family val="2"/>
        <scheme val="minor"/>
      </rPr>
      <t xml:space="preserve"> Emission balances</t>
    </r>
  </si>
  <si>
    <t>Powered two-wheelers</t>
  </si>
  <si>
    <t>kt CO2</t>
  </si>
  <si>
    <t>JRC-IDEES-2023 - Integrated Database of the European Energy System</t>
  </si>
  <si>
    <t>v2023-1.00</t>
  </si>
  <si>
    <t>Portugal</t>
  </si>
  <si>
    <t>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</si>
</sst>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;\-#,##0.00;&quot;-&quot;"/>
    <numFmt numFmtId="165" formatCode="#,##0.0;\-#,##0.0;&quot;-&quot;"/>
    <numFmt numFmtId="166" formatCode="mmmm\ yyyy"/>
  </numFmts>
  <fonts count="27" x14ac:knownFonts="1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indexed="8"/>
      <name val="Calibri"/>
      <family val="2"/>
      <scheme val="minor"/>
    </font>
    <font>
      <sz val="8"/>
      <color indexed="12"/>
      <name val="Calibri"/>
      <family val="2"/>
      <scheme val="minor"/>
    </font>
    <font>
      <sz val="8"/>
      <color rgb="FF0000FF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8"/>
      <color rgb="FF323232"/>
      <name val="Calibri"/>
      <family val="2"/>
      <scheme val="minor"/>
    </font>
    <font>
      <sz val="8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i/>
      <sz val="8"/>
      <color rgb="FF050505"/>
      <name val="Calibri"/>
      <family val="2"/>
      <scheme val="minor"/>
    </font>
    <font>
      <sz val="8"/>
      <color rgb="FF820000"/>
      <name val="Calibri"/>
      <family val="2"/>
      <scheme val="minor"/>
    </font>
    <font>
      <sz val="8"/>
      <color rgb="FF008282"/>
      <name val="Calibri"/>
      <family val="2"/>
      <scheme val="minor"/>
    </font>
    <font>
      <b/>
      <sz val="8"/>
      <color rgb="FF820000"/>
      <name val="Calibri"/>
      <family val="2"/>
      <scheme val="minor"/>
    </font>
    <font>
      <b/>
      <vertAlign val="subscript"/>
      <sz val="8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b/>
      <sz val="10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b/>
      <vertAlign val="subscript"/>
      <sz val="22"/>
      <color rgb="FF050505"/>
      <name val="Calibri"/>
      <family val="2"/>
      <scheme val="minor"/>
    </font>
    <font>
      <sz val="16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0EBE1"/>
        <bgColor indexed="64"/>
      </patternFill>
    </fill>
    <fill>
      <patternFill patternType="solid">
        <fgColor rgb="FF91CDDC"/>
        <bgColor indexed="64"/>
      </patternFill>
    </fill>
    <fill>
      <patternFill patternType="solid">
        <fgColor rgb="FFDCF0F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BF0DC"/>
        <bgColor indexed="64"/>
      </patternFill>
    </fill>
    <fill>
      <patternFill patternType="solid">
        <fgColor rgb="FFDCDCDC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4">
    <xf numFmtId="0" fontId="0" fillId="0" borderId="0"/>
    <xf numFmtId="0" fontId="5" fillId="0" borderId="0" applyNumberFormat="0" applyFill="0" applyBorder="0" applyAlignment="0" applyProtection="0"/>
    <xf numFmtId="0" fontId="6" fillId="0" borderId="0"/>
    <xf numFmtId="0" fontId="1" fillId="0" borderId="0"/>
  </cellStyleXfs>
  <cellXfs count="70">
    <xf numFmtId="0" fontId="0" fillId="0" borderId="0" xfId="0"/>
    <xf numFmtId="164" fontId="2" fillId="2" borderId="1" xfId="0" applyNumberFormat="1" applyFont="1" applyFill="1" applyBorder="1"/>
    <xf numFmtId="0" fontId="8" fillId="2" borderId="1" xfId="0" applyFont="1" applyFill="1" applyBorder="1"/>
    <xf numFmtId="0" fontId="9" fillId="3" borderId="1" xfId="0" applyFont="1" applyFill="1" applyBorder="1"/>
    <xf numFmtId="0" fontId="9" fillId="4" borderId="1" xfId="0" applyFont="1" applyFill="1" applyBorder="1"/>
    <xf numFmtId="0" fontId="2" fillId="5" borderId="0" xfId="0" applyFont="1" applyFill="1" applyBorder="1"/>
    <xf numFmtId="0" fontId="10" fillId="5" borderId="0" xfId="0" applyFont="1" applyFill="1" applyBorder="1" applyAlignment="1">
      <alignment horizontal="right"/>
    </xf>
    <xf numFmtId="164" fontId="8" fillId="5" borderId="0" xfId="0" applyNumberFormat="1" applyFont="1" applyFill="1" applyBorder="1"/>
    <xf numFmtId="165" fontId="8" fillId="5" borderId="0" xfId="0" applyNumberFormat="1" applyFont="1" applyFill="1" applyBorder="1"/>
    <xf numFmtId="164" fontId="11" fillId="5" borderId="0" xfId="0" applyNumberFormat="1" applyFont="1" applyFill="1" applyBorder="1"/>
    <xf numFmtId="165" fontId="11" fillId="5" borderId="0" xfId="0" applyNumberFormat="1" applyFont="1" applyFill="1" applyBorder="1"/>
    <xf numFmtId="164" fontId="12" fillId="5" borderId="0" xfId="0" applyNumberFormat="1" applyFont="1" applyFill="1" applyBorder="1"/>
    <xf numFmtId="165" fontId="12" fillId="5" borderId="0" xfId="0" applyNumberFormat="1" applyFont="1" applyFill="1" applyBorder="1"/>
    <xf numFmtId="164" fontId="3" fillId="5" borderId="0" xfId="0" applyNumberFormat="1" applyFont="1" applyFill="1" applyBorder="1"/>
    <xf numFmtId="165" fontId="3" fillId="5" borderId="0" xfId="0" applyNumberFormat="1" applyFont="1" applyFill="1" applyBorder="1"/>
    <xf numFmtId="164" fontId="7" fillId="5" borderId="0" xfId="0" applyNumberFormat="1" applyFont="1" applyFill="1" applyBorder="1"/>
    <xf numFmtId="165" fontId="7" fillId="5" borderId="0" xfId="0" applyNumberFormat="1" applyFont="1" applyFill="1" applyBorder="1"/>
    <xf numFmtId="164" fontId="4" fillId="5" borderId="3" xfId="0" applyNumberFormat="1" applyFont="1" applyFill="1" applyBorder="1" applyAlignment="1">
      <alignment horizontal="left" indent="2"/>
    </xf>
    <xf numFmtId="164" fontId="4" fillId="5" borderId="3" xfId="0" applyNumberFormat="1" applyFont="1" applyFill="1" applyBorder="1"/>
    <xf numFmtId="165" fontId="4" fillId="5" borderId="3" xfId="0" applyNumberFormat="1" applyFont="1" applyFill="1" applyBorder="1"/>
    <xf numFmtId="164" fontId="13" fillId="6" borderId="1" xfId="0" applyNumberFormat="1" applyFont="1" applyFill="1" applyBorder="1"/>
    <xf numFmtId="165" fontId="13" fillId="6" borderId="1" xfId="0" applyNumberFormat="1" applyFont="1" applyFill="1" applyBorder="1"/>
    <xf numFmtId="164" fontId="11" fillId="6" borderId="2" xfId="0" applyNumberFormat="1" applyFont="1" applyFill="1" applyBorder="1" applyAlignment="1">
      <alignment indent="1"/>
    </xf>
    <xf numFmtId="164" fontId="11" fillId="6" borderId="2" xfId="0" applyNumberFormat="1" applyFont="1" applyFill="1" applyBorder="1"/>
    <xf numFmtId="165" fontId="11" fillId="6" borderId="2" xfId="0" applyNumberFormat="1" applyFont="1" applyFill="1" applyBorder="1"/>
    <xf numFmtId="164" fontId="11" fillId="6" borderId="3" xfId="0" applyNumberFormat="1" applyFont="1" applyFill="1" applyBorder="1" applyAlignment="1">
      <alignment indent="1"/>
    </xf>
    <xf numFmtId="164" fontId="11" fillId="6" borderId="3" xfId="0" applyNumberFormat="1" applyFont="1" applyFill="1" applyBorder="1"/>
    <xf numFmtId="165" fontId="11" fillId="6" borderId="3" xfId="0" applyNumberFormat="1" applyFont="1" applyFill="1" applyBorder="1"/>
    <xf numFmtId="164" fontId="8" fillId="5" borderId="0" xfId="0" applyNumberFormat="1" applyFont="1" applyFill="1" applyBorder="1" applyAlignment="1">
      <alignment horizontal="left" indent="3"/>
    </xf>
    <xf numFmtId="164" fontId="8" fillId="5" borderId="0" xfId="0" applyNumberFormat="1" applyFont="1" applyFill="1" applyBorder="1" applyAlignment="1">
      <alignment indent="2"/>
    </xf>
    <xf numFmtId="164" fontId="11" fillId="5" borderId="0" xfId="0" applyNumberFormat="1" applyFont="1" applyFill="1" applyBorder="1" applyAlignment="1">
      <alignment horizontal="left" indent="1"/>
    </xf>
    <xf numFmtId="164" fontId="12" fillId="5" borderId="0" xfId="0" applyNumberFormat="1" applyFont="1" applyFill="1" applyBorder="1" applyAlignment="1">
      <alignment horizontal="left" indent="2"/>
    </xf>
    <xf numFmtId="164" fontId="3" fillId="5" borderId="4" xfId="0" applyNumberFormat="1" applyFont="1" applyFill="1" applyBorder="1"/>
    <xf numFmtId="165" fontId="3" fillId="5" borderId="4" xfId="0" applyNumberFormat="1" applyFont="1" applyFill="1" applyBorder="1"/>
    <xf numFmtId="164" fontId="8" fillId="5" borderId="0" xfId="0" applyNumberFormat="1" applyFont="1" applyFill="1" applyBorder="1" applyAlignment="1">
      <alignment horizontal="left" indent="1"/>
    </xf>
    <xf numFmtId="164" fontId="11" fillId="5" borderId="0" xfId="0" applyNumberFormat="1" applyFont="1" applyFill="1" applyBorder="1" applyAlignment="1">
      <alignment horizontal="left" indent="2"/>
    </xf>
    <xf numFmtId="164" fontId="12" fillId="5" borderId="0" xfId="0" applyNumberFormat="1" applyFont="1" applyFill="1" applyBorder="1" applyAlignment="1">
      <alignment horizontal="left" indent="3"/>
    </xf>
    <xf numFmtId="164" fontId="8" fillId="5" borderId="0" xfId="0" applyNumberFormat="1" applyFont="1" applyFill="1" applyBorder="1" applyAlignment="1">
      <alignment horizontal="left" indent="2"/>
    </xf>
    <xf numFmtId="164" fontId="11" fillId="5" borderId="0" xfId="0" applyNumberFormat="1" applyFont="1" applyFill="1" applyBorder="1" applyAlignment="1">
      <alignment horizontal="left" indent="3"/>
    </xf>
    <xf numFmtId="164" fontId="12" fillId="5" borderId="0" xfId="0" applyNumberFormat="1" applyFont="1" applyFill="1" applyBorder="1" applyAlignment="1">
      <alignment horizontal="left" indent="4"/>
    </xf>
    <xf numFmtId="164" fontId="3" fillId="5" borderId="0" xfId="0" applyNumberFormat="1" applyFont="1" applyFill="1" applyBorder="1" applyAlignment="1">
      <alignment horizontal="left" indent="5"/>
    </xf>
    <xf numFmtId="164" fontId="7" fillId="5" borderId="0" xfId="0" applyNumberFormat="1" applyFont="1" applyFill="1" applyBorder="1" applyAlignment="1">
      <alignment horizontal="left" indent="6"/>
    </xf>
    <xf numFmtId="164" fontId="3" fillId="5" borderId="4" xfId="0" applyNumberFormat="1" applyFont="1" applyFill="1" applyBorder="1" applyAlignment="1">
      <alignment horizontal="left" indent="5"/>
    </xf>
    <xf numFmtId="164" fontId="8" fillId="5" borderId="4" xfId="0" applyNumberFormat="1" applyFont="1" applyFill="1" applyBorder="1" applyAlignment="1">
      <alignment indent="2"/>
    </xf>
    <xf numFmtId="164" fontId="8" fillId="5" borderId="4" xfId="0" applyNumberFormat="1" applyFont="1" applyFill="1" applyBorder="1"/>
    <xf numFmtId="165" fontId="8" fillId="5" borderId="4" xfId="0" applyNumberFormat="1" applyFont="1" applyFill="1" applyBorder="1"/>
    <xf numFmtId="0" fontId="2" fillId="7" borderId="5" xfId="0" applyFont="1" applyFill="1" applyBorder="1"/>
    <xf numFmtId="164" fontId="11" fillId="7" borderId="3" xfId="0" applyNumberFormat="1" applyFont="1" applyFill="1" applyBorder="1" applyAlignment="1">
      <alignment indent="1"/>
    </xf>
    <xf numFmtId="164" fontId="11" fillId="7" borderId="3" xfId="0" applyNumberFormat="1" applyFont="1" applyFill="1" applyBorder="1"/>
    <xf numFmtId="165" fontId="11" fillId="7" borderId="3" xfId="0" applyNumberFormat="1" applyFont="1" applyFill="1" applyBorder="1"/>
    <xf numFmtId="164" fontId="8" fillId="7" borderId="0" xfId="0" applyNumberFormat="1" applyFont="1" applyFill="1" applyBorder="1" applyAlignment="1">
      <alignment indent="2"/>
    </xf>
    <xf numFmtId="164" fontId="8" fillId="7" borderId="0" xfId="0" applyNumberFormat="1" applyFont="1" applyFill="1" applyBorder="1"/>
    <xf numFmtId="165" fontId="8" fillId="7" borderId="0" xfId="0" applyNumberFormat="1" applyFont="1" applyFill="1" applyBorder="1"/>
    <xf numFmtId="164" fontId="8" fillId="7" borderId="4" xfId="0" applyNumberFormat="1" applyFont="1" applyFill="1" applyBorder="1" applyAlignment="1">
      <alignment indent="2"/>
    </xf>
    <xf numFmtId="164" fontId="8" fillId="7" borderId="4" xfId="0" applyNumberFormat="1" applyFont="1" applyFill="1" applyBorder="1"/>
    <xf numFmtId="165" fontId="8" fillId="7" borderId="4" xfId="0" applyNumberFormat="1" applyFont="1" applyFill="1" applyBorder="1"/>
    <xf numFmtId="0" fontId="15" fillId="5" borderId="0" xfId="2" applyFont="1" applyFill="1"/>
    <xf numFmtId="0" fontId="8" fillId="5" borderId="0" xfId="2" applyFont="1" applyFill="1" applyAlignment="1">
      <alignment vertical="center"/>
    </xf>
    <xf numFmtId="0" fontId="8" fillId="5" borderId="0" xfId="2" applyFont="1" applyFill="1" applyAlignment="1">
      <alignment horizontal="center" vertical="center"/>
    </xf>
    <xf numFmtId="0" fontId="16" fillId="5" borderId="1" xfId="2" applyFont="1" applyFill="1" applyBorder="1" applyAlignment="1">
      <alignment vertical="center"/>
    </xf>
    <xf numFmtId="0" fontId="17" fillId="5" borderId="1" xfId="2" applyFont="1" applyFill="1" applyBorder="1" applyAlignment="1">
      <alignment vertical="center"/>
    </xf>
    <xf numFmtId="0" fontId="18" fillId="5" borderId="0" xfId="2" applyFont="1" applyFill="1" applyAlignment="1">
      <alignment vertical="center"/>
    </xf>
    <xf numFmtId="0" fontId="17" fillId="5" borderId="0" xfId="2" applyFont="1" applyFill="1" applyAlignment="1">
      <alignment vertical="center"/>
    </xf>
    <xf numFmtId="0" fontId="21" fillId="5" borderId="0" xfId="2" applyFont="1" applyFill="1" applyAlignment="1">
      <alignment vertical="center"/>
    </xf>
    <xf numFmtId="0" fontId="22" fillId="5" borderId="0" xfId="2" applyFont="1" applyFill="1" applyAlignment="1">
      <alignment vertical="center"/>
    </xf>
    <xf numFmtId="0" fontId="23" fillId="5" borderId="0" xfId="3" applyFont="1" applyFill="1" applyAlignment="1">
      <alignment vertical="center"/>
    </xf>
    <xf numFmtId="0" fontId="24" fillId="5" borderId="0" xfId="1" applyFont="1" applyFill="1" applyAlignment="1">
      <alignment horizontal="left" vertical="center" indent="1"/>
    </xf>
    <xf numFmtId="0" fontId="19" fillId="5" borderId="0" xfId="2" applyFont="1" applyFill="1" applyAlignment="1">
      <alignment horizontal="left" vertical="center"/>
    </xf>
    <xf numFmtId="166" fontId="20" fillId="5" borderId="0" xfId="2" quotePrefix="1" applyNumberFormat="1" applyFont="1" applyFill="1" applyAlignment="1">
      <alignment horizontal="left" vertical="center"/>
    </xf>
    <xf numFmtId="0" fontId="26" fillId="0" borderId="0" xfId="2" applyFont="1" applyAlignment="1">
      <alignment horizontal="left" vertical="center"/>
    </xf>
  </cellXfs>
  <cellStyles count="4">
    <cellStyle name="Hyperlink" xfId="1" builtinId="8"/>
    <cellStyle name="Normal" xfId="0" builtinId="0"/>
    <cellStyle name="Normal 2" xfId="3"/>
    <cellStyle name="Normal 3" xfId="2"/>
  </cellStyles>
  <dxfs count="0"/>
  <tableStyles count="0" defaultTableStyle="TableStyleMedium2" defaultPivotStyle="PivotStyleLight16"/>
  <colors>
    <mruColors>
      <color rgb="FF0564C3"/>
      <color rgb="FF050505"/>
      <color rgb="FFDCDCDC"/>
      <color rgb="FF820000"/>
      <color rgb="FFEBF0DC"/>
      <color rgb="FFDCF0F5"/>
      <color rgb="FFF0EBE1"/>
      <color rgb="FF91CDDC"/>
      <color rgb="FF008282"/>
      <color rgb="FF32323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76" Type="http://schemas.openxmlformats.org/officeDocument/2006/relationships/worksheet" Target="worksheets/sheet76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97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87" Type="http://schemas.openxmlformats.org/officeDocument/2006/relationships/worksheet" Target="worksheets/sheet87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9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15</xdr:row>
      <xdr:rowOff>0</xdr:rowOff>
    </xdr:from>
    <xdr:to>
      <xdr:col>15</xdr:col>
      <xdr:colOff>305811</xdr:colOff>
      <xdr:row>25</xdr:row>
      <xdr:rowOff>106854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2300" y="3505200"/>
          <a:ext cx="2896611" cy="20118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RowHeight="15" customHeight="1" x14ac:dyDescent="0.25"/>
  <cols>
    <col min="1" max="4" width="9.140625" style="57"/>
    <col min="5" max="21" width="9.7109375" style="57" customWidth="1"/>
    <col min="22" max="22" width="9.7109375" style="58" customWidth="1"/>
    <col min="23" max="23" width="107.42578125" style="57" customWidth="1"/>
    <col min="24" max="24" width="44.7109375" style="57" customWidth="1"/>
    <col min="25" max="26" width="9.7109375" style="57" customWidth="1"/>
    <col min="27" max="16384" width="9.140625" style="57"/>
  </cols>
  <sheetData>
    <row r="2" spans="1:23" ht="21" x14ac:dyDescent="0.35">
      <c r="A2" s="56"/>
      <c r="B2" s="69"/>
      <c r="C2" s="69"/>
      <c r="D2" s="69"/>
      <c r="E2" s="69"/>
      <c r="F2" s="69"/>
      <c r="G2" s="69"/>
      <c r="H2" s="69"/>
      <c r="I2" s="69"/>
      <c r="J2" s="69"/>
      <c r="K2" s="69"/>
    </row>
    <row r="3" spans="1:23" ht="15" customHeight="1" x14ac:dyDescent="0.25">
      <c r="B3" s="69"/>
      <c r="C3" s="69"/>
      <c r="D3" s="69"/>
      <c r="E3" s="69"/>
      <c r="F3" s="69"/>
      <c r="G3" s="69"/>
      <c r="H3" s="69"/>
      <c r="I3" s="69"/>
      <c r="J3" s="69"/>
      <c r="K3" s="69"/>
    </row>
    <row r="6" spans="1:23" ht="31.5" x14ac:dyDescent="0.25">
      <c r="A6" s="59"/>
      <c r="B6" s="60" t="s">
        <v>326</v>
      </c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0"/>
      <c r="V6" s="57"/>
    </row>
    <row r="7" spans="1:23" ht="15" customHeight="1" x14ac:dyDescent="0.25">
      <c r="V7" s="57"/>
    </row>
    <row r="8" spans="1:23" ht="15" customHeight="1" x14ac:dyDescent="0.25">
      <c r="V8" s="57"/>
    </row>
    <row r="9" spans="1:23" ht="15" customHeight="1" x14ac:dyDescent="0.25">
      <c r="V9" s="57"/>
    </row>
    <row r="10" spans="1:23" ht="28.5" x14ac:dyDescent="0.25">
      <c r="C10" s="61" t="s">
        <v>328</v>
      </c>
      <c r="V10" s="57"/>
    </row>
    <row r="11" spans="1:23" ht="15" customHeight="1" x14ac:dyDescent="0.25">
      <c r="V11" s="57"/>
    </row>
    <row r="15" spans="1:23" ht="30" customHeight="1" x14ac:dyDescent="0.25">
      <c r="C15" s="61" t="s">
        <v>323</v>
      </c>
    </row>
    <row r="16" spans="1:23" ht="15" customHeight="1" x14ac:dyDescent="0.25">
      <c r="W16" s="62"/>
    </row>
    <row r="17" spans="12:32" ht="15" customHeight="1" x14ac:dyDescent="0.25">
      <c r="W17" s="62"/>
    </row>
    <row r="28" spans="12:32" ht="21" x14ac:dyDescent="0.25">
      <c r="L28" s="67" t="s">
        <v>222</v>
      </c>
      <c r="M28" s="67"/>
      <c r="N28" s="67"/>
      <c r="O28" s="67"/>
    </row>
    <row r="29" spans="12:32" ht="15" customHeight="1" x14ac:dyDescent="0.25">
      <c r="V29" s="57"/>
    </row>
    <row r="30" spans="12:32" ht="18.75" x14ac:dyDescent="0.25">
      <c r="L30" s="68">
        <v>45967.479247685187</v>
      </c>
      <c r="M30" s="68"/>
      <c r="N30" s="68"/>
      <c r="O30" s="68"/>
      <c r="V30" s="57"/>
    </row>
    <row r="31" spans="12:32" ht="15" customHeight="1" x14ac:dyDescent="0.25">
      <c r="L31" s="63" t="s">
        <v>327</v>
      </c>
      <c r="V31" s="57"/>
      <c r="AA31" s="64"/>
      <c r="AB31" s="64"/>
      <c r="AC31" s="64"/>
      <c r="AD31" s="64"/>
      <c r="AE31" s="64"/>
      <c r="AF31" s="64"/>
    </row>
    <row r="32" spans="12:32" ht="15" customHeight="1" x14ac:dyDescent="0.25">
      <c r="V32" s="57"/>
    </row>
    <row r="33" spans="2:32" ht="15" customHeight="1" x14ac:dyDescent="0.25">
      <c r="B33" s="65" t="s">
        <v>223</v>
      </c>
      <c r="V33" s="57"/>
    </row>
    <row r="34" spans="2:32" ht="15" customHeight="1" x14ac:dyDescent="0.25">
      <c r="B34" s="65"/>
      <c r="V34" s="65"/>
    </row>
    <row r="35" spans="2:32" ht="15" customHeight="1" x14ac:dyDescent="0.25">
      <c r="B35" s="65" t="s">
        <v>224</v>
      </c>
      <c r="V35" s="65"/>
    </row>
    <row r="36" spans="2:32" ht="15" customHeight="1" x14ac:dyDescent="0.25">
      <c r="B36" s="65" t="s">
        <v>225</v>
      </c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T36" s="64"/>
      <c r="U36" s="64"/>
      <c r="W36" s="64"/>
      <c r="X36" s="64"/>
      <c r="Y36" s="64"/>
      <c r="Z36" s="64"/>
    </row>
    <row r="38" spans="2:32" ht="15" customHeight="1" x14ac:dyDescent="0.25">
      <c r="B38" s="65" t="s">
        <v>226</v>
      </c>
    </row>
    <row r="39" spans="2:32" ht="15" customHeight="1" x14ac:dyDescent="0.25">
      <c r="B39" s="65" t="s">
        <v>227</v>
      </c>
    </row>
    <row r="40" spans="2:32" ht="15" customHeight="1" x14ac:dyDescent="0.25">
      <c r="B40" s="66" t="s">
        <v>228</v>
      </c>
      <c r="AA40" s="64"/>
      <c r="AB40" s="64"/>
      <c r="AC40" s="64"/>
      <c r="AD40" s="64"/>
      <c r="AE40" s="64"/>
      <c r="AF40" s="64"/>
    </row>
  </sheetData>
  <mergeCells count="3">
    <mergeCell ref="L28:O28"/>
    <mergeCell ref="L30:O30"/>
    <mergeCell ref="B2:K3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8">
    <pageSetUpPr fitToPage="1"/>
  </sheetPr>
  <dimension ref="A1:Z95"/>
  <sheetViews>
    <sheetView showGridLines="0" workbookViewId="0">
      <pane xSplit="2" ySplit="1" topLeftCell="F2" activePane="bottomRight" state="frozen"/>
      <selection activeCell="X2" sqref="X2"/>
      <selection pane="topRight" activeCell="X2" sqref="X2"/>
      <selection pane="bottomLeft" activeCell="X2" sqref="X2"/>
      <selection pane="bottomRight" activeCell="Z2" sqref="Z2"/>
    </sheetView>
  </sheetViews>
  <sheetFormatPr defaultRowHeight="11.25" customHeight="1" x14ac:dyDescent="0.2"/>
  <cols>
    <col min="1" max="1" width="36.140625" style="5" bestFit="1" customWidth="1"/>
    <col min="2" max="2" width="20" style="5" customWidth="1"/>
    <col min="3" max="26" width="9.7109375" style="5" customWidth="1"/>
    <col min="27" max="16384" width="9.140625" style="5"/>
  </cols>
  <sheetData>
    <row r="1" spans="1:26" ht="11.25" customHeight="1" x14ac:dyDescent="0.2">
      <c r="A1" s="3" t="s">
        <v>328</v>
      </c>
      <c r="B1" s="3" t="s">
        <v>329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B2" s="6" t="s">
        <v>229</v>
      </c>
    </row>
    <row r="3" spans="1:26" ht="11.25" customHeight="1" x14ac:dyDescent="0.2">
      <c r="A3" s="2" t="s">
        <v>0</v>
      </c>
      <c r="B3" s="2" t="s">
        <v>325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1.25" customHeight="1" x14ac:dyDescent="0.2">
      <c r="A4" s="7" t="s">
        <v>120</v>
      </c>
      <c r="B4" s="7" t="str">
        <f ca="1">HYPERLINK("#"&amp;CELL("address",GAE!$Z$2),"GAE")</f>
        <v>GAE</v>
      </c>
      <c r="C4" s="8">
        <f>GAE!C$2</f>
        <v>62859.479044968008</v>
      </c>
      <c r="D4" s="8">
        <f>GAE!D$2</f>
        <v>62200.854941040001</v>
      </c>
      <c r="E4" s="8">
        <f>GAE!E$2</f>
        <v>66228.158066040007</v>
      </c>
      <c r="F4" s="8">
        <f>GAE!F$2</f>
        <v>61813.271236608009</v>
      </c>
      <c r="G4" s="8">
        <f>GAE!G$2</f>
        <v>63568.606134456008</v>
      </c>
      <c r="H4" s="8">
        <f>GAE!H$2</f>
        <v>66592.158512904018</v>
      </c>
      <c r="I4" s="8">
        <f>GAE!I$2</f>
        <v>61874.319334391999</v>
      </c>
      <c r="J4" s="8">
        <f>GAE!J$2</f>
        <v>59022.859258007993</v>
      </c>
      <c r="K4" s="8">
        <f>GAE!K$2</f>
        <v>57436.286813064005</v>
      </c>
      <c r="L4" s="8">
        <f>GAE!L$2</f>
        <v>57346.589935296004</v>
      </c>
      <c r="M4" s="8">
        <f>GAE!M$2</f>
        <v>51936.60697862399</v>
      </c>
      <c r="N4" s="8">
        <f>GAE!N$2</f>
        <v>51748.284333959993</v>
      </c>
      <c r="O4" s="8">
        <f>GAE!O$2</f>
        <v>50597.636998392009</v>
      </c>
      <c r="P4" s="8">
        <f>GAE!P$2</f>
        <v>48861.537108912002</v>
      </c>
      <c r="Q4" s="8">
        <f>GAE!Q$2</f>
        <v>47934.633517488008</v>
      </c>
      <c r="R4" s="8">
        <f>GAE!R$2</f>
        <v>52411.078566359996</v>
      </c>
      <c r="S4" s="8">
        <f>GAE!S$2</f>
        <v>52602.774148367993</v>
      </c>
      <c r="T4" s="8">
        <f>GAE!T$2</f>
        <v>57377.967095232001</v>
      </c>
      <c r="U4" s="8">
        <f>GAE!U$2</f>
        <v>54227.611773504017</v>
      </c>
      <c r="V4" s="8">
        <f>GAE!V$2</f>
        <v>50084.555687423999</v>
      </c>
      <c r="W4" s="8">
        <f>GAE!W$2</f>
        <v>40568.193184967997</v>
      </c>
      <c r="X4" s="8">
        <f>GAE!X$2</f>
        <v>39322.74225168</v>
      </c>
      <c r="Y4" s="8">
        <f>GAE!Y$2</f>
        <v>42446.790092159994</v>
      </c>
      <c r="Z4" s="8">
        <f>GAE!Z$2</f>
        <v>40454.941841856009</v>
      </c>
    </row>
    <row r="5" spans="1:26" ht="11.25" customHeight="1" x14ac:dyDescent="0.2">
      <c r="A5" s="30" t="s">
        <v>121</v>
      </c>
      <c r="B5" s="9" t="str">
        <f ca="1">HYPERLINK("#"&amp;CELL("address",INTMARB!$Z$2),"INTMARB")</f>
        <v>INTMARB</v>
      </c>
      <c r="C5" s="10">
        <f>INTMARB!C$2</f>
        <v>2131.0026771600005</v>
      </c>
      <c r="D5" s="10">
        <f>INTMARB!D$2</f>
        <v>1523.1419161199999</v>
      </c>
      <c r="E5" s="10">
        <f>INTMARB!E$2</f>
        <v>1549.1059703999999</v>
      </c>
      <c r="F5" s="10">
        <f>INTMARB!F$2</f>
        <v>1860.5185736399997</v>
      </c>
      <c r="G5" s="10">
        <f>INTMARB!G$2</f>
        <v>2104.9010935200004</v>
      </c>
      <c r="H5" s="10">
        <f>INTMARB!H$2</f>
        <v>1852.0334845200005</v>
      </c>
      <c r="I5" s="10">
        <f>INTMARB!I$2</f>
        <v>2029.0534149600001</v>
      </c>
      <c r="J5" s="10">
        <f>INTMARB!J$2</f>
        <v>1592.7628168800002</v>
      </c>
      <c r="K5" s="10">
        <f>INTMARB!K$2</f>
        <v>1698.4784743200005</v>
      </c>
      <c r="L5" s="10">
        <f>INTMARB!L$2</f>
        <v>1530.1033768800003</v>
      </c>
      <c r="M5" s="10">
        <f>INTMARB!M$2</f>
        <v>1478.1935667600001</v>
      </c>
      <c r="N5" s="10">
        <f>INTMARB!N$2</f>
        <v>1803.5448303599997</v>
      </c>
      <c r="O5" s="10">
        <f>INTMARB!O$2</f>
        <v>1948.7126664</v>
      </c>
      <c r="P5" s="10">
        <f>INTMARB!P$2</f>
        <v>2076.5344215600003</v>
      </c>
      <c r="Q5" s="10">
        <f>INTMARB!Q$2</f>
        <v>1952.6213354400006</v>
      </c>
      <c r="R5" s="10">
        <f>INTMARB!R$2</f>
        <v>2062.4731455600004</v>
      </c>
      <c r="S5" s="10">
        <f>INTMARB!S$2</f>
        <v>2454.1945455600003</v>
      </c>
      <c r="T5" s="10">
        <f>INTMARB!T$2</f>
        <v>2498.7341782800004</v>
      </c>
      <c r="U5" s="10">
        <f>INTMARB!U$2</f>
        <v>2600.2311102000003</v>
      </c>
      <c r="V5" s="10">
        <f>INTMARB!V$2</f>
        <v>3064.1766001200012</v>
      </c>
      <c r="W5" s="10">
        <f>INTMARB!W$2</f>
        <v>2205.01993356</v>
      </c>
      <c r="X5" s="10">
        <f>INTMARB!X$2</f>
        <v>2116.6001164800005</v>
      </c>
      <c r="Y5" s="10">
        <f>INTMARB!Y$2</f>
        <v>2250.129195</v>
      </c>
      <c r="Z5" s="10">
        <f>INTMARB!Z$2</f>
        <v>1879.0330788000001</v>
      </c>
    </row>
    <row r="6" spans="1:26" ht="11.25" customHeight="1" x14ac:dyDescent="0.2">
      <c r="A6" s="31" t="s">
        <v>308</v>
      </c>
      <c r="B6" s="11" t="str">
        <f ca="1">HYPERLINK("#"&amp;CELL("address",INTMARB_IN!$Z$2),"INTMARB_IN")</f>
        <v>INTMARB_IN</v>
      </c>
      <c r="C6" s="12">
        <f>INTMARB_IN!C$2</f>
        <v>861.38056195560875</v>
      </c>
      <c r="D6" s="12">
        <f>INTMARB_IN!D$2</f>
        <v>614.6565805617098</v>
      </c>
      <c r="E6" s="12">
        <f>INTMARB_IN!E$2</f>
        <v>611.95266796908709</v>
      </c>
      <c r="F6" s="12">
        <f>INTMARB_IN!F$2</f>
        <v>697.81097960623993</v>
      </c>
      <c r="G6" s="12">
        <f>INTMARB_IN!G$2</f>
        <v>837.82127152564749</v>
      </c>
      <c r="H6" s="12">
        <f>INTMARB_IN!H$2</f>
        <v>746.13918121518918</v>
      </c>
      <c r="I6" s="12">
        <f>INTMARB_IN!I$2</f>
        <v>781.02376652858925</v>
      </c>
      <c r="J6" s="12">
        <f>INTMARB_IN!J$2</f>
        <v>598.0218614093294</v>
      </c>
      <c r="K6" s="12">
        <f>INTMARB_IN!K$2</f>
        <v>629.94667051199349</v>
      </c>
      <c r="L6" s="12">
        <f>INTMARB_IN!L$2</f>
        <v>602.61377205986457</v>
      </c>
      <c r="M6" s="12">
        <f>INTMARB_IN!M$2</f>
        <v>571.66236119868142</v>
      </c>
      <c r="N6" s="12">
        <f>INTMARB_IN!N$2</f>
        <v>672.88838601900818</v>
      </c>
      <c r="O6" s="12">
        <f>INTMARB_IN!O$2</f>
        <v>721.46724499649099</v>
      </c>
      <c r="P6" s="12">
        <f>INTMARB_IN!P$2</f>
        <v>762.96476103017187</v>
      </c>
      <c r="Q6" s="12">
        <f>INTMARB_IN!Q$2</f>
        <v>728.8019012902156</v>
      </c>
      <c r="R6" s="12">
        <f>INTMARB_IN!R$2</f>
        <v>745.30252008227194</v>
      </c>
      <c r="S6" s="12">
        <f>INTMARB_IN!S$2</f>
        <v>881.29500241113658</v>
      </c>
      <c r="T6" s="12">
        <f>INTMARB_IN!T$2</f>
        <v>904.67239014783388</v>
      </c>
      <c r="U6" s="12">
        <f>INTMARB_IN!U$2</f>
        <v>992.06238927145819</v>
      </c>
      <c r="V6" s="12">
        <f>INTMARB_IN!V$2</f>
        <v>1269.6870699213976</v>
      </c>
      <c r="W6" s="12">
        <f>INTMARB_IN!W$2</f>
        <v>810.34888671060219</v>
      </c>
      <c r="X6" s="12">
        <f>INTMARB_IN!X$2</f>
        <v>780.48572163299173</v>
      </c>
      <c r="Y6" s="12">
        <f>INTMARB_IN!Y$2</f>
        <v>895.10493362730767</v>
      </c>
      <c r="Z6" s="12">
        <f>INTMARB_IN!Z$2</f>
        <v>736.67199913749755</v>
      </c>
    </row>
    <row r="7" spans="1:26" ht="11.25" customHeight="1" x14ac:dyDescent="0.2">
      <c r="A7" s="31" t="s">
        <v>309</v>
      </c>
      <c r="B7" s="11" t="str">
        <f ca="1">HYPERLINK("#"&amp;CELL("address",INTMARB_EX!$Z$2),"INTMARB_EX")</f>
        <v>INTMARB_EX</v>
      </c>
      <c r="C7" s="12">
        <f>INTMARB_EX!C$2</f>
        <v>1269.6221152043918</v>
      </c>
      <c r="D7" s="12">
        <f>INTMARB_EX!D$2</f>
        <v>908.4853355582901</v>
      </c>
      <c r="E7" s="12">
        <f>INTMARB_EX!E$2</f>
        <v>937.15330243091296</v>
      </c>
      <c r="F7" s="12">
        <f>INTMARB_EX!F$2</f>
        <v>1162.7075940337597</v>
      </c>
      <c r="G7" s="12">
        <f>INTMARB_EX!G$2</f>
        <v>1267.0798219943524</v>
      </c>
      <c r="H7" s="12">
        <f>INTMARB_EX!H$2</f>
        <v>1105.8943033048113</v>
      </c>
      <c r="I7" s="12">
        <f>INTMARB_EX!I$2</f>
        <v>1248.0296484314108</v>
      </c>
      <c r="J7" s="12">
        <f>INTMARB_EX!J$2</f>
        <v>994.74095547067066</v>
      </c>
      <c r="K7" s="12">
        <f>INTMARB_EX!K$2</f>
        <v>1068.531803808007</v>
      </c>
      <c r="L7" s="12">
        <f>INTMARB_EX!L$2</f>
        <v>927.48960482013581</v>
      </c>
      <c r="M7" s="12">
        <f>INTMARB_EX!M$2</f>
        <v>906.53120556131864</v>
      </c>
      <c r="N7" s="12">
        <f>INTMARB_EX!N$2</f>
        <v>1130.6564443409916</v>
      </c>
      <c r="O7" s="12">
        <f>INTMARB_EX!O$2</f>
        <v>1227.245421403509</v>
      </c>
      <c r="P7" s="12">
        <f>INTMARB_EX!P$2</f>
        <v>1313.5696605298283</v>
      </c>
      <c r="Q7" s="12">
        <f>INTMARB_EX!Q$2</f>
        <v>1223.8194341497849</v>
      </c>
      <c r="R7" s="12">
        <f>INTMARB_EX!R$2</f>
        <v>1317.1706254777284</v>
      </c>
      <c r="S7" s="12">
        <f>INTMARB_EX!S$2</f>
        <v>1572.8995431488638</v>
      </c>
      <c r="T7" s="12">
        <f>INTMARB_EX!T$2</f>
        <v>1594.0617881321659</v>
      </c>
      <c r="U7" s="12">
        <f>INTMARB_EX!U$2</f>
        <v>1608.1687209285421</v>
      </c>
      <c r="V7" s="12">
        <f>INTMARB_EX!V$2</f>
        <v>1794.4895301986032</v>
      </c>
      <c r="W7" s="12">
        <f>INTMARB_EX!W$2</f>
        <v>1394.671046849398</v>
      </c>
      <c r="X7" s="12">
        <f>INTMARB_EX!X$2</f>
        <v>1336.1143948470087</v>
      </c>
      <c r="Y7" s="12">
        <f>INTMARB_EX!Y$2</f>
        <v>1355.0242613726925</v>
      </c>
      <c r="Z7" s="12">
        <f>INTMARB_EX!Z$2</f>
        <v>1142.3610796625026</v>
      </c>
    </row>
    <row r="8" spans="1:26" ht="11.25" customHeight="1" x14ac:dyDescent="0.2">
      <c r="A8" s="34" t="s">
        <v>122</v>
      </c>
      <c r="B8" s="7" t="str">
        <f ca="1">HYPERLINK("#"&amp;CELL("address",GIC!$Z$2),"GIC")</f>
        <v>GIC</v>
      </c>
      <c r="C8" s="8">
        <f>GIC!C$2</f>
        <v>60728.476367808005</v>
      </c>
      <c r="D8" s="8">
        <f>GIC!D$2</f>
        <v>60677.713024919998</v>
      </c>
      <c r="E8" s="8">
        <f>GIC!E$2</f>
        <v>64679.05209564</v>
      </c>
      <c r="F8" s="8">
        <f>GIC!F$2</f>
        <v>59952.752662968007</v>
      </c>
      <c r="G8" s="8">
        <f>GIC!G$2</f>
        <v>61463.705040936002</v>
      </c>
      <c r="H8" s="8">
        <f>GIC!H$2</f>
        <v>64740.125028384013</v>
      </c>
      <c r="I8" s="8">
        <f>GIC!I$2</f>
        <v>59845.265919432</v>
      </c>
      <c r="J8" s="8">
        <f>GIC!J$2</f>
        <v>57430.096441127993</v>
      </c>
      <c r="K8" s="8">
        <f>GIC!K$2</f>
        <v>55737.808338744006</v>
      </c>
      <c r="L8" s="8">
        <f>GIC!L$2</f>
        <v>55816.486558415992</v>
      </c>
      <c r="M8" s="8">
        <f>GIC!M$2</f>
        <v>50458.413411863999</v>
      </c>
      <c r="N8" s="8">
        <f>GIC!N$2</f>
        <v>49944.739503600009</v>
      </c>
      <c r="O8" s="8">
        <f>GIC!O$2</f>
        <v>48648.924331992006</v>
      </c>
      <c r="P8" s="8">
        <f>GIC!P$2</f>
        <v>46785.002687352004</v>
      </c>
      <c r="Q8" s="8">
        <f>GIC!Q$2</f>
        <v>45982.012182047998</v>
      </c>
      <c r="R8" s="8">
        <f>GIC!R$2</f>
        <v>50348.605420799999</v>
      </c>
      <c r="S8" s="8">
        <f>GIC!S$2</f>
        <v>50148.579602808</v>
      </c>
      <c r="T8" s="8">
        <f>GIC!T$2</f>
        <v>54879.232916952002</v>
      </c>
      <c r="U8" s="8">
        <f>GIC!U$2</f>
        <v>51627.380663304008</v>
      </c>
      <c r="V8" s="8">
        <f>GIC!V$2</f>
        <v>47020.379087303991</v>
      </c>
      <c r="W8" s="8">
        <f>GIC!W$2</f>
        <v>38363.173251407999</v>
      </c>
      <c r="X8" s="8">
        <f>GIC!X$2</f>
        <v>37206.142135200003</v>
      </c>
      <c r="Y8" s="8">
        <f>GIC!Y$2</f>
        <v>40196.660897159993</v>
      </c>
      <c r="Z8" s="8">
        <f>GIC!Z$2</f>
        <v>38575.908763056002</v>
      </c>
    </row>
    <row r="9" spans="1:26" ht="11.25" customHeight="1" x14ac:dyDescent="0.2">
      <c r="A9" s="35" t="s">
        <v>123</v>
      </c>
      <c r="B9" s="9" t="str">
        <f ca="1">HYPERLINK("#"&amp;CELL("address",INTAVI!$Z$2),"INTAVI")</f>
        <v>INTAVI</v>
      </c>
      <c r="C9" s="10">
        <f>INTAVI!C$2</f>
        <v>2022.9992222400003</v>
      </c>
      <c r="D9" s="10">
        <f>INTAVI!D$2</f>
        <v>1946.0546319599998</v>
      </c>
      <c r="E9" s="10">
        <f>INTAVI!E$2</f>
        <v>1888.3462539599998</v>
      </c>
      <c r="F9" s="10">
        <f>INTAVI!F$2</f>
        <v>2032.6171989599998</v>
      </c>
      <c r="G9" s="10">
        <f>INTAVI!G$2</f>
        <v>2189.7123717600002</v>
      </c>
      <c r="H9" s="10">
        <f>INTAVI!H$2</f>
        <v>2269.8629542800008</v>
      </c>
      <c r="I9" s="10">
        <f>INTAVI!I$2</f>
        <v>2404.5156637200007</v>
      </c>
      <c r="J9" s="10">
        <f>INTAVI!J$2</f>
        <v>2538.2857287599995</v>
      </c>
      <c r="K9" s="10">
        <f>INTAVI!K$2</f>
        <v>2631.0366424800009</v>
      </c>
      <c r="L9" s="10">
        <f>INTAVI!L$2</f>
        <v>2467.17668628</v>
      </c>
      <c r="M9" s="10">
        <f>INTAVI!M$2</f>
        <v>2643.4035000000003</v>
      </c>
      <c r="N9" s="10">
        <f>INTAVI!N$2</f>
        <v>2754.7047000000011</v>
      </c>
      <c r="O9" s="10">
        <f>INTAVI!O$2</f>
        <v>2779.4384150400006</v>
      </c>
      <c r="P9" s="10">
        <f>INTAVI!P$2</f>
        <v>2810.3552999999997</v>
      </c>
      <c r="Q9" s="10">
        <f>INTAVI!Q$2</f>
        <v>2909.2896424800006</v>
      </c>
      <c r="R9" s="10">
        <f>INTAVI!R$2</f>
        <v>3150.4423287600011</v>
      </c>
      <c r="S9" s="10">
        <f>INTAVI!S$2</f>
        <v>3459.6122137200014</v>
      </c>
      <c r="T9" s="10">
        <f>INTAVI!T$2</f>
        <v>3854.709989999998</v>
      </c>
      <c r="U9" s="10">
        <f>INTAVI!U$2</f>
        <v>4105.6910899200011</v>
      </c>
      <c r="V9" s="10">
        <f>INTAVI!V$2</f>
        <v>4389.5029377599994</v>
      </c>
      <c r="W9" s="10">
        <f>INTAVI!W$2</f>
        <v>1574.6738472000002</v>
      </c>
      <c r="X9" s="10">
        <f>INTAVI!X$2</f>
        <v>2004.3800845200001</v>
      </c>
      <c r="Y9" s="10">
        <f>INTAVI!Y$2</f>
        <v>4185.9607388400009</v>
      </c>
      <c r="Z9" s="10">
        <f>INTAVI!Z$2</f>
        <v>4829.0220583200007</v>
      </c>
    </row>
    <row r="10" spans="1:26" ht="11.25" customHeight="1" x14ac:dyDescent="0.2">
      <c r="A10" s="36" t="s">
        <v>318</v>
      </c>
      <c r="B10" s="11" t="str">
        <f ca="1">HYPERLINK("#"&amp;CELL("address",INTAVI_PA_IN!$Z$2),"INTAVI_PA_IN")</f>
        <v>INTAVI_PA_IN</v>
      </c>
      <c r="C10" s="12">
        <f>INTAVI_PA_IN!C$2</f>
        <v>1260.0170198619151</v>
      </c>
      <c r="D10" s="12">
        <f>INTAVI_PA_IN!D$2</f>
        <v>1213.1258496698133</v>
      </c>
      <c r="E10" s="12">
        <f>INTAVI_PA_IN!E$2</f>
        <v>1176.0375175136123</v>
      </c>
      <c r="F10" s="12">
        <f>INTAVI_PA_IN!F$2</f>
        <v>1225.0007267576832</v>
      </c>
      <c r="G10" s="12">
        <f>INTAVI_PA_IN!G$2</f>
        <v>1345.3056234238713</v>
      </c>
      <c r="H10" s="12">
        <f>INTAVI_PA_IN!H$2</f>
        <v>1401.7864926664063</v>
      </c>
      <c r="I10" s="12">
        <f>INTAVI_PA_IN!I$2</f>
        <v>1497.3964007397005</v>
      </c>
      <c r="J10" s="12">
        <f>INTAVI_PA_IN!J$2</f>
        <v>1615.2457317038138</v>
      </c>
      <c r="K10" s="12">
        <f>INTAVI_PA_IN!K$2</f>
        <v>1658.8967740794733</v>
      </c>
      <c r="L10" s="12">
        <f>INTAVI_PA_IN!L$2</f>
        <v>1519.6793682483712</v>
      </c>
      <c r="M10" s="12">
        <f>INTAVI_PA_IN!M$2</f>
        <v>1623.1092942721793</v>
      </c>
      <c r="N10" s="12">
        <f>INTAVI_PA_IN!N$2</f>
        <v>1711.7107494105953</v>
      </c>
      <c r="O10" s="12">
        <f>INTAVI_PA_IN!O$2</f>
        <v>1705.7755988930605</v>
      </c>
      <c r="P10" s="12">
        <f>INTAVI_PA_IN!P$2</f>
        <v>1741.7864449394337</v>
      </c>
      <c r="Q10" s="12">
        <f>INTAVI_PA_IN!Q$2</f>
        <v>1832.7446516097245</v>
      </c>
      <c r="R10" s="12">
        <f>INTAVI_PA_IN!R$2</f>
        <v>2003.7147932244777</v>
      </c>
      <c r="S10" s="12">
        <f>INTAVI_PA_IN!S$2</f>
        <v>2275.4968101872291</v>
      </c>
      <c r="T10" s="12">
        <f>INTAVI_PA_IN!T$2</f>
        <v>2584.7050504897252</v>
      </c>
      <c r="U10" s="12">
        <f>INTAVI_PA_IN!U$2</f>
        <v>2734.2749326818175</v>
      </c>
      <c r="V10" s="12">
        <f>INTAVI_PA_IN!V$2</f>
        <v>2919.2884754744614</v>
      </c>
      <c r="W10" s="12">
        <f>INTAVI_PA_IN!W$2</f>
        <v>873.06380153008331</v>
      </c>
      <c r="X10" s="12">
        <f>INTAVI_PA_IN!X$2</f>
        <v>1201.6238783581389</v>
      </c>
      <c r="Y10" s="12">
        <f>INTAVI_PA_IN!Y$2</f>
        <v>2836.8170833125619</v>
      </c>
      <c r="Z10" s="12">
        <f>INTAVI_PA_IN!Z$2</f>
        <v>3302.6772909566712</v>
      </c>
    </row>
    <row r="11" spans="1:26" ht="11.25" customHeight="1" x14ac:dyDescent="0.2">
      <c r="A11" s="36" t="s">
        <v>316</v>
      </c>
      <c r="B11" s="11" t="str">
        <f ca="1">HYPERLINK("#"&amp;CELL("address",INTAVI_PA_EX!$Z$2),"INTAVI_PA_EX")</f>
        <v>INTAVI_PA_EX</v>
      </c>
      <c r="C11" s="12">
        <f>INTAVI_PA_EX!C$2</f>
        <v>718.89697580806126</v>
      </c>
      <c r="D11" s="12">
        <f>INTAVI_PA_EX!D$2</f>
        <v>692.088718750613</v>
      </c>
      <c r="E11" s="12">
        <f>INTAVI_PA_EX!E$2</f>
        <v>670.92671694755597</v>
      </c>
      <c r="F11" s="12">
        <f>INTAVI_PA_EX!F$2</f>
        <v>769.47956223260439</v>
      </c>
      <c r="G11" s="12">
        <f>INTAVI_PA_EX!G$2</f>
        <v>800.12009440437237</v>
      </c>
      <c r="H11" s="12">
        <f>INTAVI_PA_EX!H$2</f>
        <v>822.05040683751452</v>
      </c>
      <c r="I11" s="12">
        <f>INTAVI_PA_EX!I$2</f>
        <v>847.54126004148952</v>
      </c>
      <c r="J11" s="12">
        <f>INTAVI_PA_EX!J$2</f>
        <v>856.98209123223887</v>
      </c>
      <c r="K11" s="12">
        <f>INTAVI_PA_EX!K$2</f>
        <v>892.34138340092363</v>
      </c>
      <c r="L11" s="12">
        <f>INTAVI_PA_EX!L$2</f>
        <v>879.15682951346469</v>
      </c>
      <c r="M11" s="12">
        <f>INTAVI_PA_EX!M$2</f>
        <v>943.17609616594928</v>
      </c>
      <c r="N11" s="12">
        <f>INTAVI_PA_EX!N$2</f>
        <v>975.48471476805116</v>
      </c>
      <c r="O11" s="12">
        <f>INTAVI_PA_EX!O$2</f>
        <v>1007.1733438987791</v>
      </c>
      <c r="P11" s="12">
        <f>INTAVI_PA_EX!P$2</f>
        <v>1007.638629233195</v>
      </c>
      <c r="Q11" s="12">
        <f>INTAVI_PA_EX!Q$2</f>
        <v>1022.5801591778893</v>
      </c>
      <c r="R11" s="12">
        <f>INTAVI_PA_EX!R$2</f>
        <v>1093.7699295680554</v>
      </c>
      <c r="S11" s="12">
        <f>INTAVI_PA_EX!S$2</f>
        <v>1137.9987600074853</v>
      </c>
      <c r="T11" s="12">
        <f>INTAVI_PA_EX!T$2</f>
        <v>1213.0166326755011</v>
      </c>
      <c r="U11" s="12">
        <f>INTAVI_PA_EX!U$2</f>
        <v>1316.4775082694234</v>
      </c>
      <c r="V11" s="12">
        <f>INTAVI_PA_EX!V$2</f>
        <v>1423.895720822082</v>
      </c>
      <c r="W11" s="12">
        <f>INTAVI_PA_EX!W$2</f>
        <v>658.5035014193661</v>
      </c>
      <c r="X11" s="12">
        <f>INTAVI_PA_EX!X$2</f>
        <v>750.75054466422557</v>
      </c>
      <c r="Y11" s="12">
        <f>INTAVI_PA_EX!Y$2</f>
        <v>1285.1302564055441</v>
      </c>
      <c r="Z11" s="12">
        <f>INTAVI_PA_EX!Z$2</f>
        <v>1481.8587866837715</v>
      </c>
    </row>
    <row r="12" spans="1:26" ht="11.25" customHeight="1" x14ac:dyDescent="0.2">
      <c r="A12" s="36" t="s">
        <v>314</v>
      </c>
      <c r="B12" s="11" t="str">
        <f ca="1">HYPERLINK("#"&amp;CELL("address",INTAVI_FR_IN!$Z$2),"INTAVI_FR_IN")</f>
        <v>INTAVI_FR_IN</v>
      </c>
      <c r="C12" s="12">
        <f>INTAVI_FR_IN!C$2</f>
        <v>28.318465319923693</v>
      </c>
      <c r="D12" s="12">
        <f>INTAVI_FR_IN!D$2</f>
        <v>25.570957449524595</v>
      </c>
      <c r="E12" s="12">
        <f>INTAVI_FR_IN!E$2</f>
        <v>25.812959287585063</v>
      </c>
      <c r="F12" s="12">
        <f>INTAVI_FR_IN!F$2</f>
        <v>23.063031591407135</v>
      </c>
      <c r="G12" s="12">
        <f>INTAVI_FR_IN!G$2</f>
        <v>26.471178683796555</v>
      </c>
      <c r="H12" s="12">
        <f>INTAVI_FR_IN!H$2</f>
        <v>25.798754647784826</v>
      </c>
      <c r="I12" s="12">
        <f>INTAVI_FR_IN!I$2</f>
        <v>31.864908470776488</v>
      </c>
      <c r="J12" s="12">
        <f>INTAVI_FR_IN!J$2</f>
        <v>31.093977133706002</v>
      </c>
      <c r="K12" s="12">
        <f>INTAVI_FR_IN!K$2</f>
        <v>30.520219067062321</v>
      </c>
      <c r="L12" s="12">
        <f>INTAVI_FR_IN!L$2</f>
        <v>26.791601569775096</v>
      </c>
      <c r="M12" s="12">
        <f>INTAVI_FR_IN!M$2</f>
        <v>28.178914691004938</v>
      </c>
      <c r="N12" s="12">
        <f>INTAVI_FR_IN!N$2</f>
        <v>22.834517349519572</v>
      </c>
      <c r="O12" s="12">
        <f>INTAVI_FR_IN!O$2</f>
        <v>20.529447655370259</v>
      </c>
      <c r="P12" s="12">
        <f>INTAVI_FR_IN!P$2</f>
        <v>17.38040506281234</v>
      </c>
      <c r="Q12" s="12">
        <f>INTAVI_FR_IN!Q$2</f>
        <v>16.002696479200786</v>
      </c>
      <c r="R12" s="12">
        <f>INTAVI_FR_IN!R$2</f>
        <v>16.944998855296816</v>
      </c>
      <c r="S12" s="12">
        <f>INTAVI_FR_IN!S$2</f>
        <v>16.076464854208307</v>
      </c>
      <c r="T12" s="12">
        <f>INTAVI_FR_IN!T$2</f>
        <v>18.594811602591694</v>
      </c>
      <c r="U12" s="12">
        <f>INTAVI_FR_IN!U$2</f>
        <v>19.445727572780573</v>
      </c>
      <c r="V12" s="12">
        <f>INTAVI_FR_IN!V$2</f>
        <v>19.815319124447804</v>
      </c>
      <c r="W12" s="12">
        <f>INTAVI_FR_IN!W$2</f>
        <v>15.405209752410823</v>
      </c>
      <c r="X12" s="12">
        <f>INTAVI_FR_IN!X$2</f>
        <v>19.004636845979004</v>
      </c>
      <c r="Y12" s="12">
        <f>INTAVI_FR_IN!Y$2</f>
        <v>23.620008611785877</v>
      </c>
      <c r="Z12" s="12">
        <f>INTAVI_FR_IN!Z$2</f>
        <v>24.990361058854525</v>
      </c>
    </row>
    <row r="13" spans="1:26" ht="11.25" customHeight="1" x14ac:dyDescent="0.2">
      <c r="A13" s="36" t="s">
        <v>315</v>
      </c>
      <c r="B13" s="11" t="str">
        <f ca="1">HYPERLINK("#"&amp;CELL("address",INTAVI_FR_EX!$Z$2),"INTAVI_FR_EX")</f>
        <v>INTAVI_FR_EX</v>
      </c>
      <c r="C13" s="12">
        <f>INTAVI_FR_EX!C$2</f>
        <v>15.766761250100206</v>
      </c>
      <c r="D13" s="12">
        <f>INTAVI_FR_EX!D$2</f>
        <v>15.269106090049096</v>
      </c>
      <c r="E13" s="12">
        <f>INTAVI_FR_EX!E$2</f>
        <v>15.569060211246219</v>
      </c>
      <c r="F13" s="12">
        <f>INTAVI_FR_EX!F$2</f>
        <v>15.073878378305261</v>
      </c>
      <c r="G13" s="12">
        <f>INTAVI_FR_EX!G$2</f>
        <v>17.815475247959892</v>
      </c>
      <c r="H13" s="12">
        <f>INTAVI_FR_EX!H$2</f>
        <v>20.227300128295035</v>
      </c>
      <c r="I13" s="12">
        <f>INTAVI_FR_EX!I$2</f>
        <v>27.713094468034281</v>
      </c>
      <c r="J13" s="12">
        <f>INTAVI_FR_EX!J$2</f>
        <v>34.963928690240841</v>
      </c>
      <c r="K13" s="12">
        <f>INTAVI_FR_EX!K$2</f>
        <v>49.278265932541728</v>
      </c>
      <c r="L13" s="12">
        <f>INTAVI_FR_EX!L$2</f>
        <v>41.548886948388933</v>
      </c>
      <c r="M13" s="12">
        <f>INTAVI_FR_EX!M$2</f>
        <v>48.939194870866729</v>
      </c>
      <c r="N13" s="12">
        <f>INTAVI_FR_EX!N$2</f>
        <v>44.674718471835064</v>
      </c>
      <c r="O13" s="12">
        <f>INTAVI_FR_EX!O$2</f>
        <v>45.960024592790433</v>
      </c>
      <c r="P13" s="12">
        <f>INTAVI_FR_EX!P$2</f>
        <v>43.549820764558874</v>
      </c>
      <c r="Q13" s="12">
        <f>INTAVI_FR_EX!Q$2</f>
        <v>37.962135213185839</v>
      </c>
      <c r="R13" s="12">
        <f>INTAVI_FR_EX!R$2</f>
        <v>36.012607112171295</v>
      </c>
      <c r="S13" s="12">
        <f>INTAVI_FR_EX!S$2</f>
        <v>30.040178671078774</v>
      </c>
      <c r="T13" s="12">
        <f>INTAVI_FR_EX!T$2</f>
        <v>38.39349523218015</v>
      </c>
      <c r="U13" s="12">
        <f>INTAVI_FR_EX!U$2</f>
        <v>35.492921395979522</v>
      </c>
      <c r="V13" s="12">
        <f>INTAVI_FR_EX!V$2</f>
        <v>26.503422339007685</v>
      </c>
      <c r="W13" s="12">
        <f>INTAVI_FR_EX!W$2</f>
        <v>27.701334498139854</v>
      </c>
      <c r="X13" s="12">
        <f>INTAVI_FR_EX!X$2</f>
        <v>33.001024651656628</v>
      </c>
      <c r="Y13" s="12">
        <f>INTAVI_FR_EX!Y$2</f>
        <v>40.393390510108844</v>
      </c>
      <c r="Z13" s="12">
        <f>INTAVI_FR_EX!Z$2</f>
        <v>19.495619620703014</v>
      </c>
    </row>
    <row r="14" spans="1:26" ht="11.25" customHeight="1" x14ac:dyDescent="0.2">
      <c r="A14" s="37" t="s">
        <v>124</v>
      </c>
      <c r="B14" s="7" t="str">
        <f ca="1">HYPERLINK("#"&amp;CELL("address",NRGSUP!$Z$2),"NRGSUP")</f>
        <v>NRGSUP</v>
      </c>
      <c r="C14" s="8">
        <f>NRGSUP!C$2</f>
        <v>58705.477145568002</v>
      </c>
      <c r="D14" s="8">
        <f>NRGSUP!D$2</f>
        <v>58731.658392960002</v>
      </c>
      <c r="E14" s="8">
        <f>NRGSUP!E$2</f>
        <v>62790.705841680014</v>
      </c>
      <c r="F14" s="8">
        <f>NRGSUP!F$2</f>
        <v>57920.13546400801</v>
      </c>
      <c r="G14" s="8">
        <f>NRGSUP!G$2</f>
        <v>59273.992669176005</v>
      </c>
      <c r="H14" s="8">
        <f>NRGSUP!H$2</f>
        <v>62470.262074104008</v>
      </c>
      <c r="I14" s="8">
        <f>NRGSUP!I$2</f>
        <v>57440.750255711988</v>
      </c>
      <c r="J14" s="8">
        <f>NRGSUP!J$2</f>
        <v>54891.810712368002</v>
      </c>
      <c r="K14" s="8">
        <f>NRGSUP!K$2</f>
        <v>53106.771696264004</v>
      </c>
      <c r="L14" s="8">
        <f>NRGSUP!L$2</f>
        <v>53349.309872135993</v>
      </c>
      <c r="M14" s="8">
        <f>NRGSUP!M$2</f>
        <v>47815.009911863992</v>
      </c>
      <c r="N14" s="8">
        <f>NRGSUP!N$2</f>
        <v>47190.034803600007</v>
      </c>
      <c r="O14" s="8">
        <f>NRGSUP!O$2</f>
        <v>45869.485916952006</v>
      </c>
      <c r="P14" s="8">
        <f>NRGSUP!P$2</f>
        <v>43974.647387352001</v>
      </c>
      <c r="Q14" s="8">
        <f>NRGSUP!Q$2</f>
        <v>43072.722539568</v>
      </c>
      <c r="R14" s="8">
        <f>NRGSUP!R$2</f>
        <v>47198.163092039991</v>
      </c>
      <c r="S14" s="8">
        <f>NRGSUP!S$2</f>
        <v>46688.967389088</v>
      </c>
      <c r="T14" s="8">
        <f>NRGSUP!T$2</f>
        <v>51024.522926951999</v>
      </c>
      <c r="U14" s="8">
        <f>NRGSUP!U$2</f>
        <v>47521.689573384007</v>
      </c>
      <c r="V14" s="8">
        <f>NRGSUP!V$2</f>
        <v>42630.876149543998</v>
      </c>
      <c r="W14" s="8">
        <f>NRGSUP!W$2</f>
        <v>36788.499404208</v>
      </c>
      <c r="X14" s="8">
        <f>NRGSUP!X$2</f>
        <v>35201.762050680001</v>
      </c>
      <c r="Y14" s="8">
        <f>NRGSUP!Y$2</f>
        <v>36010.700158319996</v>
      </c>
      <c r="Z14" s="8">
        <f>NRGSUP!Z$2</f>
        <v>33746.886704736004</v>
      </c>
    </row>
    <row r="15" spans="1:26" ht="11.25" customHeight="1" x14ac:dyDescent="0.2">
      <c r="A15" s="38" t="s">
        <v>165</v>
      </c>
      <c r="B15" s="9" t="str">
        <f ca="1">HYPERLINK("#"&amp;CELL("address",TI_EHG_E!$Z$2),"TI_EHG_E")</f>
        <v>TI_EHG_E</v>
      </c>
      <c r="C15" s="10">
        <f>TI_EHG_E!C$2</f>
        <v>21846.736641528001</v>
      </c>
      <c r="D15" s="10">
        <f>TI_EHG_E!D$2</f>
        <v>21514.173863399999</v>
      </c>
      <c r="E15" s="10">
        <f>TI_EHG_E!E$2</f>
        <v>24889.739214240006</v>
      </c>
      <c r="F15" s="10">
        <f>TI_EHG_E!F$2</f>
        <v>20546.771237208006</v>
      </c>
      <c r="G15" s="10">
        <f>TI_EHG_E!G$2</f>
        <v>21816.201698495999</v>
      </c>
      <c r="H15" s="10">
        <f>TI_EHG_E!H$2</f>
        <v>25132.977247464005</v>
      </c>
      <c r="I15" s="10">
        <f>TI_EHG_E!I$2</f>
        <v>21986.701115111999</v>
      </c>
      <c r="J15" s="10">
        <f>TI_EHG_E!J$2</f>
        <v>19686.809634767997</v>
      </c>
      <c r="K15" s="10">
        <f>TI_EHG_E!K$2</f>
        <v>18989.667204624006</v>
      </c>
      <c r="L15" s="10">
        <f>TI_EHG_E!L$2</f>
        <v>20024.278418376001</v>
      </c>
      <c r="M15" s="10">
        <f>TI_EHG_E!M$2</f>
        <v>15159.825131543999</v>
      </c>
      <c r="N15" s="10">
        <f>TI_EHG_E!N$2</f>
        <v>17159.346070560001</v>
      </c>
      <c r="O15" s="10">
        <f>TI_EHG_E!O$2</f>
        <v>18145.180750031999</v>
      </c>
      <c r="P15" s="10">
        <f>TI_EHG_E!P$2</f>
        <v>15739.344869472001</v>
      </c>
      <c r="Q15" s="10">
        <f>TI_EHG_E!Q$2</f>
        <v>15361.605744768001</v>
      </c>
      <c r="R15" s="10">
        <f>TI_EHG_E!R$2</f>
        <v>18952.00286076</v>
      </c>
      <c r="S15" s="10">
        <f>TI_EHG_E!S$2</f>
        <v>18012.850945487997</v>
      </c>
      <c r="T15" s="10">
        <f>TI_EHG_E!T$2</f>
        <v>21794.417876592001</v>
      </c>
      <c r="U15" s="10">
        <f>TI_EHG_E!U$2</f>
        <v>18467.715606984002</v>
      </c>
      <c r="V15" s="10">
        <f>TI_EHG_E!V$2</f>
        <v>13423.101247944</v>
      </c>
      <c r="W15" s="10">
        <f>TI_EHG_E!W$2</f>
        <v>10760.417570807998</v>
      </c>
      <c r="X15" s="10">
        <f>TI_EHG_E!X$2</f>
        <v>8455.8153135599987</v>
      </c>
      <c r="Y15" s="10">
        <f>TI_EHG_E!Y$2</f>
        <v>7975.1734138799984</v>
      </c>
      <c r="Z15" s="10">
        <f>TI_EHG_E!Z$2</f>
        <v>5390.9917126560013</v>
      </c>
    </row>
    <row r="16" spans="1:26" ht="11.25" customHeight="1" x14ac:dyDescent="0.2">
      <c r="A16" s="39" t="s">
        <v>238</v>
      </c>
      <c r="B16" s="11" t="str">
        <f ca="1">HYPERLINK("#"&amp;CELL("address",TI_EHG_E_E!$Z$2),"TI_EHG_E_E")</f>
        <v>TI_EHG_E_E</v>
      </c>
      <c r="C16" s="12">
        <f>TI_EHG_E_E!C$2</f>
        <v>19185.555337128</v>
      </c>
      <c r="D16" s="12">
        <f>TI_EHG_E_E!D$2</f>
        <v>19143.440033759995</v>
      </c>
      <c r="E16" s="12">
        <f>TI_EHG_E_E!E$2</f>
        <v>22430.241468000004</v>
      </c>
      <c r="F16" s="12">
        <f>TI_EHG_E_E!F$2</f>
        <v>17944.349921928006</v>
      </c>
      <c r="G16" s="12">
        <f>TI_EHG_E_E!G$2</f>
        <v>19043.175874176002</v>
      </c>
      <c r="H16" s="12">
        <f>TI_EHG_E_E!H$2</f>
        <v>22155.239187864008</v>
      </c>
      <c r="I16" s="12">
        <f>TI_EHG_E_E!I$2</f>
        <v>18971.549548632</v>
      </c>
      <c r="J16" s="12">
        <f>TI_EHG_E_E!J$2</f>
        <v>16679.874066048</v>
      </c>
      <c r="K16" s="12">
        <f>TI_EHG_E_E!K$2</f>
        <v>16137.279756144002</v>
      </c>
      <c r="L16" s="12">
        <f>TI_EHG_E_E!L$2</f>
        <v>16924.699011095996</v>
      </c>
      <c r="M16" s="12">
        <f>TI_EHG_E_E!M$2</f>
        <v>11684.662315703998</v>
      </c>
      <c r="N16" s="12">
        <f>TI_EHG_E_E!N$2</f>
        <v>13761.99772992</v>
      </c>
      <c r="O16" s="12">
        <f>TI_EHG_E_E!O$2</f>
        <v>14788.748776032002</v>
      </c>
      <c r="P16" s="12">
        <f>TI_EHG_E_E!P$2</f>
        <v>12056.714926272001</v>
      </c>
      <c r="Q16" s="12">
        <f>TI_EHG_E_E!Q$2</f>
        <v>12091.899437568001</v>
      </c>
      <c r="R16" s="12">
        <f>TI_EHG_E_E!R$2</f>
        <v>15850.695848039999</v>
      </c>
      <c r="S16" s="12">
        <f>TI_EHG_E_E!S$2</f>
        <v>15036.643025567997</v>
      </c>
      <c r="T16" s="12">
        <f>TI_EHG_E_E!T$2</f>
        <v>18778.791508271999</v>
      </c>
      <c r="U16" s="12">
        <f>TI_EHG_E_E!U$2</f>
        <v>15361.725686544001</v>
      </c>
      <c r="V16" s="12">
        <f>TI_EHG_E_E!V$2</f>
        <v>10237.912025543999</v>
      </c>
      <c r="W16" s="12">
        <f>TI_EHG_E_E!W$2</f>
        <v>7618.1867707679994</v>
      </c>
      <c r="X16" s="12">
        <f>TI_EHG_E_E!X$2</f>
        <v>5744.2823420399991</v>
      </c>
      <c r="Y16" s="12">
        <f>TI_EHG_E_E!Y$2</f>
        <v>6051.0151090799982</v>
      </c>
      <c r="Z16" s="12">
        <f>TI_EHG_E_E!Z$2</f>
        <v>3899.2099030560003</v>
      </c>
    </row>
    <row r="17" spans="1:26" ht="11.25" customHeight="1" x14ac:dyDescent="0.2">
      <c r="A17" s="39" t="s">
        <v>239</v>
      </c>
      <c r="B17" s="11" t="str">
        <f ca="1">HYPERLINK("#"&amp;CELL("address",TI_EHG_CHP_E!$Z$2),"TI_EHG_CHP_E")</f>
        <v>TI_EHG_CHP_E</v>
      </c>
      <c r="C17" s="12">
        <f>TI_EHG_CHP_E!C$2</f>
        <v>2661.181304400001</v>
      </c>
      <c r="D17" s="12">
        <f>TI_EHG_CHP_E!D$2</f>
        <v>2370.7338296400003</v>
      </c>
      <c r="E17" s="12">
        <f>TI_EHG_CHP_E!E$2</f>
        <v>2459.4977462399997</v>
      </c>
      <c r="F17" s="12">
        <f>TI_EHG_CHP_E!F$2</f>
        <v>2602.4213152799998</v>
      </c>
      <c r="G17" s="12">
        <f>TI_EHG_CHP_E!G$2</f>
        <v>2773.0258243200001</v>
      </c>
      <c r="H17" s="12">
        <f>TI_EHG_CHP_E!H$2</f>
        <v>2977.7380596000003</v>
      </c>
      <c r="I17" s="12">
        <f>TI_EHG_CHP_E!I$2</f>
        <v>3015.1515664799999</v>
      </c>
      <c r="J17" s="12">
        <f>TI_EHG_CHP_E!J$2</f>
        <v>3006.9355687200004</v>
      </c>
      <c r="K17" s="12">
        <f>TI_EHG_CHP_E!K$2</f>
        <v>2852.3874484799999</v>
      </c>
      <c r="L17" s="12">
        <f>TI_EHG_CHP_E!L$2</f>
        <v>3099.5794072800009</v>
      </c>
      <c r="M17" s="12">
        <f>TI_EHG_CHP_E!M$2</f>
        <v>3475.1628158400013</v>
      </c>
      <c r="N17" s="12">
        <f>TI_EHG_CHP_E!N$2</f>
        <v>3397.3483406400005</v>
      </c>
      <c r="O17" s="12">
        <f>TI_EHG_CHP_E!O$2</f>
        <v>3356.4319739999987</v>
      </c>
      <c r="P17" s="12">
        <f>TI_EHG_CHP_E!P$2</f>
        <v>3682.6299432000005</v>
      </c>
      <c r="Q17" s="12">
        <f>TI_EHG_CHP_E!Q$2</f>
        <v>3269.7063072000005</v>
      </c>
      <c r="R17" s="12">
        <f>TI_EHG_CHP_E!R$2</f>
        <v>3101.3070127200008</v>
      </c>
      <c r="S17" s="12">
        <f>TI_EHG_CHP_E!S$2</f>
        <v>2976.2079199200002</v>
      </c>
      <c r="T17" s="12">
        <f>TI_EHG_CHP_E!T$2</f>
        <v>3015.6263683199995</v>
      </c>
      <c r="U17" s="12">
        <f>TI_EHG_CHP_E!U$2</f>
        <v>3105.9899204400008</v>
      </c>
      <c r="V17" s="12">
        <f>TI_EHG_CHP_E!V$2</f>
        <v>3185.1892224000003</v>
      </c>
      <c r="W17" s="12">
        <f>TI_EHG_CHP_E!W$2</f>
        <v>3142.2308000399994</v>
      </c>
      <c r="X17" s="12">
        <f>TI_EHG_CHP_E!X$2</f>
        <v>2711.5329715199996</v>
      </c>
      <c r="Y17" s="12">
        <f>TI_EHG_CHP_E!Y$2</f>
        <v>1924.1583048</v>
      </c>
      <c r="Z17" s="12">
        <f>TI_EHG_CHP_E!Z$2</f>
        <v>1491.7818096000001</v>
      </c>
    </row>
    <row r="18" spans="1:26" ht="11.25" customHeight="1" x14ac:dyDescent="0.2">
      <c r="A18" s="39" t="s">
        <v>240</v>
      </c>
      <c r="B18" s="11" t="str">
        <f ca="1">HYPERLINK("#"&amp;CELL("address",TI_EHG_H_E!$Z$2),"TI_EHG_H_E")</f>
        <v>TI_EHG_H_E</v>
      </c>
      <c r="C18" s="12">
        <f>TI_EHG_H_E!C$2</f>
        <v>0</v>
      </c>
      <c r="D18" s="12">
        <f>TI_EHG_H_E!D$2</f>
        <v>0</v>
      </c>
      <c r="E18" s="12">
        <f>TI_EHG_H_E!E$2</f>
        <v>0</v>
      </c>
      <c r="F18" s="12">
        <f>TI_EHG_H_E!F$2</f>
        <v>0</v>
      </c>
      <c r="G18" s="12">
        <f>TI_EHG_H_E!G$2</f>
        <v>0</v>
      </c>
      <c r="H18" s="12">
        <f>TI_EHG_H_E!H$2</f>
        <v>0</v>
      </c>
      <c r="I18" s="12">
        <f>TI_EHG_H_E!I$2</f>
        <v>0</v>
      </c>
      <c r="J18" s="12">
        <f>TI_EHG_H_E!J$2</f>
        <v>0</v>
      </c>
      <c r="K18" s="12">
        <f>TI_EHG_H_E!K$2</f>
        <v>0</v>
      </c>
      <c r="L18" s="12">
        <f>TI_EHG_H_E!L$2</f>
        <v>0</v>
      </c>
      <c r="M18" s="12">
        <f>TI_EHG_H_E!M$2</f>
        <v>0</v>
      </c>
      <c r="N18" s="12">
        <f>TI_EHG_H_E!N$2</f>
        <v>0</v>
      </c>
      <c r="O18" s="12">
        <f>TI_EHG_H_E!O$2</f>
        <v>0</v>
      </c>
      <c r="P18" s="12">
        <f>TI_EHG_H_E!P$2</f>
        <v>0</v>
      </c>
      <c r="Q18" s="12">
        <f>TI_EHG_H_E!Q$2</f>
        <v>0</v>
      </c>
      <c r="R18" s="12">
        <f>TI_EHG_H_E!R$2</f>
        <v>0</v>
      </c>
      <c r="S18" s="12">
        <f>TI_EHG_H_E!S$2</f>
        <v>0</v>
      </c>
      <c r="T18" s="12">
        <f>TI_EHG_H_E!T$2</f>
        <v>0</v>
      </c>
      <c r="U18" s="12">
        <f>TI_EHG_H_E!U$2</f>
        <v>0</v>
      </c>
      <c r="V18" s="12">
        <f>TI_EHG_H_E!V$2</f>
        <v>0</v>
      </c>
      <c r="W18" s="12">
        <f>TI_EHG_H_E!W$2</f>
        <v>0</v>
      </c>
      <c r="X18" s="12">
        <f>TI_EHG_H_E!X$2</f>
        <v>0</v>
      </c>
      <c r="Y18" s="12">
        <f>TI_EHG_H_E!Y$2</f>
        <v>0</v>
      </c>
      <c r="Z18" s="12">
        <f>TI_EHG_H_E!Z$2</f>
        <v>0</v>
      </c>
    </row>
    <row r="19" spans="1:26" ht="11.25" customHeight="1" x14ac:dyDescent="0.2">
      <c r="A19" s="38" t="s">
        <v>125</v>
      </c>
      <c r="B19" s="9" t="str">
        <f ca="1">HYPERLINK("#"&amp;CELL("address",NRG_E!$Z$2),"NRG_E")</f>
        <v>NRG_E</v>
      </c>
      <c r="C19" s="8">
        <f>NRG_E!C$2</f>
        <v>2245.74197796</v>
      </c>
      <c r="D19" s="8">
        <f>NRG_E!D$2</f>
        <v>2386.86532416</v>
      </c>
      <c r="E19" s="8">
        <f>NRG_E!E$2</f>
        <v>2241.2160147600002</v>
      </c>
      <c r="F19" s="8">
        <f>NRG_E!F$2</f>
        <v>2633.2782339599999</v>
      </c>
      <c r="G19" s="8">
        <f>NRG_E!G$2</f>
        <v>2466.2429708400005</v>
      </c>
      <c r="H19" s="8">
        <f>NRG_E!H$2</f>
        <v>2782.8860770800002</v>
      </c>
      <c r="I19" s="8">
        <f>NRG_E!I$2</f>
        <v>2501.3580462</v>
      </c>
      <c r="J19" s="8">
        <f>NRG_E!J$2</f>
        <v>2587.69203156</v>
      </c>
      <c r="K19" s="8">
        <f>NRG_E!K$2</f>
        <v>2965.6768827600004</v>
      </c>
      <c r="L19" s="8">
        <f>NRG_E!L$2</f>
        <v>2826.3372062400003</v>
      </c>
      <c r="M19" s="8">
        <f>NRG_E!M$2</f>
        <v>2405.1849004800001</v>
      </c>
      <c r="N19" s="8">
        <f>NRG_E!N$2</f>
        <v>1984.9875073200001</v>
      </c>
      <c r="O19" s="8">
        <f>NRG_E!O$2</f>
        <v>2148.6259886400003</v>
      </c>
      <c r="P19" s="8">
        <f>NRG_E!P$2</f>
        <v>3152.3204732400004</v>
      </c>
      <c r="Q19" s="8">
        <f>NRG_E!Q$2</f>
        <v>2351.1141403200004</v>
      </c>
      <c r="R19" s="8">
        <f>NRG_E!R$2</f>
        <v>2785.91393844</v>
      </c>
      <c r="S19" s="8">
        <f>NRG_E!S$2</f>
        <v>2952.0843271200001</v>
      </c>
      <c r="T19" s="8">
        <f>NRG_E!T$2</f>
        <v>2788.27292412</v>
      </c>
      <c r="U19" s="8">
        <f>NRG_E!U$2</f>
        <v>2499.0304579200001</v>
      </c>
      <c r="V19" s="8">
        <f>NRG_E!V$2</f>
        <v>2340.1100203200003</v>
      </c>
      <c r="W19" s="8">
        <f>NRG_E!W$2</f>
        <v>2201.32570248</v>
      </c>
      <c r="X19" s="8">
        <f>NRG_E!X$2</f>
        <v>1751.5768849199999</v>
      </c>
      <c r="Y19" s="8">
        <f>NRG_E!Y$2</f>
        <v>2394.3228951600004</v>
      </c>
      <c r="Z19" s="8">
        <f>NRG_E!Z$2</f>
        <v>1955.6558874000002</v>
      </c>
    </row>
    <row r="20" spans="1:26" ht="11.25" customHeight="1" x14ac:dyDescent="0.2">
      <c r="A20" s="39" t="s">
        <v>126</v>
      </c>
      <c r="B20" s="11" t="str">
        <f ca="1">HYPERLINK("#"&amp;CELL("address",NRG_CM_E!$Z$2),"NRG_CM_E")</f>
        <v>NRG_CM_E</v>
      </c>
      <c r="C20" s="12">
        <f>NRG_CM_E!C$2</f>
        <v>0</v>
      </c>
      <c r="D20" s="12">
        <f>NRG_CM_E!D$2</f>
        <v>0</v>
      </c>
      <c r="E20" s="12">
        <f>NRG_CM_E!E$2</f>
        <v>0</v>
      </c>
      <c r="F20" s="12">
        <f>NRG_CM_E!F$2</f>
        <v>0</v>
      </c>
      <c r="G20" s="12">
        <f>NRG_CM_E!G$2</f>
        <v>0</v>
      </c>
      <c r="H20" s="12">
        <f>NRG_CM_E!H$2</f>
        <v>0</v>
      </c>
      <c r="I20" s="12">
        <f>NRG_CM_E!I$2</f>
        <v>0</v>
      </c>
      <c r="J20" s="12">
        <f>NRG_CM_E!J$2</f>
        <v>0</v>
      </c>
      <c r="K20" s="12">
        <f>NRG_CM_E!K$2</f>
        <v>0</v>
      </c>
      <c r="L20" s="12">
        <f>NRG_CM_E!L$2</f>
        <v>0</v>
      </c>
      <c r="M20" s="12">
        <f>NRG_CM_E!M$2</f>
        <v>0</v>
      </c>
      <c r="N20" s="12">
        <f>NRG_CM_E!N$2</f>
        <v>0</v>
      </c>
      <c r="O20" s="12">
        <f>NRG_CM_E!O$2</f>
        <v>0</v>
      </c>
      <c r="P20" s="12">
        <f>NRG_CM_E!P$2</f>
        <v>0</v>
      </c>
      <c r="Q20" s="12">
        <f>NRG_CM_E!Q$2</f>
        <v>0</v>
      </c>
      <c r="R20" s="12">
        <f>NRG_CM_E!R$2</f>
        <v>0</v>
      </c>
      <c r="S20" s="12">
        <f>NRG_CM_E!S$2</f>
        <v>0</v>
      </c>
      <c r="T20" s="12">
        <f>NRG_CM_E!T$2</f>
        <v>0</v>
      </c>
      <c r="U20" s="12">
        <f>NRG_CM_E!U$2</f>
        <v>0</v>
      </c>
      <c r="V20" s="12">
        <f>NRG_CM_E!V$2</f>
        <v>0</v>
      </c>
      <c r="W20" s="12">
        <f>NRG_CM_E!W$2</f>
        <v>0</v>
      </c>
      <c r="X20" s="12">
        <f>NRG_CM_E!X$2</f>
        <v>0</v>
      </c>
      <c r="Y20" s="12">
        <f>NRG_CM_E!Y$2</f>
        <v>0</v>
      </c>
      <c r="Z20" s="12">
        <f>NRG_CM_E!Z$2</f>
        <v>0</v>
      </c>
    </row>
    <row r="21" spans="1:26" ht="11.25" customHeight="1" x14ac:dyDescent="0.2">
      <c r="A21" s="39" t="s">
        <v>127</v>
      </c>
      <c r="B21" s="11" t="str">
        <f ca="1">HYPERLINK("#"&amp;CELL("address",NRG_OIL_NG_E!$Z$2),"NRG_OIL_NG_E")</f>
        <v>NRG_OIL_NG_E</v>
      </c>
      <c r="C21" s="12">
        <f>NRG_OIL_NG_E!C$2</f>
        <v>0</v>
      </c>
      <c r="D21" s="12">
        <f>NRG_OIL_NG_E!D$2</f>
        <v>0</v>
      </c>
      <c r="E21" s="12">
        <f>NRG_OIL_NG_E!E$2</f>
        <v>0</v>
      </c>
      <c r="F21" s="12">
        <f>NRG_OIL_NG_E!F$2</f>
        <v>0</v>
      </c>
      <c r="G21" s="12">
        <f>NRG_OIL_NG_E!G$2</f>
        <v>0</v>
      </c>
      <c r="H21" s="12">
        <f>NRG_OIL_NG_E!H$2</f>
        <v>0</v>
      </c>
      <c r="I21" s="12">
        <f>NRG_OIL_NG_E!I$2</f>
        <v>0</v>
      </c>
      <c r="J21" s="12">
        <f>NRG_OIL_NG_E!J$2</f>
        <v>24.355634039999998</v>
      </c>
      <c r="K21" s="12">
        <f>NRG_OIL_NG_E!K$2</f>
        <v>14.513025240000001</v>
      </c>
      <c r="L21" s="12">
        <f>NRG_OIL_NG_E!L$2</f>
        <v>8.707724279999999</v>
      </c>
      <c r="M21" s="12">
        <f>NRG_OIL_NG_E!M$2</f>
        <v>29.026050479999995</v>
      </c>
      <c r="N21" s="12">
        <f>NRG_OIL_NG_E!N$2</f>
        <v>5.8053009600000003</v>
      </c>
      <c r="O21" s="12">
        <f>NRG_OIL_NG_E!O$2</f>
        <v>0</v>
      </c>
      <c r="P21" s="12">
        <f>NRG_OIL_NG_E!P$2</f>
        <v>0.55539000000000005</v>
      </c>
      <c r="Q21" s="12">
        <f>NRG_OIL_NG_E!Q$2</f>
        <v>0</v>
      </c>
      <c r="R21" s="12">
        <f>NRG_OIL_NG_E!R$2</f>
        <v>0</v>
      </c>
      <c r="S21" s="12">
        <f>NRG_OIL_NG_E!S$2</f>
        <v>0</v>
      </c>
      <c r="T21" s="12">
        <f>NRG_OIL_NG_E!T$2</f>
        <v>0</v>
      </c>
      <c r="U21" s="12">
        <f>NRG_OIL_NG_E!U$2</f>
        <v>0</v>
      </c>
      <c r="V21" s="12">
        <f>NRG_OIL_NG_E!V$2</f>
        <v>0</v>
      </c>
      <c r="W21" s="12">
        <f>NRG_OIL_NG_E!W$2</f>
        <v>0</v>
      </c>
      <c r="X21" s="12">
        <f>NRG_OIL_NG_E!X$2</f>
        <v>0</v>
      </c>
      <c r="Y21" s="12">
        <f>NRG_OIL_NG_E!Y$2</f>
        <v>0</v>
      </c>
      <c r="Z21" s="12">
        <f>NRG_OIL_NG_E!Z$2</f>
        <v>0</v>
      </c>
    </row>
    <row r="22" spans="1:26" ht="11.25" customHeight="1" x14ac:dyDescent="0.2">
      <c r="A22" s="39" t="s">
        <v>128</v>
      </c>
      <c r="B22" s="11" t="str">
        <f ca="1">HYPERLINK("#"&amp;CELL("address",NRG_PF_E!$Z$2),"NRG_PF_E")</f>
        <v>NRG_PF_E</v>
      </c>
      <c r="C22" s="12">
        <f>NRG_PF_E!C$2</f>
        <v>0</v>
      </c>
      <c r="D22" s="12">
        <f>NRG_PF_E!D$2</f>
        <v>0</v>
      </c>
      <c r="E22" s="12">
        <f>NRG_PF_E!E$2</f>
        <v>0</v>
      </c>
      <c r="F22" s="12">
        <f>NRG_PF_E!F$2</f>
        <v>0</v>
      </c>
      <c r="G22" s="12">
        <f>NRG_PF_E!G$2</f>
        <v>0</v>
      </c>
      <c r="H22" s="12">
        <f>NRG_PF_E!H$2</f>
        <v>0</v>
      </c>
      <c r="I22" s="12">
        <f>NRG_PF_E!I$2</f>
        <v>0</v>
      </c>
      <c r="J22" s="12">
        <f>NRG_PF_E!J$2</f>
        <v>0</v>
      </c>
      <c r="K22" s="12">
        <f>NRG_PF_E!K$2</f>
        <v>0</v>
      </c>
      <c r="L22" s="12">
        <f>NRG_PF_E!L$2</f>
        <v>0</v>
      </c>
      <c r="M22" s="12">
        <f>NRG_PF_E!M$2</f>
        <v>0</v>
      </c>
      <c r="N22" s="12">
        <f>NRG_PF_E!N$2</f>
        <v>0</v>
      </c>
      <c r="O22" s="12">
        <f>NRG_PF_E!O$2</f>
        <v>0</v>
      </c>
      <c r="P22" s="12">
        <f>NRG_PF_E!P$2</f>
        <v>0</v>
      </c>
      <c r="Q22" s="12">
        <f>NRG_PF_E!Q$2</f>
        <v>0</v>
      </c>
      <c r="R22" s="12">
        <f>NRG_PF_E!R$2</f>
        <v>0</v>
      </c>
      <c r="S22" s="12">
        <f>NRG_PF_E!S$2</f>
        <v>0</v>
      </c>
      <c r="T22" s="12">
        <f>NRG_PF_E!T$2</f>
        <v>0</v>
      </c>
      <c r="U22" s="12">
        <f>NRG_PF_E!U$2</f>
        <v>0</v>
      </c>
      <c r="V22" s="12">
        <f>NRG_PF_E!V$2</f>
        <v>0</v>
      </c>
      <c r="W22" s="12">
        <f>NRG_PF_E!W$2</f>
        <v>0</v>
      </c>
      <c r="X22" s="12">
        <f>NRG_PF_E!X$2</f>
        <v>0</v>
      </c>
      <c r="Y22" s="12">
        <f>NRG_PF_E!Y$2</f>
        <v>0</v>
      </c>
      <c r="Z22" s="12">
        <f>NRG_PF_E!Z$2</f>
        <v>0</v>
      </c>
    </row>
    <row r="23" spans="1:26" ht="11.25" customHeight="1" x14ac:dyDescent="0.2">
      <c r="A23" s="39" t="s">
        <v>129</v>
      </c>
      <c r="B23" s="11" t="str">
        <f ca="1">HYPERLINK("#"&amp;CELL("address",NRG_CO_E!$Z$2),"NRG_CO_E")</f>
        <v>NRG_CO_E</v>
      </c>
      <c r="C23" s="12">
        <f>NRG_CO_E!C$2</f>
        <v>45.154800000000002</v>
      </c>
      <c r="D23" s="12">
        <f>NRG_CO_E!D$2</f>
        <v>8.351639999999998</v>
      </c>
      <c r="E23" s="12">
        <f>NRG_CO_E!E$2</f>
        <v>0</v>
      </c>
      <c r="F23" s="12">
        <f>NRG_CO_E!F$2</f>
        <v>0</v>
      </c>
      <c r="G23" s="12">
        <f>NRG_CO_E!G$2</f>
        <v>0</v>
      </c>
      <c r="H23" s="12">
        <f>NRG_CO_E!H$2</f>
        <v>0</v>
      </c>
      <c r="I23" s="12">
        <f>NRG_CO_E!I$2</f>
        <v>0</v>
      </c>
      <c r="J23" s="12">
        <f>NRG_CO_E!J$2</f>
        <v>0</v>
      </c>
      <c r="K23" s="12">
        <f>NRG_CO_E!K$2</f>
        <v>0</v>
      </c>
      <c r="L23" s="12">
        <f>NRG_CO_E!L$2</f>
        <v>0</v>
      </c>
      <c r="M23" s="12">
        <f>NRG_CO_E!M$2</f>
        <v>0</v>
      </c>
      <c r="N23" s="12">
        <f>NRG_CO_E!N$2</f>
        <v>0</v>
      </c>
      <c r="O23" s="12">
        <f>NRG_CO_E!O$2</f>
        <v>0</v>
      </c>
      <c r="P23" s="12">
        <f>NRG_CO_E!P$2</f>
        <v>0</v>
      </c>
      <c r="Q23" s="12">
        <f>NRG_CO_E!Q$2</f>
        <v>0</v>
      </c>
      <c r="R23" s="12">
        <f>NRG_CO_E!R$2</f>
        <v>0</v>
      </c>
      <c r="S23" s="12">
        <f>NRG_CO_E!S$2</f>
        <v>0</v>
      </c>
      <c r="T23" s="12">
        <f>NRG_CO_E!T$2</f>
        <v>0</v>
      </c>
      <c r="U23" s="12">
        <f>NRG_CO_E!U$2</f>
        <v>0</v>
      </c>
      <c r="V23" s="12">
        <f>NRG_CO_E!V$2</f>
        <v>0</v>
      </c>
      <c r="W23" s="12">
        <f>NRG_CO_E!W$2</f>
        <v>0</v>
      </c>
      <c r="X23" s="12">
        <f>NRG_CO_E!X$2</f>
        <v>0</v>
      </c>
      <c r="Y23" s="12">
        <f>NRG_CO_E!Y$2</f>
        <v>0</v>
      </c>
      <c r="Z23" s="12">
        <f>NRG_CO_E!Z$2</f>
        <v>0</v>
      </c>
    </row>
    <row r="24" spans="1:26" ht="11.25" customHeight="1" x14ac:dyDescent="0.2">
      <c r="A24" s="39" t="s">
        <v>130</v>
      </c>
      <c r="B24" s="11" t="str">
        <f ca="1">HYPERLINK("#"&amp;CELL("address",NRG_BKBPB_E!$Z$2),"NRG_BKBPB_E")</f>
        <v>NRG_BKBPB_E</v>
      </c>
      <c r="C24" s="12">
        <f>NRG_BKBPB_E!C$2</f>
        <v>0</v>
      </c>
      <c r="D24" s="12">
        <f>NRG_BKBPB_E!D$2</f>
        <v>0</v>
      </c>
      <c r="E24" s="12">
        <f>NRG_BKBPB_E!E$2</f>
        <v>0</v>
      </c>
      <c r="F24" s="12">
        <f>NRG_BKBPB_E!F$2</f>
        <v>0</v>
      </c>
      <c r="G24" s="12">
        <f>NRG_BKBPB_E!G$2</f>
        <v>0</v>
      </c>
      <c r="H24" s="12">
        <f>NRG_BKBPB_E!H$2</f>
        <v>0</v>
      </c>
      <c r="I24" s="12">
        <f>NRG_BKBPB_E!I$2</f>
        <v>0</v>
      </c>
      <c r="J24" s="12">
        <f>NRG_BKBPB_E!J$2</f>
        <v>0</v>
      </c>
      <c r="K24" s="12">
        <f>NRG_BKBPB_E!K$2</f>
        <v>0</v>
      </c>
      <c r="L24" s="12">
        <f>NRG_BKBPB_E!L$2</f>
        <v>0</v>
      </c>
      <c r="M24" s="12">
        <f>NRG_BKBPB_E!M$2</f>
        <v>0</v>
      </c>
      <c r="N24" s="12">
        <f>NRG_BKBPB_E!N$2</f>
        <v>0</v>
      </c>
      <c r="O24" s="12">
        <f>NRG_BKBPB_E!O$2</f>
        <v>0</v>
      </c>
      <c r="P24" s="12">
        <f>NRG_BKBPB_E!P$2</f>
        <v>0</v>
      </c>
      <c r="Q24" s="12">
        <f>NRG_BKBPB_E!Q$2</f>
        <v>0</v>
      </c>
      <c r="R24" s="12">
        <f>NRG_BKBPB_E!R$2</f>
        <v>0</v>
      </c>
      <c r="S24" s="12">
        <f>NRG_BKBPB_E!S$2</f>
        <v>0</v>
      </c>
      <c r="T24" s="12">
        <f>NRG_BKBPB_E!T$2</f>
        <v>0</v>
      </c>
      <c r="U24" s="12">
        <f>NRG_BKBPB_E!U$2</f>
        <v>0</v>
      </c>
      <c r="V24" s="12">
        <f>NRG_BKBPB_E!V$2</f>
        <v>0</v>
      </c>
      <c r="W24" s="12">
        <f>NRG_BKBPB_E!W$2</f>
        <v>0</v>
      </c>
      <c r="X24" s="12">
        <f>NRG_BKBPB_E!X$2</f>
        <v>0</v>
      </c>
      <c r="Y24" s="12">
        <f>NRG_BKBPB_E!Y$2</f>
        <v>0</v>
      </c>
      <c r="Z24" s="12">
        <f>NRG_BKBPB_E!Z$2</f>
        <v>0</v>
      </c>
    </row>
    <row r="25" spans="1:26" ht="11.25" customHeight="1" x14ac:dyDescent="0.2">
      <c r="A25" s="39" t="s">
        <v>131</v>
      </c>
      <c r="B25" s="11" t="str">
        <f ca="1">HYPERLINK("#"&amp;CELL("address",NRG_GW_E!$Z$2),"NRG_GW_E")</f>
        <v>NRG_GW_E</v>
      </c>
      <c r="C25" s="12">
        <f>NRG_GW_E!C$2</f>
        <v>0</v>
      </c>
      <c r="D25" s="12">
        <f>NRG_GW_E!D$2</f>
        <v>0</v>
      </c>
      <c r="E25" s="12">
        <f>NRG_GW_E!E$2</f>
        <v>0</v>
      </c>
      <c r="F25" s="12">
        <f>NRG_GW_E!F$2</f>
        <v>0</v>
      </c>
      <c r="G25" s="12">
        <f>NRG_GW_E!G$2</f>
        <v>0</v>
      </c>
      <c r="H25" s="12">
        <f>NRG_GW_E!H$2</f>
        <v>0</v>
      </c>
      <c r="I25" s="12">
        <f>NRG_GW_E!I$2</f>
        <v>0</v>
      </c>
      <c r="J25" s="12">
        <f>NRG_GW_E!J$2</f>
        <v>0</v>
      </c>
      <c r="K25" s="12">
        <f>NRG_GW_E!K$2</f>
        <v>0</v>
      </c>
      <c r="L25" s="12">
        <f>NRG_GW_E!L$2</f>
        <v>0</v>
      </c>
      <c r="M25" s="12">
        <f>NRG_GW_E!M$2</f>
        <v>0</v>
      </c>
      <c r="N25" s="12">
        <f>NRG_GW_E!N$2</f>
        <v>0</v>
      </c>
      <c r="O25" s="12">
        <f>NRG_GW_E!O$2</f>
        <v>0</v>
      </c>
      <c r="P25" s="12">
        <f>NRG_GW_E!P$2</f>
        <v>0</v>
      </c>
      <c r="Q25" s="12">
        <f>NRG_GW_E!Q$2</f>
        <v>0</v>
      </c>
      <c r="R25" s="12">
        <f>NRG_GW_E!R$2</f>
        <v>0</v>
      </c>
      <c r="S25" s="12">
        <f>NRG_GW_E!S$2</f>
        <v>0</v>
      </c>
      <c r="T25" s="12">
        <f>NRG_GW_E!T$2</f>
        <v>0</v>
      </c>
      <c r="U25" s="12">
        <f>NRG_GW_E!U$2</f>
        <v>0</v>
      </c>
      <c r="V25" s="12">
        <f>NRG_GW_E!V$2</f>
        <v>0</v>
      </c>
      <c r="W25" s="12">
        <f>NRG_GW_E!W$2</f>
        <v>0</v>
      </c>
      <c r="X25" s="12">
        <f>NRG_GW_E!X$2</f>
        <v>0</v>
      </c>
      <c r="Y25" s="12">
        <f>NRG_GW_E!Y$2</f>
        <v>0</v>
      </c>
      <c r="Z25" s="12">
        <f>NRG_GW_E!Z$2</f>
        <v>0</v>
      </c>
    </row>
    <row r="26" spans="1:26" ht="11.25" customHeight="1" x14ac:dyDescent="0.2">
      <c r="A26" s="39" t="s">
        <v>132</v>
      </c>
      <c r="B26" s="11" t="str">
        <f ca="1">HYPERLINK("#"&amp;CELL("address",NRG_BF_E!$Z$2),"NRG_BF_E")</f>
        <v>NRG_BF_E</v>
      </c>
      <c r="C26" s="12">
        <f>NRG_BF_E!C$2</f>
        <v>0</v>
      </c>
      <c r="D26" s="12">
        <f>NRG_BF_E!D$2</f>
        <v>0</v>
      </c>
      <c r="E26" s="12">
        <f>NRG_BF_E!E$2</f>
        <v>0</v>
      </c>
      <c r="F26" s="12">
        <f>NRG_BF_E!F$2</f>
        <v>0</v>
      </c>
      <c r="G26" s="12">
        <f>NRG_BF_E!G$2</f>
        <v>0</v>
      </c>
      <c r="H26" s="12">
        <f>NRG_BF_E!H$2</f>
        <v>0</v>
      </c>
      <c r="I26" s="12">
        <f>NRG_BF_E!I$2</f>
        <v>0</v>
      </c>
      <c r="J26" s="12">
        <f>NRG_BF_E!J$2</f>
        <v>0</v>
      </c>
      <c r="K26" s="12">
        <f>NRG_BF_E!K$2</f>
        <v>0</v>
      </c>
      <c r="L26" s="12">
        <f>NRG_BF_E!L$2</f>
        <v>0</v>
      </c>
      <c r="M26" s="12">
        <f>NRG_BF_E!M$2</f>
        <v>0</v>
      </c>
      <c r="N26" s="12">
        <f>NRG_BF_E!N$2</f>
        <v>0</v>
      </c>
      <c r="O26" s="12">
        <f>NRG_BF_E!O$2</f>
        <v>0</v>
      </c>
      <c r="P26" s="12">
        <f>NRG_BF_E!P$2</f>
        <v>0</v>
      </c>
      <c r="Q26" s="12">
        <f>NRG_BF_E!Q$2</f>
        <v>0</v>
      </c>
      <c r="R26" s="12">
        <f>NRG_BF_E!R$2</f>
        <v>0</v>
      </c>
      <c r="S26" s="12">
        <f>NRG_BF_E!S$2</f>
        <v>0</v>
      </c>
      <c r="T26" s="12">
        <f>NRG_BF_E!T$2</f>
        <v>0</v>
      </c>
      <c r="U26" s="12">
        <f>NRG_BF_E!U$2</f>
        <v>0</v>
      </c>
      <c r="V26" s="12">
        <f>NRG_BF_E!V$2</f>
        <v>0</v>
      </c>
      <c r="W26" s="12">
        <f>NRG_BF_E!W$2</f>
        <v>0</v>
      </c>
      <c r="X26" s="12">
        <f>NRG_BF_E!X$2</f>
        <v>0</v>
      </c>
      <c r="Y26" s="12">
        <f>NRG_BF_E!Y$2</f>
        <v>0</v>
      </c>
      <c r="Z26" s="12">
        <f>NRG_BF_E!Z$2</f>
        <v>0</v>
      </c>
    </row>
    <row r="27" spans="1:26" ht="11.25" customHeight="1" x14ac:dyDescent="0.2">
      <c r="A27" s="39" t="s">
        <v>133</v>
      </c>
      <c r="B27" s="11" t="str">
        <f ca="1">HYPERLINK("#"&amp;CELL("address",NRG_PR_E!$Z$2),"NRG_PR_E")</f>
        <v>NRG_PR_E</v>
      </c>
      <c r="C27" s="12">
        <f>NRG_PR_E!C$2</f>
        <v>2200.5871779600002</v>
      </c>
      <c r="D27" s="12">
        <f>NRG_PR_E!D$2</f>
        <v>2378.5136841600001</v>
      </c>
      <c r="E27" s="12">
        <f>NRG_PR_E!E$2</f>
        <v>2241.2160147600002</v>
      </c>
      <c r="F27" s="12">
        <f>NRG_PR_E!F$2</f>
        <v>2633.2782339599999</v>
      </c>
      <c r="G27" s="12">
        <f>NRG_PR_E!G$2</f>
        <v>2466.2429708400005</v>
      </c>
      <c r="H27" s="12">
        <f>NRG_PR_E!H$2</f>
        <v>2782.8860770800002</v>
      </c>
      <c r="I27" s="12">
        <f>NRG_PR_E!I$2</f>
        <v>2501.3580462</v>
      </c>
      <c r="J27" s="12">
        <f>NRG_PR_E!J$2</f>
        <v>2563.3363975200004</v>
      </c>
      <c r="K27" s="12">
        <f>NRG_PR_E!K$2</f>
        <v>2951.1638575200004</v>
      </c>
      <c r="L27" s="12">
        <f>NRG_PR_E!L$2</f>
        <v>2817.6294819600002</v>
      </c>
      <c r="M27" s="12">
        <f>NRG_PR_E!M$2</f>
        <v>2376.1588500000003</v>
      </c>
      <c r="N27" s="12">
        <f>NRG_PR_E!N$2</f>
        <v>1979.1822063600002</v>
      </c>
      <c r="O27" s="12">
        <f>NRG_PR_E!O$2</f>
        <v>2148.6259886400003</v>
      </c>
      <c r="P27" s="12">
        <f>NRG_PR_E!P$2</f>
        <v>3151.7650832400004</v>
      </c>
      <c r="Q27" s="12">
        <f>NRG_PR_E!Q$2</f>
        <v>2351.1141403200004</v>
      </c>
      <c r="R27" s="12">
        <f>NRG_PR_E!R$2</f>
        <v>2785.91393844</v>
      </c>
      <c r="S27" s="12">
        <f>NRG_PR_E!S$2</f>
        <v>2952.0843271200001</v>
      </c>
      <c r="T27" s="12">
        <f>NRG_PR_E!T$2</f>
        <v>2788.27292412</v>
      </c>
      <c r="U27" s="12">
        <f>NRG_PR_E!U$2</f>
        <v>2499.0304579200001</v>
      </c>
      <c r="V27" s="12">
        <f>NRG_PR_E!V$2</f>
        <v>2340.1100203200003</v>
      </c>
      <c r="W27" s="12">
        <f>NRG_PR_E!W$2</f>
        <v>2201.32570248</v>
      </c>
      <c r="X27" s="12">
        <f>NRG_PR_E!X$2</f>
        <v>1751.5768849199999</v>
      </c>
      <c r="Y27" s="12">
        <f>NRG_PR_E!Y$2</f>
        <v>2394.3228951600004</v>
      </c>
      <c r="Z27" s="12">
        <f>NRG_PR_E!Z$2</f>
        <v>1955.6558874000002</v>
      </c>
    </row>
    <row r="28" spans="1:26" ht="11.25" customHeight="1" x14ac:dyDescent="0.2">
      <c r="A28" s="39" t="s">
        <v>134</v>
      </c>
      <c r="B28" s="11" t="str">
        <f ca="1">HYPERLINK("#"&amp;CELL("address",NRG_NI_E!$Z$2),"NRG_NI_E")</f>
        <v>NRG_NI_E</v>
      </c>
      <c r="C28" s="12">
        <f>NRG_NI_E!C$2</f>
        <v>0</v>
      </c>
      <c r="D28" s="12">
        <f>NRG_NI_E!D$2</f>
        <v>0</v>
      </c>
      <c r="E28" s="12">
        <f>NRG_NI_E!E$2</f>
        <v>0</v>
      </c>
      <c r="F28" s="12">
        <f>NRG_NI_E!F$2</f>
        <v>0</v>
      </c>
      <c r="G28" s="12">
        <f>NRG_NI_E!G$2</f>
        <v>0</v>
      </c>
      <c r="H28" s="12">
        <f>NRG_NI_E!H$2</f>
        <v>0</v>
      </c>
      <c r="I28" s="12">
        <f>NRG_NI_E!I$2</f>
        <v>0</v>
      </c>
      <c r="J28" s="12">
        <f>NRG_NI_E!J$2</f>
        <v>0</v>
      </c>
      <c r="K28" s="12">
        <f>NRG_NI_E!K$2</f>
        <v>0</v>
      </c>
      <c r="L28" s="12">
        <f>NRG_NI_E!L$2</f>
        <v>0</v>
      </c>
      <c r="M28" s="12">
        <f>NRG_NI_E!M$2</f>
        <v>0</v>
      </c>
      <c r="N28" s="12">
        <f>NRG_NI_E!N$2</f>
        <v>0</v>
      </c>
      <c r="O28" s="12">
        <f>NRG_NI_E!O$2</f>
        <v>0</v>
      </c>
      <c r="P28" s="12">
        <f>NRG_NI_E!P$2</f>
        <v>0</v>
      </c>
      <c r="Q28" s="12">
        <f>NRG_NI_E!Q$2</f>
        <v>0</v>
      </c>
      <c r="R28" s="12">
        <f>NRG_NI_E!R$2</f>
        <v>0</v>
      </c>
      <c r="S28" s="12">
        <f>NRG_NI_E!S$2</f>
        <v>0</v>
      </c>
      <c r="T28" s="12">
        <f>NRG_NI_E!T$2</f>
        <v>0</v>
      </c>
      <c r="U28" s="12">
        <f>NRG_NI_E!U$2</f>
        <v>0</v>
      </c>
      <c r="V28" s="12">
        <f>NRG_NI_E!V$2</f>
        <v>0</v>
      </c>
      <c r="W28" s="12">
        <f>NRG_NI_E!W$2</f>
        <v>0</v>
      </c>
      <c r="X28" s="12">
        <f>NRG_NI_E!X$2</f>
        <v>0</v>
      </c>
      <c r="Y28" s="12">
        <f>NRG_NI_E!Y$2</f>
        <v>0</v>
      </c>
      <c r="Z28" s="12">
        <f>NRG_NI_E!Z$2</f>
        <v>0</v>
      </c>
    </row>
    <row r="29" spans="1:26" ht="11.25" customHeight="1" x14ac:dyDescent="0.2">
      <c r="A29" s="39" t="s">
        <v>135</v>
      </c>
      <c r="B29" s="11" t="str">
        <f ca="1">HYPERLINK("#"&amp;CELL("address",NRG_CL_E!$Z$2),"NRG_CL_E")</f>
        <v>NRG_CL_E</v>
      </c>
      <c r="C29" s="12">
        <f>NRG_CL_E!C$2</f>
        <v>0</v>
      </c>
      <c r="D29" s="12">
        <f>NRG_CL_E!D$2</f>
        <v>0</v>
      </c>
      <c r="E29" s="12">
        <f>NRG_CL_E!E$2</f>
        <v>0</v>
      </c>
      <c r="F29" s="12">
        <f>NRG_CL_E!F$2</f>
        <v>0</v>
      </c>
      <c r="G29" s="12">
        <f>NRG_CL_E!G$2</f>
        <v>0</v>
      </c>
      <c r="H29" s="12">
        <f>NRG_CL_E!H$2</f>
        <v>0</v>
      </c>
      <c r="I29" s="12">
        <f>NRG_CL_E!I$2</f>
        <v>0</v>
      </c>
      <c r="J29" s="12">
        <f>NRG_CL_E!J$2</f>
        <v>0</v>
      </c>
      <c r="K29" s="12">
        <f>NRG_CL_E!K$2</f>
        <v>0</v>
      </c>
      <c r="L29" s="12">
        <f>NRG_CL_E!L$2</f>
        <v>0</v>
      </c>
      <c r="M29" s="12">
        <f>NRG_CL_E!M$2</f>
        <v>0</v>
      </c>
      <c r="N29" s="12">
        <f>NRG_CL_E!N$2</f>
        <v>0</v>
      </c>
      <c r="O29" s="12">
        <f>NRG_CL_E!O$2</f>
        <v>0</v>
      </c>
      <c r="P29" s="12">
        <f>NRG_CL_E!P$2</f>
        <v>0</v>
      </c>
      <c r="Q29" s="12">
        <f>NRG_CL_E!Q$2</f>
        <v>0</v>
      </c>
      <c r="R29" s="12">
        <f>NRG_CL_E!R$2</f>
        <v>0</v>
      </c>
      <c r="S29" s="12">
        <f>NRG_CL_E!S$2</f>
        <v>0</v>
      </c>
      <c r="T29" s="12">
        <f>NRG_CL_E!T$2</f>
        <v>0</v>
      </c>
      <c r="U29" s="12">
        <f>NRG_CL_E!U$2</f>
        <v>0</v>
      </c>
      <c r="V29" s="12">
        <f>NRG_CL_E!V$2</f>
        <v>0</v>
      </c>
      <c r="W29" s="12">
        <f>NRG_CL_E!W$2</f>
        <v>0</v>
      </c>
      <c r="X29" s="12">
        <f>NRG_CL_E!X$2</f>
        <v>0</v>
      </c>
      <c r="Y29" s="12">
        <f>NRG_CL_E!Y$2</f>
        <v>0</v>
      </c>
      <c r="Z29" s="12">
        <f>NRG_CL_E!Z$2</f>
        <v>0</v>
      </c>
    </row>
    <row r="30" spans="1:26" ht="11.25" customHeight="1" x14ac:dyDescent="0.2">
      <c r="A30" s="39" t="s">
        <v>136</v>
      </c>
      <c r="B30" s="11" t="str">
        <f ca="1">HYPERLINK("#"&amp;CELL("address",NRG_LNG_E!$Z$2),"NRG_LNG_E")</f>
        <v>NRG_LNG_E</v>
      </c>
      <c r="C30" s="12">
        <f>NRG_LNG_E!C$2</f>
        <v>0</v>
      </c>
      <c r="D30" s="12">
        <f>NRG_LNG_E!D$2</f>
        <v>0</v>
      </c>
      <c r="E30" s="12">
        <f>NRG_LNG_E!E$2</f>
        <v>0</v>
      </c>
      <c r="F30" s="12">
        <f>NRG_LNG_E!F$2</f>
        <v>0</v>
      </c>
      <c r="G30" s="12">
        <f>NRG_LNG_E!G$2</f>
        <v>0</v>
      </c>
      <c r="H30" s="12">
        <f>NRG_LNG_E!H$2</f>
        <v>0</v>
      </c>
      <c r="I30" s="12">
        <f>NRG_LNG_E!I$2</f>
        <v>0</v>
      </c>
      <c r="J30" s="12">
        <f>NRG_LNG_E!J$2</f>
        <v>0</v>
      </c>
      <c r="K30" s="12">
        <f>NRG_LNG_E!K$2</f>
        <v>0</v>
      </c>
      <c r="L30" s="12">
        <f>NRG_LNG_E!L$2</f>
        <v>0</v>
      </c>
      <c r="M30" s="12">
        <f>NRG_LNG_E!M$2</f>
        <v>0</v>
      </c>
      <c r="N30" s="12">
        <f>NRG_LNG_E!N$2</f>
        <v>0</v>
      </c>
      <c r="O30" s="12">
        <f>NRG_LNG_E!O$2</f>
        <v>0</v>
      </c>
      <c r="P30" s="12">
        <f>NRG_LNG_E!P$2</f>
        <v>0</v>
      </c>
      <c r="Q30" s="12">
        <f>NRG_LNG_E!Q$2</f>
        <v>0</v>
      </c>
      <c r="R30" s="12">
        <f>NRG_LNG_E!R$2</f>
        <v>0</v>
      </c>
      <c r="S30" s="12">
        <f>NRG_LNG_E!S$2</f>
        <v>0</v>
      </c>
      <c r="T30" s="12">
        <f>NRG_LNG_E!T$2</f>
        <v>0</v>
      </c>
      <c r="U30" s="12">
        <f>NRG_LNG_E!U$2</f>
        <v>0</v>
      </c>
      <c r="V30" s="12">
        <f>NRG_LNG_E!V$2</f>
        <v>0</v>
      </c>
      <c r="W30" s="12">
        <f>NRG_LNG_E!W$2</f>
        <v>0</v>
      </c>
      <c r="X30" s="12">
        <f>NRG_LNG_E!X$2</f>
        <v>0</v>
      </c>
      <c r="Y30" s="12">
        <f>NRG_LNG_E!Y$2</f>
        <v>0</v>
      </c>
      <c r="Z30" s="12">
        <f>NRG_LNG_E!Z$2</f>
        <v>0</v>
      </c>
    </row>
    <row r="31" spans="1:26" ht="11.25" customHeight="1" x14ac:dyDescent="0.2">
      <c r="A31" s="39" t="s">
        <v>137</v>
      </c>
      <c r="B31" s="11" t="str">
        <f ca="1">HYPERLINK("#"&amp;CELL("address",NRG_BIOG_E!$Z$2),"NRG_BIOG_E")</f>
        <v>NRG_BIOG_E</v>
      </c>
      <c r="C31" s="12">
        <f>NRG_BIOG_E!C$2</f>
        <v>0</v>
      </c>
      <c r="D31" s="12">
        <f>NRG_BIOG_E!D$2</f>
        <v>0</v>
      </c>
      <c r="E31" s="12">
        <f>NRG_BIOG_E!E$2</f>
        <v>0</v>
      </c>
      <c r="F31" s="12">
        <f>NRG_BIOG_E!F$2</f>
        <v>0</v>
      </c>
      <c r="G31" s="12">
        <f>NRG_BIOG_E!G$2</f>
        <v>0</v>
      </c>
      <c r="H31" s="12">
        <f>NRG_BIOG_E!H$2</f>
        <v>0</v>
      </c>
      <c r="I31" s="12">
        <f>NRG_BIOG_E!I$2</f>
        <v>0</v>
      </c>
      <c r="J31" s="12">
        <f>NRG_BIOG_E!J$2</f>
        <v>0</v>
      </c>
      <c r="K31" s="12">
        <f>NRG_BIOG_E!K$2</f>
        <v>0</v>
      </c>
      <c r="L31" s="12">
        <f>NRG_BIOG_E!L$2</f>
        <v>0</v>
      </c>
      <c r="M31" s="12">
        <f>NRG_BIOG_E!M$2</f>
        <v>0</v>
      </c>
      <c r="N31" s="12">
        <f>NRG_BIOG_E!N$2</f>
        <v>0</v>
      </c>
      <c r="O31" s="12">
        <f>NRG_BIOG_E!O$2</f>
        <v>0</v>
      </c>
      <c r="P31" s="12">
        <f>NRG_BIOG_E!P$2</f>
        <v>0</v>
      </c>
      <c r="Q31" s="12">
        <f>NRG_BIOG_E!Q$2</f>
        <v>0</v>
      </c>
      <c r="R31" s="12">
        <f>NRG_BIOG_E!R$2</f>
        <v>0</v>
      </c>
      <c r="S31" s="12">
        <f>NRG_BIOG_E!S$2</f>
        <v>0</v>
      </c>
      <c r="T31" s="12">
        <f>NRG_BIOG_E!T$2</f>
        <v>0</v>
      </c>
      <c r="U31" s="12">
        <f>NRG_BIOG_E!U$2</f>
        <v>0</v>
      </c>
      <c r="V31" s="12">
        <f>NRG_BIOG_E!V$2</f>
        <v>0</v>
      </c>
      <c r="W31" s="12">
        <f>NRG_BIOG_E!W$2</f>
        <v>0</v>
      </c>
      <c r="X31" s="12">
        <f>NRG_BIOG_E!X$2</f>
        <v>0</v>
      </c>
      <c r="Y31" s="12">
        <f>NRG_BIOG_E!Y$2</f>
        <v>0</v>
      </c>
      <c r="Z31" s="12">
        <f>NRG_BIOG_E!Z$2</f>
        <v>0</v>
      </c>
    </row>
    <row r="32" spans="1:26" ht="11.25" customHeight="1" x14ac:dyDescent="0.2">
      <c r="A32" s="39" t="s">
        <v>138</v>
      </c>
      <c r="B32" s="11" t="str">
        <f ca="1">HYPERLINK("#"&amp;CELL("address",NRG_GTL_E!$Z$2),"NRG_GTL_E")</f>
        <v>NRG_GTL_E</v>
      </c>
      <c r="C32" s="12">
        <f>NRG_GTL_E!C$2</f>
        <v>0</v>
      </c>
      <c r="D32" s="12">
        <f>NRG_GTL_E!D$2</f>
        <v>0</v>
      </c>
      <c r="E32" s="12">
        <f>NRG_GTL_E!E$2</f>
        <v>0</v>
      </c>
      <c r="F32" s="12">
        <f>NRG_GTL_E!F$2</f>
        <v>0</v>
      </c>
      <c r="G32" s="12">
        <f>NRG_GTL_E!G$2</f>
        <v>0</v>
      </c>
      <c r="H32" s="12">
        <f>NRG_GTL_E!H$2</f>
        <v>0</v>
      </c>
      <c r="I32" s="12">
        <f>NRG_GTL_E!I$2</f>
        <v>0</v>
      </c>
      <c r="J32" s="12">
        <f>NRG_GTL_E!J$2</f>
        <v>0</v>
      </c>
      <c r="K32" s="12">
        <f>NRG_GTL_E!K$2</f>
        <v>0</v>
      </c>
      <c r="L32" s="12">
        <f>NRG_GTL_E!L$2</f>
        <v>0</v>
      </c>
      <c r="M32" s="12">
        <f>NRG_GTL_E!M$2</f>
        <v>0</v>
      </c>
      <c r="N32" s="12">
        <f>NRG_GTL_E!N$2</f>
        <v>0</v>
      </c>
      <c r="O32" s="12">
        <f>NRG_GTL_E!O$2</f>
        <v>0</v>
      </c>
      <c r="P32" s="12">
        <f>NRG_GTL_E!P$2</f>
        <v>0</v>
      </c>
      <c r="Q32" s="12">
        <f>NRG_GTL_E!Q$2</f>
        <v>0</v>
      </c>
      <c r="R32" s="12">
        <f>NRG_GTL_E!R$2</f>
        <v>0</v>
      </c>
      <c r="S32" s="12">
        <f>NRG_GTL_E!S$2</f>
        <v>0</v>
      </c>
      <c r="T32" s="12">
        <f>NRG_GTL_E!T$2</f>
        <v>0</v>
      </c>
      <c r="U32" s="12">
        <f>NRG_GTL_E!U$2</f>
        <v>0</v>
      </c>
      <c r="V32" s="12">
        <f>NRG_GTL_E!V$2</f>
        <v>0</v>
      </c>
      <c r="W32" s="12">
        <f>NRG_GTL_E!W$2</f>
        <v>0</v>
      </c>
      <c r="X32" s="12">
        <f>NRG_GTL_E!X$2</f>
        <v>0</v>
      </c>
      <c r="Y32" s="12">
        <f>NRG_GTL_E!Y$2</f>
        <v>0</v>
      </c>
      <c r="Z32" s="12">
        <f>NRG_GTL_E!Z$2</f>
        <v>0</v>
      </c>
    </row>
    <row r="33" spans="1:26" ht="11.25" customHeight="1" x14ac:dyDescent="0.2">
      <c r="A33" s="39" t="s">
        <v>139</v>
      </c>
      <c r="B33" s="11" t="str">
        <f ca="1">HYPERLINK("#"&amp;CELL("address",NRG_CPP_E!$Z$2),"NRG_CPP_E")</f>
        <v>NRG_CPP_E</v>
      </c>
      <c r="C33" s="12">
        <f>NRG_CPP_E!C$2</f>
        <v>0</v>
      </c>
      <c r="D33" s="12">
        <f>NRG_CPP_E!D$2</f>
        <v>0</v>
      </c>
      <c r="E33" s="12">
        <f>NRG_CPP_E!E$2</f>
        <v>0</v>
      </c>
      <c r="F33" s="12">
        <f>NRG_CPP_E!F$2</f>
        <v>0</v>
      </c>
      <c r="G33" s="12">
        <f>NRG_CPP_E!G$2</f>
        <v>0</v>
      </c>
      <c r="H33" s="12">
        <f>NRG_CPP_E!H$2</f>
        <v>0</v>
      </c>
      <c r="I33" s="12">
        <f>NRG_CPP_E!I$2</f>
        <v>0</v>
      </c>
      <c r="J33" s="12">
        <f>NRG_CPP_E!J$2</f>
        <v>0</v>
      </c>
      <c r="K33" s="12">
        <f>NRG_CPP_E!K$2</f>
        <v>0</v>
      </c>
      <c r="L33" s="12">
        <f>NRG_CPP_E!L$2</f>
        <v>0</v>
      </c>
      <c r="M33" s="12">
        <f>NRG_CPP_E!M$2</f>
        <v>0</v>
      </c>
      <c r="N33" s="12">
        <f>NRG_CPP_E!N$2</f>
        <v>0</v>
      </c>
      <c r="O33" s="12">
        <f>NRG_CPP_E!O$2</f>
        <v>0</v>
      </c>
      <c r="P33" s="12">
        <f>NRG_CPP_E!P$2</f>
        <v>0</v>
      </c>
      <c r="Q33" s="12">
        <f>NRG_CPP_E!Q$2</f>
        <v>0</v>
      </c>
      <c r="R33" s="12">
        <f>NRG_CPP_E!R$2</f>
        <v>0</v>
      </c>
      <c r="S33" s="12">
        <f>NRG_CPP_E!S$2</f>
        <v>0</v>
      </c>
      <c r="T33" s="12">
        <f>NRG_CPP_E!T$2</f>
        <v>0</v>
      </c>
      <c r="U33" s="12">
        <f>NRG_CPP_E!U$2</f>
        <v>0</v>
      </c>
      <c r="V33" s="12">
        <f>NRG_CPP_E!V$2</f>
        <v>0</v>
      </c>
      <c r="W33" s="12">
        <f>NRG_CPP_E!W$2</f>
        <v>0</v>
      </c>
      <c r="X33" s="12">
        <f>NRG_CPP_E!X$2</f>
        <v>0</v>
      </c>
      <c r="Y33" s="12">
        <f>NRG_CPP_E!Y$2</f>
        <v>0</v>
      </c>
      <c r="Z33" s="12">
        <f>NRG_CPP_E!Z$2</f>
        <v>0</v>
      </c>
    </row>
    <row r="34" spans="1:26" ht="11.25" customHeight="1" x14ac:dyDescent="0.2">
      <c r="A34" s="39" t="s">
        <v>140</v>
      </c>
      <c r="B34" s="11" t="str">
        <f ca="1">HYPERLINK("#"&amp;CELL("address",NRG_NSP_E!$Z$2),"NRG_NSP_E")</f>
        <v>NRG_NSP_E</v>
      </c>
      <c r="C34" s="12">
        <f>NRG_NSP_E!C$2</f>
        <v>0</v>
      </c>
      <c r="D34" s="12">
        <f>NRG_NSP_E!D$2</f>
        <v>0</v>
      </c>
      <c r="E34" s="12">
        <f>NRG_NSP_E!E$2</f>
        <v>0</v>
      </c>
      <c r="F34" s="12">
        <f>NRG_NSP_E!F$2</f>
        <v>0</v>
      </c>
      <c r="G34" s="12">
        <f>NRG_NSP_E!G$2</f>
        <v>0</v>
      </c>
      <c r="H34" s="12">
        <f>NRG_NSP_E!H$2</f>
        <v>0</v>
      </c>
      <c r="I34" s="12">
        <f>NRG_NSP_E!I$2</f>
        <v>0</v>
      </c>
      <c r="J34" s="12">
        <f>NRG_NSP_E!J$2</f>
        <v>0</v>
      </c>
      <c r="K34" s="12">
        <f>NRG_NSP_E!K$2</f>
        <v>0</v>
      </c>
      <c r="L34" s="12">
        <f>NRG_NSP_E!L$2</f>
        <v>0</v>
      </c>
      <c r="M34" s="12">
        <f>NRG_NSP_E!M$2</f>
        <v>0</v>
      </c>
      <c r="N34" s="12">
        <f>NRG_NSP_E!N$2</f>
        <v>0</v>
      </c>
      <c r="O34" s="12">
        <f>NRG_NSP_E!O$2</f>
        <v>0</v>
      </c>
      <c r="P34" s="12">
        <f>NRG_NSP_E!P$2</f>
        <v>0</v>
      </c>
      <c r="Q34" s="12">
        <f>NRG_NSP_E!Q$2</f>
        <v>0</v>
      </c>
      <c r="R34" s="12">
        <f>NRG_NSP_E!R$2</f>
        <v>0</v>
      </c>
      <c r="S34" s="12">
        <f>NRG_NSP_E!S$2</f>
        <v>0</v>
      </c>
      <c r="T34" s="12">
        <f>NRG_NSP_E!T$2</f>
        <v>0</v>
      </c>
      <c r="U34" s="12">
        <f>NRG_NSP_E!U$2</f>
        <v>0</v>
      </c>
      <c r="V34" s="12">
        <f>NRG_NSP_E!V$2</f>
        <v>0</v>
      </c>
      <c r="W34" s="12">
        <f>NRG_NSP_E!W$2</f>
        <v>0</v>
      </c>
      <c r="X34" s="12">
        <f>NRG_NSP_E!X$2</f>
        <v>0</v>
      </c>
      <c r="Y34" s="12">
        <f>NRG_NSP_E!Y$2</f>
        <v>0</v>
      </c>
      <c r="Z34" s="12">
        <f>NRG_NSP_E!Z$2</f>
        <v>0</v>
      </c>
    </row>
    <row r="35" spans="1:26" ht="11.25" customHeight="1" x14ac:dyDescent="0.2">
      <c r="A35" s="38" t="s">
        <v>141</v>
      </c>
      <c r="B35" s="9" t="str">
        <f ca="1">HYPERLINK("#"&amp;CELL("address",FC_E!$Z$2),"FC_E")</f>
        <v>FC_E</v>
      </c>
      <c r="C35" s="8">
        <f>FC_E!C$2</f>
        <v>34612.998526080002</v>
      </c>
      <c r="D35" s="8">
        <f>FC_E!D$2</f>
        <v>34830.619205399998</v>
      </c>
      <c r="E35" s="8">
        <f>FC_E!E$2</f>
        <v>35659.75061268</v>
      </c>
      <c r="F35" s="8">
        <f>FC_E!F$2</f>
        <v>34740.085992840002</v>
      </c>
      <c r="G35" s="8">
        <f>FC_E!G$2</f>
        <v>34991.547999839997</v>
      </c>
      <c r="H35" s="8">
        <f>FC_E!H$2</f>
        <v>34554.398749560001</v>
      </c>
      <c r="I35" s="8">
        <f>FC_E!I$2</f>
        <v>32952.691094399997</v>
      </c>
      <c r="J35" s="8">
        <f>FC_E!J$2</f>
        <v>32617.309046039998</v>
      </c>
      <c r="K35" s="8">
        <f>FC_E!K$2</f>
        <v>31151.42760888</v>
      </c>
      <c r="L35" s="8">
        <f>FC_E!L$2</f>
        <v>30498.694247519998</v>
      </c>
      <c r="M35" s="8">
        <f>FC_E!M$2</f>
        <v>30249.999879839994</v>
      </c>
      <c r="N35" s="8">
        <f>FC_E!N$2</f>
        <v>28045.70122572</v>
      </c>
      <c r="O35" s="8">
        <f>FC_E!O$2</f>
        <v>25575.679178279999</v>
      </c>
      <c r="P35" s="8">
        <f>FC_E!P$2</f>
        <v>25082.982044640008</v>
      </c>
      <c r="Q35" s="8">
        <f>FC_E!Q$2</f>
        <v>25360.002654479995</v>
      </c>
      <c r="R35" s="8">
        <f>FC_E!R$2</f>
        <v>25460.246292840002</v>
      </c>
      <c r="S35" s="8">
        <f>FC_E!S$2</f>
        <v>25724.032116479997</v>
      </c>
      <c r="T35" s="8">
        <f>FC_E!T$2</f>
        <v>26441.832126239999</v>
      </c>
      <c r="U35" s="8">
        <f>FC_E!U$2</f>
        <v>26554.943508480002</v>
      </c>
      <c r="V35" s="8">
        <f>FC_E!V$2</f>
        <v>26867.664881279998</v>
      </c>
      <c r="W35" s="8">
        <f>FC_E!W$2</f>
        <v>23826.756130920003</v>
      </c>
      <c r="X35" s="8">
        <f>FC_E!X$2</f>
        <v>24994.369852199998</v>
      </c>
      <c r="Y35" s="8">
        <f>FC_E!Y$2</f>
        <v>25641.203849280006</v>
      </c>
      <c r="Z35" s="8">
        <f>FC_E!Z$2</f>
        <v>26400.23910468</v>
      </c>
    </row>
    <row r="36" spans="1:26" ht="11.25" customHeight="1" x14ac:dyDescent="0.2">
      <c r="A36" s="39" t="s">
        <v>142</v>
      </c>
      <c r="B36" s="11" t="str">
        <f ca="1">HYPERLINK("#"&amp;CELL("address",FC_IND_E!$Z$2),"FC_IND_E")</f>
        <v>FC_IND_E</v>
      </c>
      <c r="C36" s="12">
        <f>FC_IND_E!C$2</f>
        <v>11267.553548879998</v>
      </c>
      <c r="D36" s="12">
        <f>FC_IND_E!D$2</f>
        <v>10679.193387360003</v>
      </c>
      <c r="E36" s="12">
        <f>FC_IND_E!E$2</f>
        <v>10751.956638840002</v>
      </c>
      <c r="F36" s="12">
        <f>FC_IND_E!F$2</f>
        <v>9200.3728014000008</v>
      </c>
      <c r="G36" s="12">
        <f>FC_IND_E!G$2</f>
        <v>8649.9263628000008</v>
      </c>
      <c r="H36" s="12">
        <f>FC_IND_E!H$2</f>
        <v>8434.8883587600012</v>
      </c>
      <c r="I36" s="12">
        <f>FC_IND_E!I$2</f>
        <v>8136.382835880001</v>
      </c>
      <c r="J36" s="12">
        <f>FC_IND_E!J$2</f>
        <v>7935.7624844400007</v>
      </c>
      <c r="K36" s="12">
        <f>FC_IND_E!K$2</f>
        <v>7079.3231453999997</v>
      </c>
      <c r="L36" s="12">
        <f>FC_IND_E!L$2</f>
        <v>6480.9490863600004</v>
      </c>
      <c r="M36" s="12">
        <f>FC_IND_E!M$2</f>
        <v>6609.2329674000002</v>
      </c>
      <c r="N36" s="12">
        <f>FC_IND_E!N$2</f>
        <v>6331.4858581200015</v>
      </c>
      <c r="O36" s="12">
        <f>FC_IND_E!O$2</f>
        <v>5596.79745456</v>
      </c>
      <c r="P36" s="12">
        <f>FC_IND_E!P$2</f>
        <v>5389.2439599600011</v>
      </c>
      <c r="Q36" s="12">
        <f>FC_IND_E!Q$2</f>
        <v>5579.36574552</v>
      </c>
      <c r="R36" s="12">
        <f>FC_IND_E!R$2</f>
        <v>5545.8950832</v>
      </c>
      <c r="S36" s="12">
        <f>FC_IND_E!S$2</f>
        <v>5343.8763567599999</v>
      </c>
      <c r="T36" s="12">
        <f>FC_IND_E!T$2</f>
        <v>5676.4181177999999</v>
      </c>
      <c r="U36" s="12">
        <f>FC_IND_E!U$2</f>
        <v>5542.9143674400002</v>
      </c>
      <c r="V36" s="12">
        <f>FC_IND_E!V$2</f>
        <v>5460.80300928</v>
      </c>
      <c r="W36" s="12">
        <f>FC_IND_E!W$2</f>
        <v>5335.6120801199995</v>
      </c>
      <c r="X36" s="12">
        <f>FC_IND_E!X$2</f>
        <v>5465.9147767200011</v>
      </c>
      <c r="Y36" s="12">
        <f>FC_IND_E!Y$2</f>
        <v>5352.1907223599992</v>
      </c>
      <c r="Z36" s="12">
        <f>FC_IND_E!Z$2</f>
        <v>5101.6279593600002</v>
      </c>
    </row>
    <row r="37" spans="1:26" ht="11.25" customHeight="1" x14ac:dyDescent="0.2">
      <c r="A37" s="40" t="s">
        <v>143</v>
      </c>
      <c r="B37" s="13" t="str">
        <f ca="1">HYPERLINK("#"&amp;CELL("address",FC_IND_IS_E!$Z$2),"FC_IND_IS_E")</f>
        <v>FC_IND_IS_E</v>
      </c>
      <c r="C37" s="14">
        <f>FC_IND_IS_E!C$2</f>
        <v>608.26985639999998</v>
      </c>
      <c r="D37" s="14">
        <f>FC_IND_IS_E!D$2</f>
        <v>234.05537735999999</v>
      </c>
      <c r="E37" s="14">
        <f>FC_IND_IS_E!E$2</f>
        <v>155.62419768000001</v>
      </c>
      <c r="F37" s="14">
        <f>FC_IND_IS_E!F$2</f>
        <v>170.25707051999998</v>
      </c>
      <c r="G37" s="14">
        <f>FC_IND_IS_E!G$2</f>
        <v>140.13691416</v>
      </c>
      <c r="H37" s="14">
        <f>FC_IND_IS_E!H$2</f>
        <v>218.30971536000004</v>
      </c>
      <c r="I37" s="14">
        <f>FC_IND_IS_E!I$2</f>
        <v>217.29205728000005</v>
      </c>
      <c r="J37" s="14">
        <f>FC_IND_IS_E!J$2</f>
        <v>229.14524951999999</v>
      </c>
      <c r="K37" s="14">
        <f>FC_IND_IS_E!K$2</f>
        <v>162.74031552000002</v>
      </c>
      <c r="L37" s="14">
        <f>FC_IND_IS_E!L$2</f>
        <v>126.72738432000003</v>
      </c>
      <c r="M37" s="14">
        <f>FC_IND_IS_E!M$2</f>
        <v>125.63397216</v>
      </c>
      <c r="N37" s="14">
        <f>FC_IND_IS_E!N$2</f>
        <v>129.76746336000002</v>
      </c>
      <c r="O37" s="14">
        <f>FC_IND_IS_E!O$2</f>
        <v>148.04231795999999</v>
      </c>
      <c r="P37" s="14">
        <f>FC_IND_IS_E!P$2</f>
        <v>147.78536363999999</v>
      </c>
      <c r="Q37" s="14">
        <f>FC_IND_IS_E!Q$2</f>
        <v>177.28383564000001</v>
      </c>
      <c r="R37" s="14">
        <f>FC_IND_IS_E!R$2</f>
        <v>141.34962492</v>
      </c>
      <c r="S37" s="14">
        <f>FC_IND_IS_E!S$2</f>
        <v>148.87147607999998</v>
      </c>
      <c r="T37" s="14">
        <f>FC_IND_IS_E!T$2</f>
        <v>144.64122839999999</v>
      </c>
      <c r="U37" s="14">
        <f>FC_IND_IS_E!U$2</f>
        <v>155.62094292</v>
      </c>
      <c r="V37" s="14">
        <f>FC_IND_IS_E!V$2</f>
        <v>162.18908172000002</v>
      </c>
      <c r="W37" s="14">
        <f>FC_IND_IS_E!W$2</f>
        <v>159.4377648</v>
      </c>
      <c r="X37" s="14">
        <f>FC_IND_IS_E!X$2</f>
        <v>156.12630912</v>
      </c>
      <c r="Y37" s="14">
        <f>FC_IND_IS_E!Y$2</f>
        <v>139.797324</v>
      </c>
      <c r="Z37" s="14">
        <f>FC_IND_IS_E!Z$2</f>
        <v>133.67836872000001</v>
      </c>
    </row>
    <row r="38" spans="1:26" ht="11.25" customHeight="1" x14ac:dyDescent="0.2">
      <c r="A38" s="41" t="s">
        <v>267</v>
      </c>
      <c r="B38" s="15" t="str">
        <f ca="1">HYPERLINK("#"&amp;CELL("address",FC_IND_IS_BF_E!$Z$2),"FC_IND_IS_BF_E")</f>
        <v>FC_IND_IS_BF_E</v>
      </c>
      <c r="C38" s="16">
        <f>FC_IND_IS_BF_E!C$2</f>
        <v>449.24973096807014</v>
      </c>
      <c r="D38" s="16">
        <f>FC_IND_IS_BF_E!D$2</f>
        <v>78.258761427920206</v>
      </c>
      <c r="E38" s="16">
        <f>FC_IND_IS_BF_E!E$2</f>
        <v>0</v>
      </c>
      <c r="F38" s="16">
        <f>FC_IND_IS_BF_E!F$2</f>
        <v>0</v>
      </c>
      <c r="G38" s="16">
        <f>FC_IND_IS_BF_E!G$2</f>
        <v>0</v>
      </c>
      <c r="H38" s="16">
        <f>FC_IND_IS_BF_E!H$2</f>
        <v>0</v>
      </c>
      <c r="I38" s="16">
        <f>FC_IND_IS_BF_E!I$2</f>
        <v>0</v>
      </c>
      <c r="J38" s="16">
        <f>FC_IND_IS_BF_E!J$2</f>
        <v>0</v>
      </c>
      <c r="K38" s="16">
        <f>FC_IND_IS_BF_E!K$2</f>
        <v>0</v>
      </c>
      <c r="L38" s="16">
        <f>FC_IND_IS_BF_E!L$2</f>
        <v>0</v>
      </c>
      <c r="M38" s="16">
        <f>FC_IND_IS_BF_E!M$2</f>
        <v>0</v>
      </c>
      <c r="N38" s="16">
        <f>FC_IND_IS_BF_E!N$2</f>
        <v>0</v>
      </c>
      <c r="O38" s="16">
        <f>FC_IND_IS_BF_E!O$2</f>
        <v>0</v>
      </c>
      <c r="P38" s="16">
        <f>FC_IND_IS_BF_E!P$2</f>
        <v>0</v>
      </c>
      <c r="Q38" s="16">
        <f>FC_IND_IS_BF_E!Q$2</f>
        <v>0</v>
      </c>
      <c r="R38" s="16">
        <f>FC_IND_IS_BF_E!R$2</f>
        <v>0</v>
      </c>
      <c r="S38" s="16">
        <f>FC_IND_IS_BF_E!S$2</f>
        <v>0</v>
      </c>
      <c r="T38" s="16">
        <f>FC_IND_IS_BF_E!T$2</f>
        <v>0</v>
      </c>
      <c r="U38" s="16">
        <f>FC_IND_IS_BF_E!U$2</f>
        <v>0</v>
      </c>
      <c r="V38" s="16">
        <f>FC_IND_IS_BF_E!V$2</f>
        <v>0</v>
      </c>
      <c r="W38" s="16">
        <f>FC_IND_IS_BF_E!W$2</f>
        <v>0</v>
      </c>
      <c r="X38" s="16">
        <f>FC_IND_IS_BF_E!X$2</f>
        <v>0</v>
      </c>
      <c r="Y38" s="16">
        <f>FC_IND_IS_BF_E!Y$2</f>
        <v>0</v>
      </c>
      <c r="Z38" s="16">
        <f>FC_IND_IS_BF_E!Z$2</f>
        <v>0</v>
      </c>
    </row>
    <row r="39" spans="1:26" ht="11.25" customHeight="1" x14ac:dyDescent="0.2">
      <c r="A39" s="41" t="s">
        <v>269</v>
      </c>
      <c r="B39" s="15" t="str">
        <f ca="1">HYPERLINK("#"&amp;CELL("address",FC_IND_IS_EA_E!$Z$2),"FC_IND_IS_EA_E")</f>
        <v>FC_IND_IS_EA_E</v>
      </c>
      <c r="C39" s="16">
        <f>FC_IND_IS_EA_E!C$2</f>
        <v>159.0201254319299</v>
      </c>
      <c r="D39" s="16">
        <f>FC_IND_IS_EA_E!D$2</f>
        <v>155.79661593207976</v>
      </c>
      <c r="E39" s="16">
        <f>FC_IND_IS_EA_E!E$2</f>
        <v>155.62419768000001</v>
      </c>
      <c r="F39" s="16">
        <f>FC_IND_IS_EA_E!F$2</f>
        <v>170.25707051999998</v>
      </c>
      <c r="G39" s="16">
        <f>FC_IND_IS_EA_E!G$2</f>
        <v>140.13691416</v>
      </c>
      <c r="H39" s="16">
        <f>FC_IND_IS_EA_E!H$2</f>
        <v>218.30971536000004</v>
      </c>
      <c r="I39" s="16">
        <f>FC_IND_IS_EA_E!I$2</f>
        <v>217.29205728000005</v>
      </c>
      <c r="J39" s="16">
        <f>FC_IND_IS_EA_E!J$2</f>
        <v>229.14524951999999</v>
      </c>
      <c r="K39" s="16">
        <f>FC_IND_IS_EA_E!K$2</f>
        <v>162.74031552000002</v>
      </c>
      <c r="L39" s="16">
        <f>FC_IND_IS_EA_E!L$2</f>
        <v>126.72738432000003</v>
      </c>
      <c r="M39" s="16">
        <f>FC_IND_IS_EA_E!M$2</f>
        <v>125.63397216</v>
      </c>
      <c r="N39" s="16">
        <f>FC_IND_IS_EA_E!N$2</f>
        <v>129.76746336000002</v>
      </c>
      <c r="O39" s="16">
        <f>FC_IND_IS_EA_E!O$2</f>
        <v>148.04231795999999</v>
      </c>
      <c r="P39" s="16">
        <f>FC_IND_IS_EA_E!P$2</f>
        <v>147.78536363999999</v>
      </c>
      <c r="Q39" s="16">
        <f>FC_IND_IS_EA_E!Q$2</f>
        <v>177.28383564000001</v>
      </c>
      <c r="R39" s="16">
        <f>FC_IND_IS_EA_E!R$2</f>
        <v>141.34962492</v>
      </c>
      <c r="S39" s="16">
        <f>FC_IND_IS_EA_E!S$2</f>
        <v>148.87147607999998</v>
      </c>
      <c r="T39" s="16">
        <f>FC_IND_IS_EA_E!T$2</f>
        <v>144.64122839999999</v>
      </c>
      <c r="U39" s="16">
        <f>FC_IND_IS_EA_E!U$2</f>
        <v>155.62094292</v>
      </c>
      <c r="V39" s="16">
        <f>FC_IND_IS_EA_E!V$2</f>
        <v>162.18908172000002</v>
      </c>
      <c r="W39" s="16">
        <f>FC_IND_IS_EA_E!W$2</f>
        <v>159.4377648</v>
      </c>
      <c r="X39" s="16">
        <f>FC_IND_IS_EA_E!X$2</f>
        <v>156.12630912</v>
      </c>
      <c r="Y39" s="16">
        <f>FC_IND_IS_EA_E!Y$2</f>
        <v>139.797324</v>
      </c>
      <c r="Z39" s="16">
        <f>FC_IND_IS_EA_E!Z$2</f>
        <v>133.67836872000001</v>
      </c>
    </row>
    <row r="40" spans="1:26" ht="11.25" customHeight="1" x14ac:dyDescent="0.2">
      <c r="A40" s="40" t="s">
        <v>145</v>
      </c>
      <c r="B40" s="13" t="str">
        <f ca="1">HYPERLINK("#"&amp;CELL("address",FC_IND_NFM_E!$Z$2),"FC_IND_NFM_E")</f>
        <v>FC_IND_NFM_E</v>
      </c>
      <c r="C40" s="14">
        <f>FC_IND_NFM_E!C$2</f>
        <v>74.812479120000006</v>
      </c>
      <c r="D40" s="14">
        <f>FC_IND_NFM_E!D$2</f>
        <v>56.59575624</v>
      </c>
      <c r="E40" s="14">
        <f>FC_IND_NFM_E!E$2</f>
        <v>18.711153360000004</v>
      </c>
      <c r="F40" s="14">
        <f>FC_IND_NFM_E!F$2</f>
        <v>18.812133360000001</v>
      </c>
      <c r="G40" s="14">
        <f>FC_IND_NFM_E!G$2</f>
        <v>26.649287279999999</v>
      </c>
      <c r="H40" s="14">
        <f>FC_IND_NFM_E!H$2</f>
        <v>17.923949999999998</v>
      </c>
      <c r="I40" s="14">
        <f>FC_IND_NFM_E!I$2</f>
        <v>19.489139999999999</v>
      </c>
      <c r="J40" s="14">
        <f>FC_IND_NFM_E!J$2</f>
        <v>36.628405200000003</v>
      </c>
      <c r="K40" s="14">
        <f>FC_IND_NFM_E!K$2</f>
        <v>42.132104280000007</v>
      </c>
      <c r="L40" s="14">
        <f>FC_IND_NFM_E!L$2</f>
        <v>26.623260000000002</v>
      </c>
      <c r="M40" s="14">
        <f>FC_IND_NFM_E!M$2</f>
        <v>17.948670480000001</v>
      </c>
      <c r="N40" s="14">
        <f>FC_IND_NFM_E!N$2</f>
        <v>23.577780960000002</v>
      </c>
      <c r="O40" s="14">
        <f>FC_IND_NFM_E!O$2</f>
        <v>22.063080960000004</v>
      </c>
      <c r="P40" s="14">
        <f>FC_IND_NFM_E!P$2</f>
        <v>30.773130480000006</v>
      </c>
      <c r="Q40" s="14">
        <f>FC_IND_NFM_E!Q$2</f>
        <v>36.149790960000018</v>
      </c>
      <c r="R40" s="14">
        <f>FC_IND_NFM_E!R$2</f>
        <v>42.99946632000001</v>
      </c>
      <c r="S40" s="14">
        <f>FC_IND_NFM_E!S$2</f>
        <v>43.830733680000009</v>
      </c>
      <c r="T40" s="14">
        <f>FC_IND_NFM_E!T$2</f>
        <v>46.559295360000021</v>
      </c>
      <c r="U40" s="14">
        <f>FC_IND_NFM_E!U$2</f>
        <v>45.228437999999997</v>
      </c>
      <c r="V40" s="14">
        <f>FC_IND_NFM_E!V$2</f>
        <v>43.221295080000012</v>
      </c>
      <c r="W40" s="14">
        <f>FC_IND_NFM_E!W$2</f>
        <v>45.649155600000007</v>
      </c>
      <c r="X40" s="14">
        <f>FC_IND_NFM_E!X$2</f>
        <v>53.348498639999988</v>
      </c>
      <c r="Y40" s="14">
        <f>FC_IND_NFM_E!Y$2</f>
        <v>49.911687000000008</v>
      </c>
      <c r="Z40" s="14">
        <f>FC_IND_NFM_E!Z$2</f>
        <v>46.672453799999985</v>
      </c>
    </row>
    <row r="41" spans="1:26" ht="11.25" customHeight="1" x14ac:dyDescent="0.2">
      <c r="A41" s="41" t="s">
        <v>271</v>
      </c>
      <c r="B41" s="15" t="str">
        <f ca="1">HYPERLINK("#"&amp;CELL("address",FC_IND_NFM_AM_E!$Z$2),"FC_IND_NFM_AM_E")</f>
        <v>FC_IND_NFM_AM_E</v>
      </c>
      <c r="C41" s="16">
        <f>FC_IND_NFM_AM_E!C$2</f>
        <v>0</v>
      </c>
      <c r="D41" s="16">
        <f>FC_IND_NFM_AM_E!D$2</f>
        <v>0</v>
      </c>
      <c r="E41" s="16">
        <f>FC_IND_NFM_AM_E!E$2</f>
        <v>0</v>
      </c>
      <c r="F41" s="16">
        <f>FC_IND_NFM_AM_E!F$2</f>
        <v>0</v>
      </c>
      <c r="G41" s="16">
        <f>FC_IND_NFM_AM_E!G$2</f>
        <v>0</v>
      </c>
      <c r="H41" s="16">
        <f>FC_IND_NFM_AM_E!H$2</f>
        <v>0</v>
      </c>
      <c r="I41" s="16">
        <f>FC_IND_NFM_AM_E!I$2</f>
        <v>0</v>
      </c>
      <c r="J41" s="16">
        <f>FC_IND_NFM_AM_E!J$2</f>
        <v>0</v>
      </c>
      <c r="K41" s="16">
        <f>FC_IND_NFM_AM_E!K$2</f>
        <v>0</v>
      </c>
      <c r="L41" s="16">
        <f>FC_IND_NFM_AM_E!L$2</f>
        <v>0</v>
      </c>
      <c r="M41" s="16">
        <f>FC_IND_NFM_AM_E!M$2</f>
        <v>0</v>
      </c>
      <c r="N41" s="16">
        <f>FC_IND_NFM_AM_E!N$2</f>
        <v>0</v>
      </c>
      <c r="O41" s="16">
        <f>FC_IND_NFM_AM_E!O$2</f>
        <v>0</v>
      </c>
      <c r="P41" s="16">
        <f>FC_IND_NFM_AM_E!P$2</f>
        <v>0</v>
      </c>
      <c r="Q41" s="16">
        <f>FC_IND_NFM_AM_E!Q$2</f>
        <v>0</v>
      </c>
      <c r="R41" s="16">
        <f>FC_IND_NFM_AM_E!R$2</f>
        <v>0</v>
      </c>
      <c r="S41" s="16">
        <f>FC_IND_NFM_AM_E!S$2</f>
        <v>0</v>
      </c>
      <c r="T41" s="16">
        <f>FC_IND_NFM_AM_E!T$2</f>
        <v>0</v>
      </c>
      <c r="U41" s="16">
        <f>FC_IND_NFM_AM_E!U$2</f>
        <v>0</v>
      </c>
      <c r="V41" s="16">
        <f>FC_IND_NFM_AM_E!V$2</f>
        <v>0</v>
      </c>
      <c r="W41" s="16">
        <f>FC_IND_NFM_AM_E!W$2</f>
        <v>0</v>
      </c>
      <c r="X41" s="16">
        <f>FC_IND_NFM_AM_E!X$2</f>
        <v>0</v>
      </c>
      <c r="Y41" s="16">
        <f>FC_IND_NFM_AM_E!Y$2</f>
        <v>0</v>
      </c>
      <c r="Z41" s="16">
        <f>FC_IND_NFM_AM_E!Z$2</f>
        <v>0</v>
      </c>
    </row>
    <row r="42" spans="1:26" ht="11.25" customHeight="1" x14ac:dyDescent="0.2">
      <c r="A42" s="41" t="s">
        <v>273</v>
      </c>
      <c r="B42" s="15" t="str">
        <f ca="1">HYPERLINK("#"&amp;CELL("address",FC_IND_NFM_PA_E!$Z$2),"FC_IND_NFM_PA_E")</f>
        <v>FC_IND_NFM_PA_E</v>
      </c>
      <c r="C42" s="16">
        <f>FC_IND_NFM_PA_E!C$2</f>
        <v>0</v>
      </c>
      <c r="D42" s="16">
        <f>FC_IND_NFM_PA_E!D$2</f>
        <v>0</v>
      </c>
      <c r="E42" s="16">
        <f>FC_IND_NFM_PA_E!E$2</f>
        <v>0</v>
      </c>
      <c r="F42" s="16">
        <f>FC_IND_NFM_PA_E!F$2</f>
        <v>0</v>
      </c>
      <c r="G42" s="16">
        <f>FC_IND_NFM_PA_E!G$2</f>
        <v>0</v>
      </c>
      <c r="H42" s="16">
        <f>FC_IND_NFM_PA_E!H$2</f>
        <v>0</v>
      </c>
      <c r="I42" s="16">
        <f>FC_IND_NFM_PA_E!I$2</f>
        <v>0</v>
      </c>
      <c r="J42" s="16">
        <f>FC_IND_NFM_PA_E!J$2</f>
        <v>0</v>
      </c>
      <c r="K42" s="16">
        <f>FC_IND_NFM_PA_E!K$2</f>
        <v>0</v>
      </c>
      <c r="L42" s="16">
        <f>FC_IND_NFM_PA_E!L$2</f>
        <v>0</v>
      </c>
      <c r="M42" s="16">
        <f>FC_IND_NFM_PA_E!M$2</f>
        <v>0</v>
      </c>
      <c r="N42" s="16">
        <f>FC_IND_NFM_PA_E!N$2</f>
        <v>0</v>
      </c>
      <c r="O42" s="16">
        <f>FC_IND_NFM_PA_E!O$2</f>
        <v>0</v>
      </c>
      <c r="P42" s="16">
        <f>FC_IND_NFM_PA_E!P$2</f>
        <v>0</v>
      </c>
      <c r="Q42" s="16">
        <f>FC_IND_NFM_PA_E!Q$2</f>
        <v>0</v>
      </c>
      <c r="R42" s="16">
        <f>FC_IND_NFM_PA_E!R$2</f>
        <v>0</v>
      </c>
      <c r="S42" s="16">
        <f>FC_IND_NFM_PA_E!S$2</f>
        <v>0</v>
      </c>
      <c r="T42" s="16">
        <f>FC_IND_NFM_PA_E!T$2</f>
        <v>0</v>
      </c>
      <c r="U42" s="16">
        <f>FC_IND_NFM_PA_E!U$2</f>
        <v>0</v>
      </c>
      <c r="V42" s="16">
        <f>FC_IND_NFM_PA_E!V$2</f>
        <v>0</v>
      </c>
      <c r="W42" s="16">
        <f>FC_IND_NFM_PA_E!W$2</f>
        <v>0</v>
      </c>
      <c r="X42" s="16">
        <f>FC_IND_NFM_PA_E!X$2</f>
        <v>0</v>
      </c>
      <c r="Y42" s="16">
        <f>FC_IND_NFM_PA_E!Y$2</f>
        <v>0</v>
      </c>
      <c r="Z42" s="16">
        <f>FC_IND_NFM_PA_E!Z$2</f>
        <v>0</v>
      </c>
    </row>
    <row r="43" spans="1:26" ht="11.25" customHeight="1" x14ac:dyDescent="0.2">
      <c r="A43" s="41" t="s">
        <v>275</v>
      </c>
      <c r="B43" s="15" t="str">
        <f ca="1">HYPERLINK("#"&amp;CELL("address",FC_IND_NFM_SA_E!$Z$2),"FC_IND_NFM_SA_E")</f>
        <v>FC_IND_NFM_SA_E</v>
      </c>
      <c r="C43" s="16">
        <f>FC_IND_NFM_SA_E!C$2</f>
        <v>6.4323086083693202</v>
      </c>
      <c r="D43" s="16">
        <f>FC_IND_NFM_SA_E!D$2</f>
        <v>4.4814879185656116</v>
      </c>
      <c r="E43" s="16">
        <f>FC_IND_NFM_SA_E!E$2</f>
        <v>1.4065950747402474</v>
      </c>
      <c r="F43" s="16">
        <f>FC_IND_NFM_SA_E!F$2</f>
        <v>1.6175211465411099</v>
      </c>
      <c r="G43" s="16">
        <f>FC_IND_NFM_SA_E!G$2</f>
        <v>1.6334563910090527</v>
      </c>
      <c r="H43" s="16">
        <f>FC_IND_NFM_SA_E!H$2</f>
        <v>1.3845339182782057</v>
      </c>
      <c r="I43" s="16">
        <f>FC_IND_NFM_SA_E!I$2</f>
        <v>1.825836899979413</v>
      </c>
      <c r="J43" s="16">
        <f>FC_IND_NFM_SA_E!J$2</f>
        <v>2.9781955264446127</v>
      </c>
      <c r="K43" s="16">
        <f>FC_IND_NFM_SA_E!K$2</f>
        <v>3.4209217166997057</v>
      </c>
      <c r="L43" s="16">
        <f>FC_IND_NFM_SA_E!L$2</f>
        <v>2.6015757451836654</v>
      </c>
      <c r="M43" s="16">
        <f>FC_IND_NFM_SA_E!M$2</f>
        <v>1.5082508406066675</v>
      </c>
      <c r="N43" s="16">
        <f>FC_IND_NFM_SA_E!N$2</f>
        <v>1.8315073236667787</v>
      </c>
      <c r="O43" s="16">
        <f>FC_IND_NFM_SA_E!O$2</f>
        <v>3.0630651827209845</v>
      </c>
      <c r="P43" s="16">
        <f>FC_IND_NFM_SA_E!P$2</f>
        <v>3.2964869503603293</v>
      </c>
      <c r="Q43" s="16">
        <f>FC_IND_NFM_SA_E!Q$2</f>
        <v>4.458876398386578</v>
      </c>
      <c r="R43" s="16">
        <f>FC_IND_NFM_SA_E!R$2</f>
        <v>4.7496104014083471</v>
      </c>
      <c r="S43" s="16">
        <f>FC_IND_NFM_SA_E!S$2</f>
        <v>4.8339504774095428</v>
      </c>
      <c r="T43" s="16">
        <f>FC_IND_NFM_SA_E!T$2</f>
        <v>5.0731535929373059</v>
      </c>
      <c r="U43" s="16">
        <f>FC_IND_NFM_SA_E!U$2</f>
        <v>4.9283559186229713</v>
      </c>
      <c r="V43" s="16">
        <f>FC_IND_NFM_SA_E!V$2</f>
        <v>4.7077428008169111</v>
      </c>
      <c r="W43" s="16">
        <f>FC_IND_NFM_SA_E!W$2</f>
        <v>5.0026094902058205</v>
      </c>
      <c r="X43" s="16">
        <f>FC_IND_NFM_SA_E!X$2</f>
        <v>5.8050580053659848</v>
      </c>
      <c r="Y43" s="16">
        <f>FC_IND_NFM_SA_E!Y$2</f>
        <v>5.4353660256519909</v>
      </c>
      <c r="Z43" s="16">
        <f>FC_IND_NFM_SA_E!Z$2</f>
        <v>5.0935448276913373</v>
      </c>
    </row>
    <row r="44" spans="1:26" ht="11.25" customHeight="1" x14ac:dyDescent="0.2">
      <c r="A44" s="41" t="s">
        <v>277</v>
      </c>
      <c r="B44" s="15" t="str">
        <f ca="1">HYPERLINK("#"&amp;CELL("address",FC_IND_NFM_OM_E!$Z$2),"FC_IND_NFM_OM_E")</f>
        <v>FC_IND_NFM_OM_E</v>
      </c>
      <c r="C44" s="16">
        <f>FC_IND_NFM_OM_E!C$2</f>
        <v>68.380170511630695</v>
      </c>
      <c r="D44" s="16">
        <f>FC_IND_NFM_OM_E!D$2</f>
        <v>52.114268321434395</v>
      </c>
      <c r="E44" s="16">
        <f>FC_IND_NFM_OM_E!E$2</f>
        <v>17.304558285259755</v>
      </c>
      <c r="F44" s="16">
        <f>FC_IND_NFM_OM_E!F$2</f>
        <v>17.194612213458893</v>
      </c>
      <c r="G44" s="16">
        <f>FC_IND_NFM_OM_E!G$2</f>
        <v>25.015830888990948</v>
      </c>
      <c r="H44" s="16">
        <f>FC_IND_NFM_OM_E!H$2</f>
        <v>16.539416081721793</v>
      </c>
      <c r="I44" s="16">
        <f>FC_IND_NFM_OM_E!I$2</f>
        <v>17.663303100020585</v>
      </c>
      <c r="J44" s="16">
        <f>FC_IND_NFM_OM_E!J$2</f>
        <v>33.650209673555388</v>
      </c>
      <c r="K44" s="16">
        <f>FC_IND_NFM_OM_E!K$2</f>
        <v>38.711182563300305</v>
      </c>
      <c r="L44" s="16">
        <f>FC_IND_NFM_OM_E!L$2</f>
        <v>24.021684254816336</v>
      </c>
      <c r="M44" s="16">
        <f>FC_IND_NFM_OM_E!M$2</f>
        <v>16.440419639393333</v>
      </c>
      <c r="N44" s="16">
        <f>FC_IND_NFM_OM_E!N$2</f>
        <v>21.746273636333221</v>
      </c>
      <c r="O44" s="16">
        <f>FC_IND_NFM_OM_E!O$2</f>
        <v>19.000015777279017</v>
      </c>
      <c r="P44" s="16">
        <f>FC_IND_NFM_OM_E!P$2</f>
        <v>27.476643529639677</v>
      </c>
      <c r="Q44" s="16">
        <f>FC_IND_NFM_OM_E!Q$2</f>
        <v>31.69091456161344</v>
      </c>
      <c r="R44" s="16">
        <f>FC_IND_NFM_OM_E!R$2</f>
        <v>38.249855918591656</v>
      </c>
      <c r="S44" s="16">
        <f>FC_IND_NFM_OM_E!S$2</f>
        <v>38.996783202590464</v>
      </c>
      <c r="T44" s="16">
        <f>FC_IND_NFM_OM_E!T$2</f>
        <v>41.486141767062712</v>
      </c>
      <c r="U44" s="16">
        <f>FC_IND_NFM_OM_E!U$2</f>
        <v>40.300082081377028</v>
      </c>
      <c r="V44" s="16">
        <f>FC_IND_NFM_OM_E!V$2</f>
        <v>38.513552279183102</v>
      </c>
      <c r="W44" s="16">
        <f>FC_IND_NFM_OM_E!W$2</f>
        <v>40.646546109794187</v>
      </c>
      <c r="X44" s="16">
        <f>FC_IND_NFM_OM_E!X$2</f>
        <v>47.54344063463401</v>
      </c>
      <c r="Y44" s="16">
        <f>FC_IND_NFM_OM_E!Y$2</f>
        <v>44.47632097434802</v>
      </c>
      <c r="Z44" s="16">
        <f>FC_IND_NFM_OM_E!Z$2</f>
        <v>41.578908972308653</v>
      </c>
    </row>
    <row r="45" spans="1:26" ht="11.25" customHeight="1" x14ac:dyDescent="0.2">
      <c r="A45" s="40" t="s">
        <v>144</v>
      </c>
      <c r="B45" s="13" t="str">
        <f ca="1">HYPERLINK("#"&amp;CELL("address",FC_IND_CPC_E!$Z$2),"FC_IND_CPC_E")</f>
        <v>FC_IND_CPC_E</v>
      </c>
      <c r="C45" s="14">
        <f>FC_IND_CPC_E!C$2</f>
        <v>392.40322488000004</v>
      </c>
      <c r="D45" s="14">
        <f>FC_IND_CPC_E!D$2</f>
        <v>895.47834455999987</v>
      </c>
      <c r="E45" s="14">
        <f>FC_IND_CPC_E!E$2</f>
        <v>742.34978351999996</v>
      </c>
      <c r="F45" s="14">
        <f>FC_IND_CPC_E!F$2</f>
        <v>691.99504992000004</v>
      </c>
      <c r="G45" s="14">
        <f>FC_IND_CPC_E!G$2</f>
        <v>630.29838996000012</v>
      </c>
      <c r="H45" s="14">
        <f>FC_IND_CPC_E!H$2</f>
        <v>331.14219516000009</v>
      </c>
      <c r="I45" s="14">
        <f>FC_IND_CPC_E!I$2</f>
        <v>265.09946796000003</v>
      </c>
      <c r="J45" s="14">
        <f>FC_IND_CPC_E!J$2</f>
        <v>536.92978247999997</v>
      </c>
      <c r="K45" s="14">
        <f>FC_IND_CPC_E!K$2</f>
        <v>366.97078116</v>
      </c>
      <c r="L45" s="14">
        <f>FC_IND_CPC_E!L$2</f>
        <v>484.22731355999997</v>
      </c>
      <c r="M45" s="14">
        <f>FC_IND_CPC_E!M$2</f>
        <v>560.4224670000001</v>
      </c>
      <c r="N45" s="14">
        <f>FC_IND_CPC_E!N$2</f>
        <v>579.87516384000003</v>
      </c>
      <c r="O45" s="14">
        <f>FC_IND_CPC_E!O$2</f>
        <v>499.79195820000007</v>
      </c>
      <c r="P45" s="14">
        <f>FC_IND_CPC_E!P$2</f>
        <v>477.13302611999995</v>
      </c>
      <c r="Q45" s="14">
        <f>FC_IND_CPC_E!Q$2</f>
        <v>372.35350152000018</v>
      </c>
      <c r="R45" s="14">
        <f>FC_IND_CPC_E!R$2</f>
        <v>387.31271219999996</v>
      </c>
      <c r="S45" s="14">
        <f>FC_IND_CPC_E!S$2</f>
        <v>393.23749356000008</v>
      </c>
      <c r="T45" s="14">
        <f>FC_IND_CPC_E!T$2</f>
        <v>417.21948324000005</v>
      </c>
      <c r="U45" s="14">
        <f>FC_IND_CPC_E!U$2</f>
        <v>469.81000619999992</v>
      </c>
      <c r="V45" s="14">
        <f>FC_IND_CPC_E!V$2</f>
        <v>436.39073315999997</v>
      </c>
      <c r="W45" s="14">
        <f>FC_IND_CPC_E!W$2</f>
        <v>272.23747740000005</v>
      </c>
      <c r="X45" s="14">
        <f>FC_IND_CPC_E!X$2</f>
        <v>369.4259642400001</v>
      </c>
      <c r="Y45" s="14">
        <f>FC_IND_CPC_E!Y$2</f>
        <v>314.48713356000007</v>
      </c>
      <c r="Z45" s="14">
        <f>FC_IND_CPC_E!Z$2</f>
        <v>306.0350891999999</v>
      </c>
    </row>
    <row r="46" spans="1:26" ht="11.25" customHeight="1" x14ac:dyDescent="0.2">
      <c r="A46" s="41" t="s">
        <v>279</v>
      </c>
      <c r="B46" s="15" t="str">
        <f ca="1">HYPERLINK("#"&amp;CELL("address",FC_IND_CPC_BC_E!$Z$2),"FC_IND_CPC_BC_E")</f>
        <v>FC_IND_CPC_BC_E</v>
      </c>
      <c r="C46" s="16">
        <f>FC_IND_CPC_BC_E!C$2</f>
        <v>257.54345870525867</v>
      </c>
      <c r="D46" s="16">
        <f>FC_IND_CPC_BC_E!D$2</f>
        <v>688.67934974179218</v>
      </c>
      <c r="E46" s="16">
        <f>FC_IND_CPC_BC_E!E$2</f>
        <v>567.11245343629491</v>
      </c>
      <c r="F46" s="16">
        <f>FC_IND_CPC_BC_E!F$2</f>
        <v>552.83534213550718</v>
      </c>
      <c r="G46" s="16">
        <f>FC_IND_CPC_BC_E!G$2</f>
        <v>489.25426870319359</v>
      </c>
      <c r="H46" s="16">
        <f>FC_IND_CPC_BC_E!H$2</f>
        <v>223.73146693774882</v>
      </c>
      <c r="I46" s="16">
        <f>FC_IND_CPC_BC_E!I$2</f>
        <v>184.27992594462177</v>
      </c>
      <c r="J46" s="16">
        <f>FC_IND_CPC_BC_E!J$2</f>
        <v>392.11977509666389</v>
      </c>
      <c r="K46" s="16">
        <f>FC_IND_CPC_BC_E!K$2</f>
        <v>267.75744087910584</v>
      </c>
      <c r="L46" s="16">
        <f>FC_IND_CPC_BC_E!L$2</f>
        <v>296.2690536070657</v>
      </c>
      <c r="M46" s="16">
        <f>FC_IND_CPC_BC_E!M$2</f>
        <v>425.42930006529912</v>
      </c>
      <c r="N46" s="16">
        <f>FC_IND_CPC_BC_E!N$2</f>
        <v>442.51290566609572</v>
      </c>
      <c r="O46" s="16">
        <f>FC_IND_CPC_BC_E!O$2</f>
        <v>321.13802401105579</v>
      </c>
      <c r="P46" s="16">
        <f>FC_IND_CPC_BC_E!P$2</f>
        <v>333.06163600017703</v>
      </c>
      <c r="Q46" s="16">
        <f>FC_IND_CPC_BC_E!Q$2</f>
        <v>254.21744162799823</v>
      </c>
      <c r="R46" s="16">
        <f>FC_IND_CPC_BC_E!R$2</f>
        <v>289.80797331500719</v>
      </c>
      <c r="S46" s="16">
        <f>FC_IND_CPC_BC_E!S$2</f>
        <v>291.11958155309185</v>
      </c>
      <c r="T46" s="16">
        <f>FC_IND_CPC_BC_E!T$2</f>
        <v>309.13630488041315</v>
      </c>
      <c r="U46" s="16">
        <f>FC_IND_CPC_BC_E!U$2</f>
        <v>334.29923460981797</v>
      </c>
      <c r="V46" s="16">
        <f>FC_IND_CPC_BC_E!V$2</f>
        <v>308.05228157083206</v>
      </c>
      <c r="W46" s="16">
        <f>FC_IND_CPC_BC_E!W$2</f>
        <v>181.73913707478252</v>
      </c>
      <c r="X46" s="16">
        <f>FC_IND_CPC_BC_E!X$2</f>
        <v>278.84168736762479</v>
      </c>
      <c r="Y46" s="16">
        <f>FC_IND_CPC_BC_E!Y$2</f>
        <v>221.00824457738392</v>
      </c>
      <c r="Z46" s="16">
        <f>FC_IND_CPC_BC_E!Z$2</f>
        <v>165.88285362123781</v>
      </c>
    </row>
    <row r="47" spans="1:26" ht="11.25" customHeight="1" x14ac:dyDescent="0.2">
      <c r="A47" s="41" t="s">
        <v>283</v>
      </c>
      <c r="B47" s="15" t="str">
        <f ca="1">HYPERLINK("#"&amp;CELL("address",FC_IND_CPC_OC_E!$Z$2),"FC_IND_CPC_OC_E")</f>
        <v>FC_IND_CPC_OC_E</v>
      </c>
      <c r="C47" s="16">
        <f>FC_IND_CPC_OC_E!C$2</f>
        <v>124.93255538404333</v>
      </c>
      <c r="D47" s="16">
        <f>FC_IND_CPC_OC_E!D$2</f>
        <v>187.92024328532023</v>
      </c>
      <c r="E47" s="16">
        <f>FC_IND_CPC_OC_E!E$2</f>
        <v>158.39668321043075</v>
      </c>
      <c r="F47" s="16">
        <f>FC_IND_CPC_OC_E!F$2</f>
        <v>125.74275545888068</v>
      </c>
      <c r="G47" s="16">
        <f>FC_IND_CPC_OC_E!G$2</f>
        <v>128.93550664965272</v>
      </c>
      <c r="H47" s="16">
        <f>FC_IND_CPC_OC_E!H$2</f>
        <v>100.10450594078083</v>
      </c>
      <c r="I47" s="16">
        <f>FC_IND_CPC_OC_E!I$2</f>
        <v>75.489794246121548</v>
      </c>
      <c r="J47" s="16">
        <f>FC_IND_CPC_OC_E!J$2</f>
        <v>133.79813501312117</v>
      </c>
      <c r="K47" s="16">
        <f>FC_IND_CPC_OC_E!K$2</f>
        <v>84.718187385076646</v>
      </c>
      <c r="L47" s="16">
        <f>FC_IND_CPC_OC_E!L$2</f>
        <v>165.15289203911618</v>
      </c>
      <c r="M47" s="16">
        <f>FC_IND_CPC_OC_E!M$2</f>
        <v>117.52293062444814</v>
      </c>
      <c r="N47" s="16">
        <f>FC_IND_CPC_OC_E!N$2</f>
        <v>120.06490763134717</v>
      </c>
      <c r="O47" s="16">
        <f>FC_IND_CPC_OC_E!O$2</f>
        <v>164.7168900599813</v>
      </c>
      <c r="P47" s="16">
        <f>FC_IND_CPC_OC_E!P$2</f>
        <v>127.8461429704207</v>
      </c>
      <c r="Q47" s="16">
        <f>FC_IND_CPC_OC_E!Q$2</f>
        <v>109.9277989543631</v>
      </c>
      <c r="R47" s="16">
        <f>FC_IND_CPC_OC_E!R$2</f>
        <v>88.802065030736586</v>
      </c>
      <c r="S47" s="16">
        <f>FC_IND_CPC_OC_E!S$2</f>
        <v>93.818698625879833</v>
      </c>
      <c r="T47" s="16">
        <f>FC_IND_CPC_OC_E!T$2</f>
        <v>99.318323188988913</v>
      </c>
      <c r="U47" s="16">
        <f>FC_IND_CPC_OC_E!U$2</f>
        <v>125.46236549209171</v>
      </c>
      <c r="V47" s="16">
        <f>FC_IND_CPC_OC_E!V$2</f>
        <v>118.77686816122365</v>
      </c>
      <c r="W47" s="16">
        <f>FC_IND_CPC_OC_E!W$2</f>
        <v>81.705548165580424</v>
      </c>
      <c r="X47" s="16">
        <f>FC_IND_CPC_OC_E!X$2</f>
        <v>77.962832443012218</v>
      </c>
      <c r="Y47" s="16">
        <f>FC_IND_CPC_OC_E!Y$2</f>
        <v>82.348150194374128</v>
      </c>
      <c r="Z47" s="16">
        <f>FC_IND_CPC_OC_E!Z$2</f>
        <v>129.33499929617435</v>
      </c>
    </row>
    <row r="48" spans="1:26" ht="11.25" customHeight="1" x14ac:dyDescent="0.2">
      <c r="A48" s="41" t="s">
        <v>281</v>
      </c>
      <c r="B48" s="15" t="str">
        <f ca="1">HYPERLINK("#"&amp;CELL("address",FC_IND_CPC_PH_E!$Z$2),"FC_IND_CPC_PH_E")</f>
        <v>FC_IND_CPC_PH_E</v>
      </c>
      <c r="C48" s="16">
        <f>FC_IND_CPC_PH_E!C$2</f>
        <v>9.9272107906980267</v>
      </c>
      <c r="D48" s="16">
        <f>FC_IND_CPC_PH_E!D$2</f>
        <v>18.878751532887556</v>
      </c>
      <c r="E48" s="16">
        <f>FC_IND_CPC_PH_E!E$2</f>
        <v>16.840646873274384</v>
      </c>
      <c r="F48" s="16">
        <f>FC_IND_CPC_PH_E!F$2</f>
        <v>13.416952325612272</v>
      </c>
      <c r="G48" s="16">
        <f>FC_IND_CPC_PH_E!G$2</f>
        <v>12.108614607153717</v>
      </c>
      <c r="H48" s="16">
        <f>FC_IND_CPC_PH_E!H$2</f>
        <v>7.306222281470431</v>
      </c>
      <c r="I48" s="16">
        <f>FC_IND_CPC_PH_E!I$2</f>
        <v>5.3297477692566968</v>
      </c>
      <c r="J48" s="16">
        <f>FC_IND_CPC_PH_E!J$2</f>
        <v>11.011872370214949</v>
      </c>
      <c r="K48" s="16">
        <f>FC_IND_CPC_PH_E!K$2</f>
        <v>14.495152895817498</v>
      </c>
      <c r="L48" s="16">
        <f>FC_IND_CPC_PH_E!L$2</f>
        <v>22.805367913818117</v>
      </c>
      <c r="M48" s="16">
        <f>FC_IND_CPC_PH_E!M$2</f>
        <v>17.470236310252758</v>
      </c>
      <c r="N48" s="16">
        <f>FC_IND_CPC_PH_E!N$2</f>
        <v>17.297350542557133</v>
      </c>
      <c r="O48" s="16">
        <f>FC_IND_CPC_PH_E!O$2</f>
        <v>13.937044128963098</v>
      </c>
      <c r="P48" s="16">
        <f>FC_IND_CPC_PH_E!P$2</f>
        <v>16.225247149402239</v>
      </c>
      <c r="Q48" s="16">
        <f>FC_IND_CPC_PH_E!Q$2</f>
        <v>8.2082609376388582</v>
      </c>
      <c r="R48" s="16">
        <f>FC_IND_CPC_PH_E!R$2</f>
        <v>8.7026738542561795</v>
      </c>
      <c r="S48" s="16">
        <f>FC_IND_CPC_PH_E!S$2</f>
        <v>8.2992133810283466</v>
      </c>
      <c r="T48" s="16">
        <f>FC_IND_CPC_PH_E!T$2</f>
        <v>8.7648551705979898</v>
      </c>
      <c r="U48" s="16">
        <f>FC_IND_CPC_PH_E!U$2</f>
        <v>10.048406098090277</v>
      </c>
      <c r="V48" s="16">
        <f>FC_IND_CPC_PH_E!V$2</f>
        <v>9.5615834279442584</v>
      </c>
      <c r="W48" s="16">
        <f>FC_IND_CPC_PH_E!W$2</f>
        <v>8.7927921596370702</v>
      </c>
      <c r="X48" s="16">
        <f>FC_IND_CPC_PH_E!X$2</f>
        <v>12.621444429363089</v>
      </c>
      <c r="Y48" s="16">
        <f>FC_IND_CPC_PH_E!Y$2</f>
        <v>11.130738788242017</v>
      </c>
      <c r="Z48" s="16">
        <f>FC_IND_CPC_PH_E!Z$2</f>
        <v>10.817236282587841</v>
      </c>
    </row>
    <row r="49" spans="1:26" ht="11.25" customHeight="1" x14ac:dyDescent="0.2">
      <c r="A49" s="40" t="s">
        <v>146</v>
      </c>
      <c r="B49" s="13" t="str">
        <f ca="1">HYPERLINK("#"&amp;CELL("address",FC_IND_NMM_E!$Z$2),"FC_IND_NMM_E")</f>
        <v>FC_IND_NMM_E</v>
      </c>
      <c r="C49" s="14">
        <f>FC_IND_NMM_E!C$2</f>
        <v>5456.0483974800009</v>
      </c>
      <c r="D49" s="14">
        <f>FC_IND_NMM_E!D$2</f>
        <v>5333.7177288000003</v>
      </c>
      <c r="E49" s="14">
        <f>FC_IND_NMM_E!E$2</f>
        <v>5940.0031701600001</v>
      </c>
      <c r="F49" s="14">
        <f>FC_IND_NMM_E!F$2</f>
        <v>4729.017756960001</v>
      </c>
      <c r="G49" s="14">
        <f>FC_IND_NMM_E!G$2</f>
        <v>4680.4154867999996</v>
      </c>
      <c r="H49" s="14">
        <f>FC_IND_NMM_E!H$2</f>
        <v>5015.8699462800005</v>
      </c>
      <c r="I49" s="14">
        <f>FC_IND_NMM_E!I$2</f>
        <v>4819.4949186000003</v>
      </c>
      <c r="J49" s="14">
        <f>FC_IND_NMM_E!J$2</f>
        <v>4284.0181699200002</v>
      </c>
      <c r="K49" s="14">
        <f>FC_IND_NMM_E!K$2</f>
        <v>4008.9123341999998</v>
      </c>
      <c r="L49" s="14">
        <f>FC_IND_NMM_E!L$2</f>
        <v>3267.6407060399997</v>
      </c>
      <c r="M49" s="14">
        <f>FC_IND_NMM_E!M$2</f>
        <v>3456.5120121599994</v>
      </c>
      <c r="N49" s="14">
        <f>FC_IND_NMM_E!N$2</f>
        <v>3204.1129881600004</v>
      </c>
      <c r="O49" s="14">
        <f>FC_IND_NMM_E!O$2</f>
        <v>2788.0303251599998</v>
      </c>
      <c r="P49" s="14">
        <f>FC_IND_NMM_E!P$2</f>
        <v>2838.4215760800007</v>
      </c>
      <c r="Q49" s="14">
        <f>FC_IND_NMM_E!Q$2</f>
        <v>3158.6693900399996</v>
      </c>
      <c r="R49" s="14">
        <f>FC_IND_NMM_E!R$2</f>
        <v>2885.0454507599998</v>
      </c>
      <c r="S49" s="14">
        <f>FC_IND_NMM_E!S$2</f>
        <v>2697.5174216400001</v>
      </c>
      <c r="T49" s="14">
        <f>FC_IND_NMM_E!T$2</f>
        <v>2903.4525294000005</v>
      </c>
      <c r="U49" s="14">
        <f>FC_IND_NMM_E!U$2</f>
        <v>2715.0585083999999</v>
      </c>
      <c r="V49" s="14">
        <f>FC_IND_NMM_E!V$2</f>
        <v>2728.8432248400004</v>
      </c>
      <c r="W49" s="14">
        <f>FC_IND_NMM_E!W$2</f>
        <v>2807.1413560799992</v>
      </c>
      <c r="X49" s="14">
        <f>FC_IND_NMM_E!X$2</f>
        <v>2642.4890708400007</v>
      </c>
      <c r="Y49" s="14">
        <f>FC_IND_NMM_E!Y$2</f>
        <v>2684.3167303199998</v>
      </c>
      <c r="Z49" s="14">
        <f>FC_IND_NMM_E!Z$2</f>
        <v>2615.5984035599995</v>
      </c>
    </row>
    <row r="50" spans="1:26" ht="11.25" customHeight="1" x14ac:dyDescent="0.2">
      <c r="A50" s="41" t="s">
        <v>285</v>
      </c>
      <c r="B50" s="15" t="str">
        <f ca="1">HYPERLINK("#"&amp;CELL("address",FC_IND_NMM_CM_E!$Z$2),"FC_IND_NMM_CM_E")</f>
        <v>FC_IND_NMM_CM_E</v>
      </c>
      <c r="C50" s="16">
        <f>FC_IND_NMM_CM_E!C$2</f>
        <v>2191.2999823978116</v>
      </c>
      <c r="D50" s="16">
        <f>FC_IND_NMM_CM_E!D$2</f>
        <v>2135.96921180053</v>
      </c>
      <c r="E50" s="16">
        <f>FC_IND_NMM_CM_E!E$2</f>
        <v>2223.3234171101199</v>
      </c>
      <c r="F50" s="16">
        <f>FC_IND_NMM_CM_E!F$2</f>
        <v>1795.1878682193378</v>
      </c>
      <c r="G50" s="16">
        <f>FC_IND_NMM_CM_E!G$2</f>
        <v>1954.1502226003163</v>
      </c>
      <c r="H50" s="16">
        <f>FC_IND_NMM_CM_E!H$2</f>
        <v>1991.6215255517902</v>
      </c>
      <c r="I50" s="16">
        <f>FC_IND_NMM_CM_E!I$2</f>
        <v>1920.5085307965132</v>
      </c>
      <c r="J50" s="16">
        <f>FC_IND_NMM_CM_E!J$2</f>
        <v>1926.040867449731</v>
      </c>
      <c r="K50" s="16">
        <f>FC_IND_NMM_CM_E!K$2</f>
        <v>1846.4458223846539</v>
      </c>
      <c r="L50" s="16">
        <f>FC_IND_NMM_CM_E!L$2</f>
        <v>1392.8423111438628</v>
      </c>
      <c r="M50" s="16">
        <f>FC_IND_NMM_CM_E!M$2</f>
        <v>1348.7159838288076</v>
      </c>
      <c r="N50" s="16">
        <f>FC_IND_NMM_CM_E!N$2</f>
        <v>1227.4682816248992</v>
      </c>
      <c r="O50" s="16">
        <f>FC_IND_NMM_CM_E!O$2</f>
        <v>1511.1521041602377</v>
      </c>
      <c r="P50" s="16">
        <f>FC_IND_NMM_CM_E!P$2</f>
        <v>1426.0218347766699</v>
      </c>
      <c r="Q50" s="16">
        <f>FC_IND_NMM_CM_E!Q$2</f>
        <v>1488.9819267008854</v>
      </c>
      <c r="R50" s="16">
        <f>FC_IND_NMM_CM_E!R$2</f>
        <v>1279.7664503044828</v>
      </c>
      <c r="S50" s="16">
        <f>FC_IND_NMM_CM_E!S$2</f>
        <v>1029.4091698612488</v>
      </c>
      <c r="T50" s="16">
        <f>FC_IND_NMM_CM_E!T$2</f>
        <v>992.92754555110082</v>
      </c>
      <c r="U50" s="16">
        <f>FC_IND_NMM_CM_E!U$2</f>
        <v>988.31547120444725</v>
      </c>
      <c r="V50" s="16">
        <f>FC_IND_NMM_CM_E!V$2</f>
        <v>1027.4757337402571</v>
      </c>
      <c r="W50" s="16">
        <f>FC_IND_NMM_CM_E!W$2</f>
        <v>1071.1498620867351</v>
      </c>
      <c r="X50" s="16">
        <f>FC_IND_NMM_CM_E!X$2</f>
        <v>1048.3009897602358</v>
      </c>
      <c r="Y50" s="16">
        <f>FC_IND_NMM_CM_E!Y$2</f>
        <v>1048.6646110601275</v>
      </c>
      <c r="Z50" s="16">
        <f>FC_IND_NMM_CM_E!Z$2</f>
        <v>1121.8689917302365</v>
      </c>
    </row>
    <row r="51" spans="1:26" ht="11.25" customHeight="1" x14ac:dyDescent="0.2">
      <c r="A51" s="41" t="s">
        <v>287</v>
      </c>
      <c r="B51" s="15" t="str">
        <f ca="1">HYPERLINK("#"&amp;CELL("address",FC_IND_NMM_CR_E!$Z$2),"FC_IND_NMM_CR_E")</f>
        <v>FC_IND_NMM_CR_E</v>
      </c>
      <c r="C51" s="16">
        <f>FC_IND_NMM_CR_E!C$2</f>
        <v>2650.7352207774961</v>
      </c>
      <c r="D51" s="16">
        <f>FC_IND_NMM_CR_E!D$2</f>
        <v>2607.2675943055656</v>
      </c>
      <c r="E51" s="16">
        <f>FC_IND_NMM_CR_E!E$2</f>
        <v>3099.937963174355</v>
      </c>
      <c r="F51" s="16">
        <f>FC_IND_NMM_CR_E!F$2</f>
        <v>2350.8898395278702</v>
      </c>
      <c r="G51" s="16">
        <f>FC_IND_NMM_CR_E!G$2</f>
        <v>2169.7926329228885</v>
      </c>
      <c r="H51" s="16">
        <f>FC_IND_NMM_CR_E!H$2</f>
        <v>2502.5635528329522</v>
      </c>
      <c r="I51" s="16">
        <f>FC_IND_NMM_CR_E!I$2</f>
        <v>2371.1623685757354</v>
      </c>
      <c r="J51" s="16">
        <f>FC_IND_NMM_CR_E!J$2</f>
        <v>1747.3630614783131</v>
      </c>
      <c r="K51" s="16">
        <f>FC_IND_NMM_CR_E!K$2</f>
        <v>1587.3493008202854</v>
      </c>
      <c r="L51" s="16">
        <f>FC_IND_NMM_CR_E!L$2</f>
        <v>1392.2616723753451</v>
      </c>
      <c r="M51" s="16">
        <f>FC_IND_NMM_CR_E!M$2</f>
        <v>1591.1251635616675</v>
      </c>
      <c r="N51" s="16">
        <f>FC_IND_NMM_CR_E!N$2</f>
        <v>1468.9556777680311</v>
      </c>
      <c r="O51" s="16">
        <f>FC_IND_NMM_CR_E!O$2</f>
        <v>802.68756268802133</v>
      </c>
      <c r="P51" s="16">
        <f>FC_IND_NMM_CR_E!P$2</f>
        <v>937.23298369372424</v>
      </c>
      <c r="Q51" s="16">
        <f>FC_IND_NMM_CR_E!Q$2</f>
        <v>1193.7499891726436</v>
      </c>
      <c r="R51" s="16">
        <f>FC_IND_NMM_CR_E!R$2</f>
        <v>1153.7016347333702</v>
      </c>
      <c r="S51" s="16">
        <f>FC_IND_NMM_CR_E!S$2</f>
        <v>1188.947736467509</v>
      </c>
      <c r="T51" s="16">
        <f>FC_IND_NMM_CR_E!T$2</f>
        <v>1420.0151862494899</v>
      </c>
      <c r="U51" s="16">
        <f>FC_IND_NMM_CR_E!U$2</f>
        <v>1241.1532685359753</v>
      </c>
      <c r="V51" s="16">
        <f>FC_IND_NMM_CR_E!V$2</f>
        <v>1195.7871459618311</v>
      </c>
      <c r="W51" s="16">
        <f>FC_IND_NMM_CR_E!W$2</f>
        <v>1283.4048393781468</v>
      </c>
      <c r="X51" s="16">
        <f>FC_IND_NMM_CR_E!X$2</f>
        <v>1113.6324308497128</v>
      </c>
      <c r="Y51" s="16">
        <f>FC_IND_NMM_CR_E!Y$2</f>
        <v>1158.8417810369683</v>
      </c>
      <c r="Z51" s="16">
        <f>FC_IND_NMM_CR_E!Z$2</f>
        <v>1019.5060953376737</v>
      </c>
    </row>
    <row r="52" spans="1:26" ht="11.25" customHeight="1" x14ac:dyDescent="0.2">
      <c r="A52" s="41" t="s">
        <v>289</v>
      </c>
      <c r="B52" s="15" t="str">
        <f ca="1">HYPERLINK("#"&amp;CELL("address",FC_IND_NMM_GL_E!$Z$2),"FC_IND_NMM_GL_E")</f>
        <v>FC_IND_NMM_GL_E</v>
      </c>
      <c r="C52" s="16">
        <f>FC_IND_NMM_GL_E!C$2</f>
        <v>614.01319430469266</v>
      </c>
      <c r="D52" s="16">
        <f>FC_IND_NMM_GL_E!D$2</f>
        <v>590.48092269390463</v>
      </c>
      <c r="E52" s="16">
        <f>FC_IND_NMM_GL_E!E$2</f>
        <v>616.74178987552523</v>
      </c>
      <c r="F52" s="16">
        <f>FC_IND_NMM_GL_E!F$2</f>
        <v>582.94004921279316</v>
      </c>
      <c r="G52" s="16">
        <f>FC_IND_NMM_GL_E!G$2</f>
        <v>556.4726312767948</v>
      </c>
      <c r="H52" s="16">
        <f>FC_IND_NMM_GL_E!H$2</f>
        <v>521.68486789525821</v>
      </c>
      <c r="I52" s="16">
        <f>FC_IND_NMM_GL_E!I$2</f>
        <v>527.82401922775136</v>
      </c>
      <c r="J52" s="16">
        <f>FC_IND_NMM_GL_E!J$2</f>
        <v>610.61424099195642</v>
      </c>
      <c r="K52" s="16">
        <f>FC_IND_NMM_GL_E!K$2</f>
        <v>575.11721099506019</v>
      </c>
      <c r="L52" s="16">
        <f>FC_IND_NMM_GL_E!L$2</f>
        <v>482.53672252079144</v>
      </c>
      <c r="M52" s="16">
        <f>FC_IND_NMM_GL_E!M$2</f>
        <v>516.67086476952477</v>
      </c>
      <c r="N52" s="16">
        <f>FC_IND_NMM_GL_E!N$2</f>
        <v>507.68902876707028</v>
      </c>
      <c r="O52" s="16">
        <f>FC_IND_NMM_GL_E!O$2</f>
        <v>474.190658311741</v>
      </c>
      <c r="P52" s="16">
        <f>FC_IND_NMM_GL_E!P$2</f>
        <v>475.16675760960624</v>
      </c>
      <c r="Q52" s="16">
        <f>FC_IND_NMM_GL_E!Q$2</f>
        <v>475.93747416647057</v>
      </c>
      <c r="R52" s="16">
        <f>FC_IND_NMM_GL_E!R$2</f>
        <v>451.57736572214691</v>
      </c>
      <c r="S52" s="16">
        <f>FC_IND_NMM_GL_E!S$2</f>
        <v>479.16051531124265</v>
      </c>
      <c r="T52" s="16">
        <f>FC_IND_NMM_GL_E!T$2</f>
        <v>490.50979759940964</v>
      </c>
      <c r="U52" s="16">
        <f>FC_IND_NMM_GL_E!U$2</f>
        <v>485.58976865957703</v>
      </c>
      <c r="V52" s="16">
        <f>FC_IND_NMM_GL_E!V$2</f>
        <v>505.58034513791199</v>
      </c>
      <c r="W52" s="16">
        <f>FC_IND_NMM_GL_E!W$2</f>
        <v>452.58665461511811</v>
      </c>
      <c r="X52" s="16">
        <f>FC_IND_NMM_GL_E!X$2</f>
        <v>480.55565023005175</v>
      </c>
      <c r="Y52" s="16">
        <f>FC_IND_NMM_GL_E!Y$2</f>
        <v>476.81033822290374</v>
      </c>
      <c r="Z52" s="16">
        <f>FC_IND_NMM_GL_E!Z$2</f>
        <v>474.22331649208945</v>
      </c>
    </row>
    <row r="53" spans="1:26" ht="11.25" customHeight="1" x14ac:dyDescent="0.2">
      <c r="A53" s="40" t="s">
        <v>151</v>
      </c>
      <c r="B53" s="13" t="str">
        <f ca="1">HYPERLINK("#"&amp;CELL("address",FC_IND_PPP_E!$Z$2),"FC_IND_PPP_E")</f>
        <v>FC_IND_PPP_E</v>
      </c>
      <c r="C53" s="14">
        <f>FC_IND_PPP_E!C$2</f>
        <v>1031.4031388400001</v>
      </c>
      <c r="D53" s="14">
        <f>FC_IND_PPP_E!D$2</f>
        <v>815.70362508000017</v>
      </c>
      <c r="E53" s="14">
        <f>FC_IND_PPP_E!E$2</f>
        <v>575.24095439999985</v>
      </c>
      <c r="F53" s="14">
        <f>FC_IND_PPP_E!F$2</f>
        <v>653.32396296000002</v>
      </c>
      <c r="G53" s="14">
        <f>FC_IND_PPP_E!G$2</f>
        <v>276.77833379999998</v>
      </c>
      <c r="H53" s="14">
        <f>FC_IND_PPP_E!H$2</f>
        <v>338.42343564000004</v>
      </c>
      <c r="I53" s="14">
        <f>FC_IND_PPP_E!I$2</f>
        <v>325.71398016000001</v>
      </c>
      <c r="J53" s="14">
        <f>FC_IND_PPP_E!J$2</f>
        <v>293.61335832000009</v>
      </c>
      <c r="K53" s="14">
        <f>FC_IND_PPP_E!K$2</f>
        <v>327.18723408000005</v>
      </c>
      <c r="L53" s="14">
        <f>FC_IND_PPP_E!L$2</f>
        <v>322.58158164000002</v>
      </c>
      <c r="M53" s="14">
        <f>FC_IND_PPP_E!M$2</f>
        <v>280.38676572000003</v>
      </c>
      <c r="N53" s="14">
        <f>FC_IND_PPP_E!N$2</f>
        <v>367.28162927999995</v>
      </c>
      <c r="O53" s="14">
        <f>FC_IND_PPP_E!O$2</f>
        <v>412.86933648000007</v>
      </c>
      <c r="P53" s="14">
        <f>FC_IND_PPP_E!P$2</f>
        <v>329.10338771999994</v>
      </c>
      <c r="Q53" s="14">
        <f>FC_IND_PPP_E!Q$2</f>
        <v>323.32864176000004</v>
      </c>
      <c r="R53" s="14">
        <f>FC_IND_PPP_E!R$2</f>
        <v>418.52700216000011</v>
      </c>
      <c r="S53" s="14">
        <f>FC_IND_PPP_E!S$2</f>
        <v>470.07786419999991</v>
      </c>
      <c r="T53" s="14">
        <f>FC_IND_PPP_E!T$2</f>
        <v>532.21729140000002</v>
      </c>
      <c r="U53" s="14">
        <f>FC_IND_PPP_E!U$2</f>
        <v>510.90492635999999</v>
      </c>
      <c r="V53" s="14">
        <f>FC_IND_PPP_E!V$2</f>
        <v>489.86831052000008</v>
      </c>
      <c r="W53" s="14">
        <f>FC_IND_PPP_E!W$2</f>
        <v>490.4725284000001</v>
      </c>
      <c r="X53" s="14">
        <f>FC_IND_PPP_E!X$2</f>
        <v>523.92187800000011</v>
      </c>
      <c r="Y53" s="14">
        <f>FC_IND_PPP_E!Y$2</f>
        <v>490.83725160000006</v>
      </c>
      <c r="Z53" s="14">
        <f>FC_IND_PPP_E!Z$2</f>
        <v>504.21760631999996</v>
      </c>
    </row>
    <row r="54" spans="1:26" ht="11.25" customHeight="1" x14ac:dyDescent="0.2">
      <c r="A54" s="41" t="s">
        <v>295</v>
      </c>
      <c r="B54" s="15" t="str">
        <f ca="1">HYPERLINK("#"&amp;CELL("address",FC_IND_PPP_PU_E!$Z$2),"FC_IND_PPP_PU_E")</f>
        <v>FC_IND_PPP_PU_E</v>
      </c>
      <c r="C54" s="16">
        <f>FC_IND_PPP_PU_E!C$2</f>
        <v>672.86994213614253</v>
      </c>
      <c r="D54" s="16">
        <f>FC_IND_PPP_PU_E!D$2</f>
        <v>508.26397772599995</v>
      </c>
      <c r="E54" s="16">
        <f>FC_IND_PPP_PU_E!E$2</f>
        <v>351.13280554903503</v>
      </c>
      <c r="F54" s="16">
        <f>FC_IND_PPP_PU_E!F$2</f>
        <v>401.11792585968186</v>
      </c>
      <c r="G54" s="16">
        <f>FC_IND_PPP_PU_E!G$2</f>
        <v>159.69619641890603</v>
      </c>
      <c r="H54" s="16">
        <f>FC_IND_PPP_PU_E!H$2</f>
        <v>201.73870229687654</v>
      </c>
      <c r="I54" s="16">
        <f>FC_IND_PPP_PU_E!I$2</f>
        <v>192.55226739933335</v>
      </c>
      <c r="J54" s="16">
        <f>FC_IND_PPP_PU_E!J$2</f>
        <v>172.08417045887322</v>
      </c>
      <c r="K54" s="16">
        <f>FC_IND_PPP_PU_E!K$2</f>
        <v>191.27450403908435</v>
      </c>
      <c r="L54" s="16">
        <f>FC_IND_PPP_PU_E!L$2</f>
        <v>194.61499453410249</v>
      </c>
      <c r="M54" s="16">
        <f>FC_IND_PPP_PU_E!M$2</f>
        <v>166.54271383089119</v>
      </c>
      <c r="N54" s="16">
        <f>FC_IND_PPP_PU_E!N$2</f>
        <v>213.07839953699261</v>
      </c>
      <c r="O54" s="16">
        <f>FC_IND_PPP_PU_E!O$2</f>
        <v>240.52242502095316</v>
      </c>
      <c r="P54" s="16">
        <f>FC_IND_PPP_PU_E!P$2</f>
        <v>198.69716346346888</v>
      </c>
      <c r="Q54" s="16">
        <f>FC_IND_PPP_PU_E!Q$2</f>
        <v>194.25928903800136</v>
      </c>
      <c r="R54" s="16">
        <f>FC_IND_PPP_PU_E!R$2</f>
        <v>255.00322203767834</v>
      </c>
      <c r="S54" s="16">
        <f>FC_IND_PPP_PU_E!S$2</f>
        <v>292.95779752194835</v>
      </c>
      <c r="T54" s="16">
        <f>FC_IND_PPP_PU_E!T$2</f>
        <v>332.84353109896642</v>
      </c>
      <c r="U54" s="16">
        <f>FC_IND_PPP_PU_E!U$2</f>
        <v>321.80833144751853</v>
      </c>
      <c r="V54" s="16">
        <f>FC_IND_PPP_PU_E!V$2</f>
        <v>306.43988018596497</v>
      </c>
      <c r="W54" s="16">
        <f>FC_IND_PPP_PU_E!W$2</f>
        <v>306.30388962341408</v>
      </c>
      <c r="X54" s="16">
        <f>FC_IND_PPP_PU_E!X$2</f>
        <v>337.47314513097967</v>
      </c>
      <c r="Y54" s="16">
        <f>FC_IND_PPP_PU_E!Y$2</f>
        <v>311.30340602632356</v>
      </c>
      <c r="Z54" s="16">
        <f>FC_IND_PPP_PU_E!Z$2</f>
        <v>338.7916587601033</v>
      </c>
    </row>
    <row r="55" spans="1:26" ht="11.25" customHeight="1" x14ac:dyDescent="0.2">
      <c r="A55" s="41" t="s">
        <v>293</v>
      </c>
      <c r="B55" s="15" t="str">
        <f ca="1">HYPERLINK("#"&amp;CELL("address",FC_IND_PPP_PA_E!$Z$2),"FC_IND_PPP_PA_E")</f>
        <v>FC_IND_PPP_PA_E</v>
      </c>
      <c r="C55" s="16">
        <f>FC_IND_PPP_PA_E!C$2</f>
        <v>330.07714839700401</v>
      </c>
      <c r="D55" s="16">
        <f>FC_IND_PPP_PA_E!D$2</f>
        <v>271.693307614476</v>
      </c>
      <c r="E55" s="16">
        <f>FC_IND_PPP_PA_E!E$2</f>
        <v>188.64874609158321</v>
      </c>
      <c r="F55" s="16">
        <f>FC_IND_PPP_PA_E!F$2</f>
        <v>219.06477352218141</v>
      </c>
      <c r="G55" s="16">
        <f>FC_IND_PPP_PA_E!G$2</f>
        <v>94.810929782921093</v>
      </c>
      <c r="H55" s="16">
        <f>FC_IND_PPP_PA_E!H$2</f>
        <v>111.18718430303872</v>
      </c>
      <c r="I55" s="16">
        <f>FC_IND_PPP_PA_E!I$2</f>
        <v>106.17892548525583</v>
      </c>
      <c r="J55" s="16">
        <f>FC_IND_PPP_PA_E!J$2</f>
        <v>94.830738024961292</v>
      </c>
      <c r="K55" s="16">
        <f>FC_IND_PPP_PA_E!K$2</f>
        <v>109.07768565622376</v>
      </c>
      <c r="L55" s="16">
        <f>FC_IND_PPP_PA_E!L$2</f>
        <v>105.31983923653104</v>
      </c>
      <c r="M55" s="16">
        <f>FC_IND_PPP_PA_E!M$2</f>
        <v>90.380287016826458</v>
      </c>
      <c r="N55" s="16">
        <f>FC_IND_PPP_PA_E!N$2</f>
        <v>131.4598888946777</v>
      </c>
      <c r="O55" s="16">
        <f>FC_IND_PPP_PA_E!O$2</f>
        <v>147.40743185548337</v>
      </c>
      <c r="P55" s="16">
        <f>FC_IND_PPP_PA_E!P$2</f>
        <v>110.01007368902283</v>
      </c>
      <c r="Q55" s="16">
        <f>FC_IND_PPP_PA_E!Q$2</f>
        <v>111.10240402966747</v>
      </c>
      <c r="R55" s="16">
        <f>FC_IND_PPP_PA_E!R$2</f>
        <v>144.7010252301788</v>
      </c>
      <c r="S55" s="16">
        <f>FC_IND_PPP_PA_E!S$2</f>
        <v>156.02192590993113</v>
      </c>
      <c r="T55" s="16">
        <f>FC_IND_PPP_PA_E!T$2</f>
        <v>175.30996806883209</v>
      </c>
      <c r="U55" s="16">
        <f>FC_IND_PPP_PA_E!U$2</f>
        <v>165.47986080918338</v>
      </c>
      <c r="V55" s="16">
        <f>FC_IND_PPP_PA_E!V$2</f>
        <v>157.55526740173732</v>
      </c>
      <c r="W55" s="16">
        <f>FC_IND_PPP_PA_E!W$2</f>
        <v>162.33946260358957</v>
      </c>
      <c r="X55" s="16">
        <f>FC_IND_PPP_PA_E!X$2</f>
        <v>165.50911638712631</v>
      </c>
      <c r="Y55" s="16">
        <f>FC_IND_PPP_PA_E!Y$2</f>
        <v>160.42849358216162</v>
      </c>
      <c r="Z55" s="16">
        <f>FC_IND_PPP_PA_E!Z$2</f>
        <v>147.179026572521</v>
      </c>
    </row>
    <row r="56" spans="1:26" ht="11.25" customHeight="1" x14ac:dyDescent="0.2">
      <c r="A56" s="41" t="s">
        <v>291</v>
      </c>
      <c r="B56" s="15" t="str">
        <f ca="1">HYPERLINK("#"&amp;CELL("address",FC_IND_PPP_PR_E!$Z$2),"FC_IND_PPP_PR_E")</f>
        <v>FC_IND_PPP_PR_E</v>
      </c>
      <c r="C56" s="16">
        <f>FC_IND_PPP_PR_E!C$2</f>
        <v>28.45604830685366</v>
      </c>
      <c r="D56" s="16">
        <f>FC_IND_PPP_PR_E!D$2</f>
        <v>35.746339739524281</v>
      </c>
      <c r="E56" s="16">
        <f>FC_IND_PPP_PR_E!E$2</f>
        <v>35.459402759381682</v>
      </c>
      <c r="F56" s="16">
        <f>FC_IND_PPP_PR_E!F$2</f>
        <v>33.141263578136687</v>
      </c>
      <c r="G56" s="16">
        <f>FC_IND_PPP_PR_E!G$2</f>
        <v>22.271207598172911</v>
      </c>
      <c r="H56" s="16">
        <f>FC_IND_PPP_PR_E!H$2</f>
        <v>25.497549040084781</v>
      </c>
      <c r="I56" s="16">
        <f>FC_IND_PPP_PR_E!I$2</f>
        <v>26.982787275410828</v>
      </c>
      <c r="J56" s="16">
        <f>FC_IND_PPP_PR_E!J$2</f>
        <v>26.698449836165523</v>
      </c>
      <c r="K56" s="16">
        <f>FC_IND_PPP_PR_E!K$2</f>
        <v>26.83504438469194</v>
      </c>
      <c r="L56" s="16">
        <f>FC_IND_PPP_PR_E!L$2</f>
        <v>22.646747869366472</v>
      </c>
      <c r="M56" s="16">
        <f>FC_IND_PPP_PR_E!M$2</f>
        <v>23.4637648722824</v>
      </c>
      <c r="N56" s="16">
        <f>FC_IND_PPP_PR_E!N$2</f>
        <v>22.743340848329648</v>
      </c>
      <c r="O56" s="16">
        <f>FC_IND_PPP_PR_E!O$2</f>
        <v>24.939479603563516</v>
      </c>
      <c r="P56" s="16">
        <f>FC_IND_PPP_PR_E!P$2</f>
        <v>20.396150567508272</v>
      </c>
      <c r="Q56" s="16">
        <f>FC_IND_PPP_PR_E!Q$2</f>
        <v>17.966948692331208</v>
      </c>
      <c r="R56" s="16">
        <f>FC_IND_PPP_PR_E!R$2</f>
        <v>18.822754892142932</v>
      </c>
      <c r="S56" s="16">
        <f>FC_IND_PPP_PR_E!S$2</f>
        <v>21.098140768120416</v>
      </c>
      <c r="T56" s="16">
        <f>FC_IND_PPP_PR_E!T$2</f>
        <v>24.063792232201539</v>
      </c>
      <c r="U56" s="16">
        <f>FC_IND_PPP_PR_E!U$2</f>
        <v>23.616734103298089</v>
      </c>
      <c r="V56" s="16">
        <f>FC_IND_PPP_PR_E!V$2</f>
        <v>25.873162932297777</v>
      </c>
      <c r="W56" s="16">
        <f>FC_IND_PPP_PR_E!W$2</f>
        <v>21.829176172996426</v>
      </c>
      <c r="X56" s="16">
        <f>FC_IND_PPP_PR_E!X$2</f>
        <v>20.93961648189412</v>
      </c>
      <c r="Y56" s="16">
        <f>FC_IND_PPP_PR_E!Y$2</f>
        <v>19.105351991514862</v>
      </c>
      <c r="Z56" s="16">
        <f>FC_IND_PPP_PR_E!Z$2</f>
        <v>18.246920987375645</v>
      </c>
    </row>
    <row r="57" spans="1:26" ht="11.25" customHeight="1" x14ac:dyDescent="0.2">
      <c r="A57" s="40" t="s">
        <v>150</v>
      </c>
      <c r="B57" s="13" t="str">
        <f ca="1">HYPERLINK("#"&amp;CELL("address",FC_IND_FBT_E!$Z$2),"FC_IND_FBT_E")</f>
        <v>FC_IND_FBT_E</v>
      </c>
      <c r="C57" s="14">
        <f>FC_IND_FBT_E!C$2</f>
        <v>860.71586904000003</v>
      </c>
      <c r="D57" s="14">
        <f>FC_IND_FBT_E!D$2</f>
        <v>770.64889968</v>
      </c>
      <c r="E57" s="14">
        <f>FC_IND_FBT_E!E$2</f>
        <v>974.18438603999994</v>
      </c>
      <c r="F57" s="14">
        <f>FC_IND_FBT_E!F$2</f>
        <v>837.1053086400002</v>
      </c>
      <c r="G57" s="14">
        <f>FC_IND_FBT_E!G$2</f>
        <v>752.35461840000016</v>
      </c>
      <c r="H57" s="14">
        <f>FC_IND_FBT_E!H$2</f>
        <v>672.6837092400001</v>
      </c>
      <c r="I57" s="14">
        <f>FC_IND_FBT_E!I$2</f>
        <v>791.79395111999997</v>
      </c>
      <c r="J57" s="14">
        <f>FC_IND_FBT_E!J$2</f>
        <v>700.13950379999994</v>
      </c>
      <c r="K57" s="14">
        <f>FC_IND_FBT_E!K$2</f>
        <v>641.14456356000005</v>
      </c>
      <c r="L57" s="14">
        <f>FC_IND_FBT_E!L$2</f>
        <v>684.37854432000017</v>
      </c>
      <c r="M57" s="14">
        <f>FC_IND_FBT_E!M$2</f>
        <v>728.0642462400001</v>
      </c>
      <c r="N57" s="14">
        <f>FC_IND_FBT_E!N$2</f>
        <v>670.58205624000004</v>
      </c>
      <c r="O57" s="14">
        <f>FC_IND_FBT_E!O$2</f>
        <v>622.75357691999989</v>
      </c>
      <c r="P57" s="14">
        <f>FC_IND_FBT_E!P$2</f>
        <v>566.6171558399999</v>
      </c>
      <c r="Q57" s="14">
        <f>FC_IND_FBT_E!Q$2</f>
        <v>535.91009796000003</v>
      </c>
      <c r="R57" s="14">
        <f>FC_IND_FBT_E!R$2</f>
        <v>605.15926632000014</v>
      </c>
      <c r="S57" s="14">
        <f>FC_IND_FBT_E!S$2</f>
        <v>590.49360720000016</v>
      </c>
      <c r="T57" s="14">
        <f>FC_IND_FBT_E!T$2</f>
        <v>585.48934331999999</v>
      </c>
      <c r="U57" s="14">
        <f>FC_IND_FBT_E!U$2</f>
        <v>571.55104799999992</v>
      </c>
      <c r="V57" s="14">
        <f>FC_IND_FBT_E!V$2</f>
        <v>580.01008212000011</v>
      </c>
      <c r="W57" s="14">
        <f>FC_IND_FBT_E!W$2</f>
        <v>561.15317087999983</v>
      </c>
      <c r="X57" s="14">
        <f>FC_IND_FBT_E!X$2</f>
        <v>566.81953668000028</v>
      </c>
      <c r="Y57" s="14">
        <f>FC_IND_FBT_E!Y$2</f>
        <v>601.28693712000006</v>
      </c>
      <c r="Z57" s="14">
        <f>FC_IND_FBT_E!Z$2</f>
        <v>546.04884024</v>
      </c>
    </row>
    <row r="58" spans="1:26" ht="11.25" customHeight="1" x14ac:dyDescent="0.2">
      <c r="A58" s="40" t="s">
        <v>147</v>
      </c>
      <c r="B58" s="13" t="str">
        <f ca="1">HYPERLINK("#"&amp;CELL("address",FC_IND_TE_E!$Z$2),"FC_IND_TE_E")</f>
        <v>FC_IND_TE_E</v>
      </c>
      <c r="C58" s="14">
        <f>FC_IND_TE_E!C$2</f>
        <v>115.56034488000003</v>
      </c>
      <c r="D58" s="14">
        <f>FC_IND_TE_E!D$2</f>
        <v>111.98224008000005</v>
      </c>
      <c r="E58" s="14">
        <f>FC_IND_TE_E!E$2</f>
        <v>58.422675240000011</v>
      </c>
      <c r="F58" s="14">
        <f>FC_IND_TE_E!F$2</f>
        <v>64.380495240000016</v>
      </c>
      <c r="G58" s="14">
        <f>FC_IND_TE_E!G$2</f>
        <v>73.329110639999996</v>
      </c>
      <c r="H58" s="14">
        <f>FC_IND_TE_E!H$2</f>
        <v>70.69242672</v>
      </c>
      <c r="I58" s="14">
        <f>FC_IND_TE_E!I$2</f>
        <v>66.60273672000001</v>
      </c>
      <c r="J58" s="14">
        <f>FC_IND_TE_E!J$2</f>
        <v>70.226323560000012</v>
      </c>
      <c r="K58" s="14">
        <f>FC_IND_TE_E!K$2</f>
        <v>60.001574039999994</v>
      </c>
      <c r="L58" s="14">
        <f>FC_IND_TE_E!L$2</f>
        <v>51.898453559999993</v>
      </c>
      <c r="M58" s="14">
        <f>FC_IND_TE_E!M$2</f>
        <v>89.091945360000011</v>
      </c>
      <c r="N58" s="14">
        <f>FC_IND_TE_E!N$2</f>
        <v>53.149813919999993</v>
      </c>
      <c r="O58" s="14">
        <f>FC_IND_TE_E!O$2</f>
        <v>45.198390599999996</v>
      </c>
      <c r="P58" s="14">
        <f>FC_IND_TE_E!P$2</f>
        <v>50.202212040000013</v>
      </c>
      <c r="Q58" s="14">
        <f>FC_IND_TE_E!Q$2</f>
        <v>50.404172040000013</v>
      </c>
      <c r="R58" s="14">
        <f>FC_IND_TE_E!R$2</f>
        <v>54.410250600000005</v>
      </c>
      <c r="S58" s="14">
        <f>FC_IND_TE_E!S$2</f>
        <v>57.673645560000011</v>
      </c>
      <c r="T58" s="14">
        <f>FC_IND_TE_E!T$2</f>
        <v>60.706835639999994</v>
      </c>
      <c r="U58" s="14">
        <f>FC_IND_TE_E!U$2</f>
        <v>77.984310600000015</v>
      </c>
      <c r="V58" s="14">
        <f>FC_IND_TE_E!V$2</f>
        <v>82.127332800000005</v>
      </c>
      <c r="W58" s="14">
        <f>FC_IND_TE_E!W$2</f>
        <v>70.26472296</v>
      </c>
      <c r="X58" s="14">
        <f>FC_IND_TE_E!X$2</f>
        <v>77.411103120000007</v>
      </c>
      <c r="Y58" s="14">
        <f>FC_IND_TE_E!Y$2</f>
        <v>76.44274415999999</v>
      </c>
      <c r="Z58" s="14">
        <f>FC_IND_TE_E!Z$2</f>
        <v>74.382053760000005</v>
      </c>
    </row>
    <row r="59" spans="1:26" ht="11.25" customHeight="1" x14ac:dyDescent="0.2">
      <c r="A59" s="40" t="s">
        <v>148</v>
      </c>
      <c r="B59" s="13" t="str">
        <f ca="1">HYPERLINK("#"&amp;CELL("address",FC_IND_MAC_E!$Z$2),"FC_IND_MAC_E")</f>
        <v>FC_IND_MAC_E</v>
      </c>
      <c r="C59" s="14">
        <f>FC_IND_MAC_E!C$2</f>
        <v>68.484084840000008</v>
      </c>
      <c r="D59" s="14">
        <f>FC_IND_MAC_E!D$2</f>
        <v>76.013780040000015</v>
      </c>
      <c r="E59" s="14">
        <f>FC_IND_MAC_E!E$2</f>
        <v>82.792138680000022</v>
      </c>
      <c r="F59" s="14">
        <f>FC_IND_MAC_E!F$2</f>
        <v>167.36973264000002</v>
      </c>
      <c r="G59" s="14">
        <f>FC_IND_MAC_E!G$2</f>
        <v>152.32812515999998</v>
      </c>
      <c r="H59" s="14">
        <f>FC_IND_MAC_E!H$2</f>
        <v>156.12371783999998</v>
      </c>
      <c r="I59" s="14">
        <f>FC_IND_MAC_E!I$2</f>
        <v>162.43798319999999</v>
      </c>
      <c r="J59" s="14">
        <f>FC_IND_MAC_E!J$2</f>
        <v>156.40546211999998</v>
      </c>
      <c r="K59" s="14">
        <f>FC_IND_MAC_E!K$2</f>
        <v>152.25792156000003</v>
      </c>
      <c r="L59" s="14">
        <f>FC_IND_MAC_E!L$2</f>
        <v>148.74441515999999</v>
      </c>
      <c r="M59" s="14">
        <f>FC_IND_MAC_E!M$2</f>
        <v>102.77474544</v>
      </c>
      <c r="N59" s="14">
        <f>FC_IND_MAC_E!N$2</f>
        <v>129.73639535999999</v>
      </c>
      <c r="O59" s="14">
        <f>FC_IND_MAC_E!O$2</f>
        <v>122.9717844</v>
      </c>
      <c r="P59" s="14">
        <f>FC_IND_MAC_E!P$2</f>
        <v>123.14902392000002</v>
      </c>
      <c r="Q59" s="14">
        <f>FC_IND_MAC_E!Q$2</f>
        <v>121.32188136000001</v>
      </c>
      <c r="R59" s="14">
        <f>FC_IND_MAC_E!R$2</f>
        <v>135.35985995999999</v>
      </c>
      <c r="S59" s="14">
        <f>FC_IND_MAC_E!S$2</f>
        <v>126.22148351999999</v>
      </c>
      <c r="T59" s="14">
        <f>FC_IND_MAC_E!T$2</f>
        <v>126.00446292000001</v>
      </c>
      <c r="U59" s="14">
        <f>FC_IND_MAC_E!U$2</f>
        <v>134.99899812000001</v>
      </c>
      <c r="V59" s="14">
        <f>FC_IND_MAC_E!V$2</f>
        <v>128.25784764000002</v>
      </c>
      <c r="W59" s="14">
        <f>FC_IND_MAC_E!W$2</f>
        <v>121.35010644</v>
      </c>
      <c r="X59" s="14">
        <f>FC_IND_MAC_E!X$2</f>
        <v>125.66230236000003</v>
      </c>
      <c r="Y59" s="14">
        <f>FC_IND_MAC_E!Y$2</f>
        <v>119.34605087999998</v>
      </c>
      <c r="Z59" s="14">
        <f>FC_IND_MAC_E!Z$2</f>
        <v>105.15885695999998</v>
      </c>
    </row>
    <row r="60" spans="1:26" ht="11.25" customHeight="1" x14ac:dyDescent="0.2">
      <c r="A60" s="40" t="s">
        <v>154</v>
      </c>
      <c r="B60" s="13" t="str">
        <f ca="1">HYPERLINK("#"&amp;CELL("address",FC_IND_TL_E!$Z$2),"FC_IND_TL_E")</f>
        <v>FC_IND_TL_E</v>
      </c>
      <c r="C60" s="14">
        <f>FC_IND_TL_E!C$2</f>
        <v>1023.03994068</v>
      </c>
      <c r="D60" s="14">
        <f>FC_IND_TL_E!D$2</f>
        <v>908.71417980000001</v>
      </c>
      <c r="E60" s="14">
        <f>FC_IND_TL_E!E$2</f>
        <v>785.80950156000017</v>
      </c>
      <c r="F60" s="14">
        <f>FC_IND_TL_E!F$2</f>
        <v>740.05423883999993</v>
      </c>
      <c r="G60" s="14">
        <f>FC_IND_TL_E!G$2</f>
        <v>671.42303424000011</v>
      </c>
      <c r="H60" s="14">
        <f>FC_IND_TL_E!H$2</f>
        <v>434.93799060000009</v>
      </c>
      <c r="I60" s="14">
        <f>FC_IND_TL_E!I$2</f>
        <v>409.80257388000001</v>
      </c>
      <c r="J60" s="14">
        <f>FC_IND_TL_E!J$2</f>
        <v>569.07752723999999</v>
      </c>
      <c r="K60" s="14">
        <f>FC_IND_TL_E!K$2</f>
        <v>450.76779288000006</v>
      </c>
      <c r="L60" s="14">
        <f>FC_IND_TL_E!L$2</f>
        <v>459.97829711999998</v>
      </c>
      <c r="M60" s="14">
        <f>FC_IND_TL_E!M$2</f>
        <v>372.94027524000001</v>
      </c>
      <c r="N60" s="14">
        <f>FC_IND_TL_E!N$2</f>
        <v>388.89511524000011</v>
      </c>
      <c r="O60" s="14">
        <f>FC_IND_TL_E!O$2</f>
        <v>341.56030715999992</v>
      </c>
      <c r="P60" s="14">
        <f>FC_IND_TL_E!P$2</f>
        <v>348.71299776000001</v>
      </c>
      <c r="Q60" s="14">
        <f>FC_IND_TL_E!Q$2</f>
        <v>348.24782016000006</v>
      </c>
      <c r="R60" s="14">
        <f>FC_IND_TL_E!R$2</f>
        <v>352.37041451999994</v>
      </c>
      <c r="S60" s="14">
        <f>FC_IND_TL_E!S$2</f>
        <v>349.0079173200001</v>
      </c>
      <c r="T60" s="14">
        <f>FC_IND_TL_E!T$2</f>
        <v>352.91334744000011</v>
      </c>
      <c r="U60" s="14">
        <f>FC_IND_TL_E!U$2</f>
        <v>372.14335044000012</v>
      </c>
      <c r="V60" s="14">
        <f>FC_IND_TL_E!V$2</f>
        <v>354.33690228</v>
      </c>
      <c r="W60" s="14">
        <f>FC_IND_TL_E!W$2</f>
        <v>339.77517552000006</v>
      </c>
      <c r="X60" s="14">
        <f>FC_IND_TL_E!X$2</f>
        <v>434.61907776000021</v>
      </c>
      <c r="Y60" s="14">
        <f>FC_IND_TL_E!Y$2</f>
        <v>335.59822259999999</v>
      </c>
      <c r="Z60" s="14">
        <f>FC_IND_TL_E!Z$2</f>
        <v>283.74850044000004</v>
      </c>
    </row>
    <row r="61" spans="1:26" ht="11.25" customHeight="1" x14ac:dyDescent="0.2">
      <c r="A61" s="40" t="s">
        <v>152</v>
      </c>
      <c r="B61" s="13" t="str">
        <f ca="1">HYPERLINK("#"&amp;CELL("address",FC_IND_WP_E!$Z$2),"FC_IND_WP_E")</f>
        <v>FC_IND_WP_E</v>
      </c>
      <c r="C61" s="14">
        <f>FC_IND_WP_E!C$2</f>
        <v>290.76569964000004</v>
      </c>
      <c r="D61" s="14">
        <f>FC_IND_WP_E!D$2</f>
        <v>253.17792395999999</v>
      </c>
      <c r="E61" s="14">
        <f>FC_IND_WP_E!E$2</f>
        <v>108.93395988000002</v>
      </c>
      <c r="F61" s="14">
        <f>FC_IND_WP_E!F$2</f>
        <v>99.846699840000014</v>
      </c>
      <c r="G61" s="14">
        <f>FC_IND_WP_E!G$2</f>
        <v>92.337514560000002</v>
      </c>
      <c r="H61" s="14">
        <f>FC_IND_WP_E!H$2</f>
        <v>94.514446439999986</v>
      </c>
      <c r="I61" s="14">
        <f>FC_IND_WP_E!I$2</f>
        <v>89.567209439999999</v>
      </c>
      <c r="J61" s="14">
        <f>FC_IND_WP_E!J$2</f>
        <v>73.825562880000007</v>
      </c>
      <c r="K61" s="14">
        <f>FC_IND_WP_E!K$2</f>
        <v>77.406900839999992</v>
      </c>
      <c r="L61" s="14">
        <f>FC_IND_WP_E!L$2</f>
        <v>100.21433652</v>
      </c>
      <c r="M61" s="14">
        <f>FC_IND_WP_E!M$2</f>
        <v>40.802819399999997</v>
      </c>
      <c r="N61" s="14">
        <f>FC_IND_WP_E!N$2</f>
        <v>55.923935040000003</v>
      </c>
      <c r="O61" s="14">
        <f>FC_IND_WP_E!O$2</f>
        <v>39.787441200000004</v>
      </c>
      <c r="P61" s="14">
        <f>FC_IND_WP_E!P$2</f>
        <v>41.347319760000005</v>
      </c>
      <c r="Q61" s="14">
        <f>FC_IND_WP_E!Q$2</f>
        <v>40.0398912</v>
      </c>
      <c r="R61" s="14">
        <f>FC_IND_WP_E!R$2</f>
        <v>40.350227039999993</v>
      </c>
      <c r="S61" s="14">
        <f>FC_IND_WP_E!S$2</f>
        <v>34.114930199999996</v>
      </c>
      <c r="T61" s="14">
        <f>FC_IND_WP_E!T$2</f>
        <v>41.458259160000011</v>
      </c>
      <c r="U61" s="14">
        <f>FC_IND_WP_E!U$2</f>
        <v>49.720343400000019</v>
      </c>
      <c r="V61" s="14">
        <f>FC_IND_WP_E!V$2</f>
        <v>37.723939559999998</v>
      </c>
      <c r="W61" s="14">
        <f>FC_IND_WP_E!W$2</f>
        <v>37.225734119999998</v>
      </c>
      <c r="X61" s="14">
        <f>FC_IND_WP_E!X$2</f>
        <v>37.24779024</v>
      </c>
      <c r="Y61" s="14">
        <f>FC_IND_WP_E!Y$2</f>
        <v>49.322544480000005</v>
      </c>
      <c r="Z61" s="14">
        <f>FC_IND_WP_E!Z$2</f>
        <v>30.28915224</v>
      </c>
    </row>
    <row r="62" spans="1:26" ht="11.25" customHeight="1" x14ac:dyDescent="0.2">
      <c r="A62" s="40" t="s">
        <v>149</v>
      </c>
      <c r="B62" s="13" t="str">
        <f ca="1">HYPERLINK("#"&amp;CELL("address",FC_IND_MQ_E!$Z$2),"FC_IND_MQ_E")</f>
        <v>FC_IND_MQ_E</v>
      </c>
      <c r="C62" s="14">
        <f>FC_IND_MQ_E!C$2</f>
        <v>198.95630723999997</v>
      </c>
      <c r="D62" s="14">
        <f>FC_IND_MQ_E!D$2</f>
        <v>203.09748732000003</v>
      </c>
      <c r="E62" s="14">
        <f>FC_IND_MQ_E!E$2</f>
        <v>220.63301424000002</v>
      </c>
      <c r="F62" s="14">
        <f>FC_IND_MQ_E!F$2</f>
        <v>156.27321828000001</v>
      </c>
      <c r="G62" s="14">
        <f>FC_IND_MQ_E!G$2</f>
        <v>163.05198228</v>
      </c>
      <c r="H62" s="14">
        <f>FC_IND_MQ_E!H$2</f>
        <v>183.63673259999999</v>
      </c>
      <c r="I62" s="14">
        <f>FC_IND_MQ_E!I$2</f>
        <v>151.17565679999998</v>
      </c>
      <c r="J62" s="14">
        <f>FC_IND_MQ_E!J$2</f>
        <v>242.40832164</v>
      </c>
      <c r="K62" s="14">
        <f>FC_IND_MQ_E!K$2</f>
        <v>177.71662296</v>
      </c>
      <c r="L62" s="14">
        <f>FC_IND_MQ_E!L$2</f>
        <v>192.29344452000001</v>
      </c>
      <c r="M62" s="14">
        <f>FC_IND_MQ_E!M$2</f>
        <v>161.99667108000003</v>
      </c>
      <c r="N62" s="14">
        <f>FC_IND_MQ_E!N$2</f>
        <v>158.75442143999999</v>
      </c>
      <c r="O62" s="14">
        <f>FC_IND_MQ_E!O$2</f>
        <v>116.16293952000002</v>
      </c>
      <c r="P62" s="14">
        <f>FC_IND_MQ_E!P$2</f>
        <v>101.50994988000001</v>
      </c>
      <c r="Q62" s="14">
        <f>FC_IND_MQ_E!Q$2</f>
        <v>100.84839048000001</v>
      </c>
      <c r="R62" s="14">
        <f>FC_IND_MQ_E!R$2</f>
        <v>113.68574244000001</v>
      </c>
      <c r="S62" s="14">
        <f>FC_IND_MQ_E!S$2</f>
        <v>95.035418640000003</v>
      </c>
      <c r="T62" s="14">
        <f>FC_IND_MQ_E!T$2</f>
        <v>103.92184836000001</v>
      </c>
      <c r="U62" s="14">
        <f>FC_IND_MQ_E!U$2</f>
        <v>95.009378399999989</v>
      </c>
      <c r="V62" s="14">
        <f>FC_IND_MQ_E!V$2</f>
        <v>99.515637720000015</v>
      </c>
      <c r="W62" s="14">
        <f>FC_IND_MQ_E!W$2</f>
        <v>96.431981759999999</v>
      </c>
      <c r="X62" s="14">
        <f>FC_IND_MQ_E!X$2</f>
        <v>103.85527536000001</v>
      </c>
      <c r="Y62" s="14">
        <f>FC_IND_MQ_E!Y$2</f>
        <v>98.103430079999995</v>
      </c>
      <c r="Z62" s="14">
        <f>FC_IND_MQ_E!Z$2</f>
        <v>92.626466760000014</v>
      </c>
    </row>
    <row r="63" spans="1:26" ht="11.25" customHeight="1" x14ac:dyDescent="0.2">
      <c r="A63" s="40" t="s">
        <v>153</v>
      </c>
      <c r="B63" s="13" t="str">
        <f ca="1">HYPERLINK("#"&amp;CELL("address",FC_IND_CON_E!$Z$2),"FC_IND_CON_E")</f>
        <v>FC_IND_CON_E</v>
      </c>
      <c r="C63" s="14">
        <f>FC_IND_CON_E!C$2</f>
        <v>950.58173160000001</v>
      </c>
      <c r="D63" s="14">
        <f>FC_IND_CON_E!D$2</f>
        <v>980.6895514800002</v>
      </c>
      <c r="E63" s="14">
        <f>FC_IND_CON_E!E$2</f>
        <v>1038.4825802400001</v>
      </c>
      <c r="F63" s="14">
        <f>FC_IND_CON_E!F$2</f>
        <v>810.29920896000021</v>
      </c>
      <c r="G63" s="14">
        <f>FC_IND_CON_E!G$2</f>
        <v>927.92304827999999</v>
      </c>
      <c r="H63" s="14">
        <f>FC_IND_CON_E!H$2</f>
        <v>848.56847616000005</v>
      </c>
      <c r="I63" s="14">
        <f>FC_IND_CON_E!I$2</f>
        <v>677.39636447999987</v>
      </c>
      <c r="J63" s="14">
        <f>FC_IND_CON_E!J$2</f>
        <v>661.59185903999992</v>
      </c>
      <c r="K63" s="14">
        <f>FC_IND_CON_E!K$2</f>
        <v>570.65953356000023</v>
      </c>
      <c r="L63" s="14">
        <f>FC_IND_CON_E!L$2</f>
        <v>539.84458044000007</v>
      </c>
      <c r="M63" s="14">
        <f>FC_IND_CON_E!M$2</f>
        <v>576.64901808000002</v>
      </c>
      <c r="N63" s="14">
        <f>FC_IND_CON_E!N$2</f>
        <v>524.85657479999998</v>
      </c>
      <c r="O63" s="14">
        <f>FC_IND_CON_E!O$2</f>
        <v>403.07706359999997</v>
      </c>
      <c r="P63" s="14">
        <f>FC_IND_CON_E!P$2</f>
        <v>312.1422048</v>
      </c>
      <c r="Q63" s="14">
        <f>FC_IND_CON_E!Q$2</f>
        <v>288.85220999999996</v>
      </c>
      <c r="R63" s="14">
        <f>FC_IND_CON_E!R$2</f>
        <v>349.00908047999997</v>
      </c>
      <c r="S63" s="14">
        <f>FC_IND_CON_E!S$2</f>
        <v>305.83895760000001</v>
      </c>
      <c r="T63" s="14">
        <f>FC_IND_CON_E!T$2</f>
        <v>326.94690960000003</v>
      </c>
      <c r="U63" s="14">
        <f>FC_IND_CON_E!U$2</f>
        <v>309.33578447999992</v>
      </c>
      <c r="V63" s="14">
        <f>FC_IND_CON_E!V$2</f>
        <v>281.57491188</v>
      </c>
      <c r="W63" s="14">
        <f>FC_IND_CON_E!W$2</f>
        <v>302.93665164000004</v>
      </c>
      <c r="X63" s="14">
        <f>FC_IND_CON_E!X$2</f>
        <v>330.92525736000005</v>
      </c>
      <c r="Y63" s="14">
        <f>FC_IND_CON_E!Y$2</f>
        <v>355.56435216</v>
      </c>
      <c r="Z63" s="14">
        <f>FC_IND_CON_E!Z$2</f>
        <v>321.50648735999999</v>
      </c>
    </row>
    <row r="64" spans="1:26" ht="11.25" customHeight="1" x14ac:dyDescent="0.2">
      <c r="A64" s="40" t="s">
        <v>155</v>
      </c>
      <c r="B64" s="13" t="str">
        <f ca="1">HYPERLINK("#"&amp;CELL("address",FC_IND_NSP_E!$Z$2),"FC_IND_NSP_E")</f>
        <v>FC_IND_NSP_E</v>
      </c>
      <c r="C64" s="14">
        <f>FC_IND_NSP_E!C$2</f>
        <v>196.51247423999999</v>
      </c>
      <c r="D64" s="14">
        <f>FC_IND_NSP_E!D$2</f>
        <v>39.31849296</v>
      </c>
      <c r="E64" s="14">
        <f>FC_IND_NSP_E!E$2</f>
        <v>50.769123840000006</v>
      </c>
      <c r="F64" s="14">
        <f>FC_IND_NSP_E!F$2</f>
        <v>61.637925240000015</v>
      </c>
      <c r="G64" s="14">
        <f>FC_IND_NSP_E!G$2</f>
        <v>62.900517239999999</v>
      </c>
      <c r="H64" s="14">
        <f>FC_IND_NSP_E!H$2</f>
        <v>52.061616719999989</v>
      </c>
      <c r="I64" s="14">
        <f>FC_IND_NSP_E!I$2</f>
        <v>140.51679623999999</v>
      </c>
      <c r="J64" s="14">
        <f>FC_IND_NSP_E!J$2</f>
        <v>81.752958719999995</v>
      </c>
      <c r="K64" s="14">
        <f>FC_IND_NSP_E!K$2</f>
        <v>41.425466760000006</v>
      </c>
      <c r="L64" s="14">
        <f>FC_IND_NSP_E!L$2</f>
        <v>75.796769159999997</v>
      </c>
      <c r="M64" s="14">
        <f>FC_IND_NSP_E!M$2</f>
        <v>96.009359040000021</v>
      </c>
      <c r="N64" s="14">
        <f>FC_IND_NSP_E!N$2</f>
        <v>44.972520479999993</v>
      </c>
      <c r="O64" s="14">
        <f>FC_IND_NSP_E!O$2</f>
        <v>34.488932400000003</v>
      </c>
      <c r="P64" s="14">
        <f>FC_IND_NSP_E!P$2</f>
        <v>22.346611920000001</v>
      </c>
      <c r="Q64" s="14">
        <f>FC_IND_NSP_E!Q$2</f>
        <v>25.956122400000005</v>
      </c>
      <c r="R64" s="14">
        <f>FC_IND_NSP_E!R$2</f>
        <v>20.315985480000002</v>
      </c>
      <c r="S64" s="14">
        <f>FC_IND_NSP_E!S$2</f>
        <v>31.955407560000001</v>
      </c>
      <c r="T64" s="14">
        <f>FC_IND_NSP_E!T$2</f>
        <v>34.88728356</v>
      </c>
      <c r="U64" s="14">
        <f>FC_IND_NSP_E!U$2</f>
        <v>35.548332120000005</v>
      </c>
      <c r="V64" s="14">
        <f>FC_IND_NSP_E!V$2</f>
        <v>36.743709959999997</v>
      </c>
      <c r="W64" s="14">
        <f>FC_IND_NSP_E!W$2</f>
        <v>31.53625452</v>
      </c>
      <c r="X64" s="14">
        <f>FC_IND_NSP_E!X$2</f>
        <v>44.062712999999995</v>
      </c>
      <c r="Y64" s="14">
        <f>FC_IND_NSP_E!Y$2</f>
        <v>37.176314400000003</v>
      </c>
      <c r="Z64" s="14">
        <f>FC_IND_NSP_E!Z$2</f>
        <v>41.665679999999995</v>
      </c>
    </row>
    <row r="65" spans="1:26" ht="11.25" customHeight="1" x14ac:dyDescent="0.2">
      <c r="A65" s="39" t="s">
        <v>156</v>
      </c>
      <c r="B65" s="11" t="str">
        <f ca="1">HYPERLINK("#"&amp;CELL("address",FC_TRA_E!$Z$2),"FC_TRA_E")</f>
        <v>FC_TRA_E</v>
      </c>
      <c r="C65" s="12">
        <f>FC_TRA_E!C$2</f>
        <v>17928.807489359999</v>
      </c>
      <c r="D65" s="12">
        <f>FC_TRA_E!D$2</f>
        <v>18175.105862280001</v>
      </c>
      <c r="E65" s="12">
        <f>FC_TRA_E!E$2</f>
        <v>18821.680789680006</v>
      </c>
      <c r="F65" s="12">
        <f>FC_TRA_E!F$2</f>
        <v>19783.577752199999</v>
      </c>
      <c r="G65" s="12">
        <f>FC_TRA_E!G$2</f>
        <v>20252.001224159998</v>
      </c>
      <c r="H65" s="12">
        <f>FC_TRA_E!H$2</f>
        <v>19414.063083960002</v>
      </c>
      <c r="I65" s="12">
        <f>FC_TRA_E!I$2</f>
        <v>19252.356112439997</v>
      </c>
      <c r="J65" s="12">
        <f>FC_TRA_E!J$2</f>
        <v>19308.351391199998</v>
      </c>
      <c r="K65" s="12">
        <f>FC_TRA_E!K$2</f>
        <v>19370.626283879999</v>
      </c>
      <c r="L65" s="12">
        <f>FC_TRA_E!L$2</f>
        <v>19085.437179</v>
      </c>
      <c r="M65" s="12">
        <f>FC_TRA_E!M$2</f>
        <v>18655.857666</v>
      </c>
      <c r="N65" s="12">
        <f>FC_TRA_E!N$2</f>
        <v>17319.620906279997</v>
      </c>
      <c r="O65" s="12">
        <f>FC_TRA_E!O$2</f>
        <v>15943.428035999999</v>
      </c>
      <c r="P65" s="12">
        <f>FC_TRA_E!P$2</f>
        <v>15714.724550400004</v>
      </c>
      <c r="Q65" s="12">
        <f>FC_TRA_E!Q$2</f>
        <v>15801.138255959997</v>
      </c>
      <c r="R65" s="12">
        <f>FC_TRA_E!R$2</f>
        <v>15884.009096399999</v>
      </c>
      <c r="S65" s="12">
        <f>FC_TRA_E!S$2</f>
        <v>16468.291973160001</v>
      </c>
      <c r="T65" s="12">
        <f>FC_TRA_E!T$2</f>
        <v>16822.249821359997</v>
      </c>
      <c r="U65" s="12">
        <f>FC_TRA_E!U$2</f>
        <v>16943.63429016</v>
      </c>
      <c r="V65" s="12">
        <f>FC_TRA_E!V$2</f>
        <v>17323.052142960001</v>
      </c>
      <c r="W65" s="12">
        <f>FC_TRA_E!W$2</f>
        <v>14436.6935328</v>
      </c>
      <c r="X65" s="12">
        <f>FC_TRA_E!X$2</f>
        <v>15544.825462079998</v>
      </c>
      <c r="Y65" s="12">
        <f>FC_TRA_E!Y$2</f>
        <v>16517.099278080001</v>
      </c>
      <c r="Z65" s="12">
        <f>FC_TRA_E!Z$2</f>
        <v>17596.43939232</v>
      </c>
    </row>
    <row r="66" spans="1:26" ht="11.25" customHeight="1" x14ac:dyDescent="0.2">
      <c r="A66" s="40" t="s">
        <v>157</v>
      </c>
      <c r="B66" s="13" t="str">
        <f ca="1">HYPERLINK("#"&amp;CELL("address",FC_TRA_RAIL_E!$Z$2),"FC_TRA_RAIL_E")</f>
        <v>FC_TRA_RAIL_E</v>
      </c>
      <c r="C66" s="14">
        <f>FC_TRA_RAIL_E!C$2</f>
        <v>179.80210872000004</v>
      </c>
      <c r="D66" s="14">
        <f>FC_TRA_RAIL_E!D$2</f>
        <v>134.85171492000001</v>
      </c>
      <c r="E66" s="14">
        <f>FC_TRA_RAIL_E!E$2</f>
        <v>112.37638464000001</v>
      </c>
      <c r="F66" s="14">
        <f>FC_TRA_RAIL_E!F$2</f>
        <v>96.322501079999995</v>
      </c>
      <c r="G66" s="14">
        <f>FC_TRA_RAIL_E!G$2</f>
        <v>86.690331000000029</v>
      </c>
      <c r="H66" s="14">
        <f>FC_TRA_RAIL_E!H$2</f>
        <v>80.268884280000009</v>
      </c>
      <c r="I66" s="14">
        <f>FC_TRA_RAIL_E!I$2</f>
        <v>76.471288919999978</v>
      </c>
      <c r="J66" s="14">
        <f>FC_TRA_RAIL_E!J$2</f>
        <v>76.471288919999992</v>
      </c>
      <c r="K66" s="14">
        <f>FC_TRA_RAIL_E!K$2</f>
        <v>73.284840720000005</v>
      </c>
      <c r="L66" s="14">
        <f>FC_TRA_RAIL_E!L$2</f>
        <v>57.353400000000022</v>
      </c>
      <c r="M66" s="14">
        <f>FC_TRA_RAIL_E!M$2</f>
        <v>50.980770360000008</v>
      </c>
      <c r="N66" s="14">
        <f>FC_TRA_RAIL_E!N$2</f>
        <v>44.608140720000016</v>
      </c>
      <c r="O66" s="14">
        <f>FC_TRA_RAIL_E!O$2</f>
        <v>35.049329639999996</v>
      </c>
      <c r="P66" s="14">
        <f>FC_TRA_RAIL_E!P$2</f>
        <v>31.862881439999988</v>
      </c>
      <c r="Q66" s="14">
        <f>FC_TRA_RAIL_E!Q$2</f>
        <v>31.862881439999988</v>
      </c>
      <c r="R66" s="14">
        <f>FC_TRA_RAIL_E!R$2</f>
        <v>31.862881439999985</v>
      </c>
      <c r="S66" s="14">
        <f>FC_TRA_RAIL_E!S$2</f>
        <v>28.676700000000004</v>
      </c>
      <c r="T66" s="14">
        <f>FC_TRA_RAIL_E!T$2</f>
        <v>31.267206359999989</v>
      </c>
      <c r="U66" s="14">
        <f>FC_TRA_RAIL_E!U$2</f>
        <v>30.46425876</v>
      </c>
      <c r="V66" s="14">
        <f>FC_TRA_RAIL_E!V$2</f>
        <v>31.063134959999999</v>
      </c>
      <c r="W66" s="14">
        <f>FC_TRA_RAIL_E!W$2</f>
        <v>27.52002864</v>
      </c>
      <c r="X66" s="14">
        <f>FC_TRA_RAIL_E!X$2</f>
        <v>27.258870600000002</v>
      </c>
      <c r="Y66" s="14">
        <f>FC_TRA_RAIL_E!Y$2</f>
        <v>23.438333880000002</v>
      </c>
      <c r="Z66" s="14">
        <f>FC_TRA_RAIL_E!Z$2</f>
        <v>27.080408160000005</v>
      </c>
    </row>
    <row r="67" spans="1:26" ht="11.25" customHeight="1" x14ac:dyDescent="0.2">
      <c r="A67" s="41" t="s">
        <v>243</v>
      </c>
      <c r="B67" s="15" t="str">
        <f ca="1">HYPERLINK("#"&amp;CELL("address",FC_TRA_RAIL_MTU_E!$Z$2),"FC_TRA_RAIL_MTU_E")</f>
        <v>FC_TRA_RAIL_MTU_E</v>
      </c>
      <c r="C67" s="16">
        <f>FC_TRA_RAIL_MTU_E!C$2</f>
        <v>0</v>
      </c>
      <c r="D67" s="16">
        <f>FC_TRA_RAIL_MTU_E!D$2</f>
        <v>0</v>
      </c>
      <c r="E67" s="16">
        <f>FC_TRA_RAIL_MTU_E!E$2</f>
        <v>0</v>
      </c>
      <c r="F67" s="16">
        <f>FC_TRA_RAIL_MTU_E!F$2</f>
        <v>0</v>
      </c>
      <c r="G67" s="16">
        <f>FC_TRA_RAIL_MTU_E!G$2</f>
        <v>0</v>
      </c>
      <c r="H67" s="16">
        <f>FC_TRA_RAIL_MTU_E!H$2</f>
        <v>0</v>
      </c>
      <c r="I67" s="16">
        <f>FC_TRA_RAIL_MTU_E!I$2</f>
        <v>0</v>
      </c>
      <c r="J67" s="16">
        <f>FC_TRA_RAIL_MTU_E!J$2</f>
        <v>0</v>
      </c>
      <c r="K67" s="16">
        <f>FC_TRA_RAIL_MTU_E!K$2</f>
        <v>0</v>
      </c>
      <c r="L67" s="16">
        <f>FC_TRA_RAIL_MTU_E!L$2</f>
        <v>0</v>
      </c>
      <c r="M67" s="16">
        <f>FC_TRA_RAIL_MTU_E!M$2</f>
        <v>0</v>
      </c>
      <c r="N67" s="16">
        <f>FC_TRA_RAIL_MTU_E!N$2</f>
        <v>0</v>
      </c>
      <c r="O67" s="16">
        <f>FC_TRA_RAIL_MTU_E!O$2</f>
        <v>0</v>
      </c>
      <c r="P67" s="16">
        <f>FC_TRA_RAIL_MTU_E!P$2</f>
        <v>0</v>
      </c>
      <c r="Q67" s="16">
        <f>FC_TRA_RAIL_MTU_E!Q$2</f>
        <v>0</v>
      </c>
      <c r="R67" s="16">
        <f>FC_TRA_RAIL_MTU_E!R$2</f>
        <v>0</v>
      </c>
      <c r="S67" s="16">
        <f>FC_TRA_RAIL_MTU_E!S$2</f>
        <v>0</v>
      </c>
      <c r="T67" s="16">
        <f>FC_TRA_RAIL_MTU_E!T$2</f>
        <v>0</v>
      </c>
      <c r="U67" s="16">
        <f>FC_TRA_RAIL_MTU_E!U$2</f>
        <v>0</v>
      </c>
      <c r="V67" s="16">
        <f>FC_TRA_RAIL_MTU_E!V$2</f>
        <v>0</v>
      </c>
      <c r="W67" s="16">
        <f>FC_TRA_RAIL_MTU_E!W$2</f>
        <v>0</v>
      </c>
      <c r="X67" s="16">
        <f>FC_TRA_RAIL_MTU_E!X$2</f>
        <v>0</v>
      </c>
      <c r="Y67" s="16">
        <f>FC_TRA_RAIL_MTU_E!Y$2</f>
        <v>0</v>
      </c>
      <c r="Z67" s="16">
        <f>FC_TRA_RAIL_MTU_E!Z$2</f>
        <v>0</v>
      </c>
    </row>
    <row r="68" spans="1:26" ht="11.25" customHeight="1" x14ac:dyDescent="0.2">
      <c r="A68" s="41" t="s">
        <v>248</v>
      </c>
      <c r="B68" s="15" t="str">
        <f ca="1">HYPERLINK("#"&amp;CELL("address",FC_TRA_RAIL_CPT_E!$Z$2),"FC_TRA_RAIL_CPT_E")</f>
        <v>FC_TRA_RAIL_CPT_E</v>
      </c>
      <c r="C68" s="16">
        <f>FC_TRA_RAIL_CPT_E!C$2</f>
        <v>145.69483461530496</v>
      </c>
      <c r="D68" s="16">
        <f>FC_TRA_RAIL_CPT_E!D$2</f>
        <v>109.27777514840645</v>
      </c>
      <c r="E68" s="16">
        <f>FC_TRA_RAIL_CPT_E!E$2</f>
        <v>90.300885097630484</v>
      </c>
      <c r="F68" s="16">
        <f>FC_TRA_RAIL_CPT_E!F$2</f>
        <v>78.384996392561661</v>
      </c>
      <c r="G68" s="16">
        <f>FC_TRA_RAIL_CPT_E!G$2</f>
        <v>69.105355690328906</v>
      </c>
      <c r="H68" s="16">
        <f>FC_TRA_RAIL_CPT_E!H$2</f>
        <v>62.268971836055613</v>
      </c>
      <c r="I68" s="16">
        <f>FC_TRA_RAIL_CPT_E!I$2</f>
        <v>59.826560910223336</v>
      </c>
      <c r="J68" s="16">
        <f>FC_TRA_RAIL_CPT_E!J$2</f>
        <v>57.799880300263972</v>
      </c>
      <c r="K68" s="16">
        <f>FC_TRA_RAIL_CPT_E!K$2</f>
        <v>57.5174705968616</v>
      </c>
      <c r="L68" s="16">
        <f>FC_TRA_RAIL_CPT_E!L$2</f>
        <v>46.322798895996335</v>
      </c>
      <c r="M68" s="16">
        <f>FC_TRA_RAIL_CPT_E!M$2</f>
        <v>40.137864761776548</v>
      </c>
      <c r="N68" s="16">
        <f>FC_TRA_RAIL_CPT_E!N$2</f>
        <v>34.135015330830399</v>
      </c>
      <c r="O68" s="16">
        <f>FC_TRA_RAIL_CPT_E!O$2</f>
        <v>26.160616451752585</v>
      </c>
      <c r="P68" s="16">
        <f>FC_TRA_RAIL_CPT_E!P$2</f>
        <v>22.714182535672624</v>
      </c>
      <c r="Q68" s="16">
        <f>FC_TRA_RAIL_CPT_E!Q$2</f>
        <v>22.447686490541891</v>
      </c>
      <c r="R68" s="16">
        <f>FC_TRA_RAIL_CPT_E!R$2</f>
        <v>21.667947424741595</v>
      </c>
      <c r="S68" s="16">
        <f>FC_TRA_RAIL_CPT_E!S$2</f>
        <v>21.305696038516071</v>
      </c>
      <c r="T68" s="16">
        <f>FC_TRA_RAIL_CPT_E!T$2</f>
        <v>19.850750699499926</v>
      </c>
      <c r="U68" s="16">
        <f>FC_TRA_RAIL_CPT_E!U$2</f>
        <v>20.880931512935266</v>
      </c>
      <c r="V68" s="16">
        <f>FC_TRA_RAIL_CPT_E!V$2</f>
        <v>20.16558870059843</v>
      </c>
      <c r="W68" s="16">
        <f>FC_TRA_RAIL_CPT_E!W$2</f>
        <v>15.375784333879224</v>
      </c>
      <c r="X68" s="16">
        <f>FC_TRA_RAIL_CPT_E!X$2</f>
        <v>12.083379757018715</v>
      </c>
      <c r="Y68" s="16">
        <f>FC_TRA_RAIL_CPT_E!Y$2</f>
        <v>12.28460773821574</v>
      </c>
      <c r="Z68" s="16">
        <f>FC_TRA_RAIL_CPT_E!Z$2</f>
        <v>16.168894276145355</v>
      </c>
    </row>
    <row r="69" spans="1:26" ht="11.25" customHeight="1" x14ac:dyDescent="0.2">
      <c r="A69" s="41" t="s">
        <v>246</v>
      </c>
      <c r="B69" s="15" t="str">
        <f ca="1">HYPERLINK("#"&amp;CELL("address",FC_TRA_RAIL_HST_E!$Z$2),"FC_TRA_RAIL_HST_E")</f>
        <v>FC_TRA_RAIL_HST_E</v>
      </c>
      <c r="C69" s="16">
        <f>FC_TRA_RAIL_HST_E!C$2</f>
        <v>0</v>
      </c>
      <c r="D69" s="16">
        <f>FC_TRA_RAIL_HST_E!D$2</f>
        <v>0</v>
      </c>
      <c r="E69" s="16">
        <f>FC_TRA_RAIL_HST_E!E$2</f>
        <v>0</v>
      </c>
      <c r="F69" s="16">
        <f>FC_TRA_RAIL_HST_E!F$2</f>
        <v>0</v>
      </c>
      <c r="G69" s="16">
        <f>FC_TRA_RAIL_HST_E!G$2</f>
        <v>0</v>
      </c>
      <c r="H69" s="16">
        <f>FC_TRA_RAIL_HST_E!H$2</f>
        <v>0</v>
      </c>
      <c r="I69" s="16">
        <f>FC_TRA_RAIL_HST_E!I$2</f>
        <v>0</v>
      </c>
      <c r="J69" s="16">
        <f>FC_TRA_RAIL_HST_E!J$2</f>
        <v>0</v>
      </c>
      <c r="K69" s="16">
        <f>FC_TRA_RAIL_HST_E!K$2</f>
        <v>0</v>
      </c>
      <c r="L69" s="16">
        <f>FC_TRA_RAIL_HST_E!L$2</f>
        <v>0</v>
      </c>
      <c r="M69" s="16">
        <f>FC_TRA_RAIL_HST_E!M$2</f>
        <v>0</v>
      </c>
      <c r="N69" s="16">
        <f>FC_TRA_RAIL_HST_E!N$2</f>
        <v>0</v>
      </c>
      <c r="O69" s="16">
        <f>FC_TRA_RAIL_HST_E!O$2</f>
        <v>0</v>
      </c>
      <c r="P69" s="16">
        <f>FC_TRA_RAIL_HST_E!P$2</f>
        <v>0</v>
      </c>
      <c r="Q69" s="16">
        <f>FC_TRA_RAIL_HST_E!Q$2</f>
        <v>0</v>
      </c>
      <c r="R69" s="16">
        <f>FC_TRA_RAIL_HST_E!R$2</f>
        <v>0</v>
      </c>
      <c r="S69" s="16">
        <f>FC_TRA_RAIL_HST_E!S$2</f>
        <v>0</v>
      </c>
      <c r="T69" s="16">
        <f>FC_TRA_RAIL_HST_E!T$2</f>
        <v>0</v>
      </c>
      <c r="U69" s="16">
        <f>FC_TRA_RAIL_HST_E!U$2</f>
        <v>0</v>
      </c>
      <c r="V69" s="16">
        <f>FC_TRA_RAIL_HST_E!V$2</f>
        <v>0</v>
      </c>
      <c r="W69" s="16">
        <f>FC_TRA_RAIL_HST_E!W$2</f>
        <v>0</v>
      </c>
      <c r="X69" s="16">
        <f>FC_TRA_RAIL_HST_E!X$2</f>
        <v>0</v>
      </c>
      <c r="Y69" s="16">
        <f>FC_TRA_RAIL_HST_E!Y$2</f>
        <v>0</v>
      </c>
      <c r="Z69" s="16">
        <f>FC_TRA_RAIL_HST_E!Z$2</f>
        <v>0</v>
      </c>
    </row>
    <row r="70" spans="1:26" ht="11.25" customHeight="1" x14ac:dyDescent="0.2">
      <c r="A70" s="41" t="s">
        <v>249</v>
      </c>
      <c r="B70" s="15" t="str">
        <f ca="1">HYPERLINK("#"&amp;CELL("address",FC_TRA_RAIL_FRT_E!$Z$2),"FC_TRA_RAIL_FRT_E")</f>
        <v>FC_TRA_RAIL_FRT_E</v>
      </c>
      <c r="C70" s="16">
        <f>FC_TRA_RAIL_FRT_E!C$2</f>
        <v>34.107274104695094</v>
      </c>
      <c r="D70" s="16">
        <f>FC_TRA_RAIL_FRT_E!D$2</f>
        <v>25.573939771593555</v>
      </c>
      <c r="E70" s="16">
        <f>FC_TRA_RAIL_FRT_E!E$2</f>
        <v>22.075499542369528</v>
      </c>
      <c r="F70" s="16">
        <f>FC_TRA_RAIL_FRT_E!F$2</f>
        <v>17.937504687438331</v>
      </c>
      <c r="G70" s="16">
        <f>FC_TRA_RAIL_FRT_E!G$2</f>
        <v>17.584975309671119</v>
      </c>
      <c r="H70" s="16">
        <f>FC_TRA_RAIL_FRT_E!H$2</f>
        <v>17.999912443944403</v>
      </c>
      <c r="I70" s="16">
        <f>FC_TRA_RAIL_FRT_E!I$2</f>
        <v>16.644728009776649</v>
      </c>
      <c r="J70" s="16">
        <f>FC_TRA_RAIL_FRT_E!J$2</f>
        <v>18.671408619736017</v>
      </c>
      <c r="K70" s="16">
        <f>FC_TRA_RAIL_FRT_E!K$2</f>
        <v>15.767370123138406</v>
      </c>
      <c r="L70" s="16">
        <f>FC_TRA_RAIL_FRT_E!L$2</f>
        <v>11.030601104003683</v>
      </c>
      <c r="M70" s="16">
        <f>FC_TRA_RAIL_FRT_E!M$2</f>
        <v>10.842905598223462</v>
      </c>
      <c r="N70" s="16">
        <f>FC_TRA_RAIL_FRT_E!N$2</f>
        <v>10.473125389169617</v>
      </c>
      <c r="O70" s="16">
        <f>FC_TRA_RAIL_FRT_E!O$2</f>
        <v>8.8887131882474115</v>
      </c>
      <c r="P70" s="16">
        <f>FC_TRA_RAIL_FRT_E!P$2</f>
        <v>9.1486989043273663</v>
      </c>
      <c r="Q70" s="16">
        <f>FC_TRA_RAIL_FRT_E!Q$2</f>
        <v>9.4151949494580975</v>
      </c>
      <c r="R70" s="16">
        <f>FC_TRA_RAIL_FRT_E!R$2</f>
        <v>10.19493401525839</v>
      </c>
      <c r="S70" s="16">
        <f>FC_TRA_RAIL_FRT_E!S$2</f>
        <v>7.3710039614839307</v>
      </c>
      <c r="T70" s="16">
        <f>FC_TRA_RAIL_FRT_E!T$2</f>
        <v>11.416455660500064</v>
      </c>
      <c r="U70" s="16">
        <f>FC_TRA_RAIL_FRT_E!U$2</f>
        <v>9.5833272470647319</v>
      </c>
      <c r="V70" s="16">
        <f>FC_TRA_RAIL_FRT_E!V$2</f>
        <v>10.897546259401569</v>
      </c>
      <c r="W70" s="16">
        <f>FC_TRA_RAIL_FRT_E!W$2</f>
        <v>12.144244306120777</v>
      </c>
      <c r="X70" s="16">
        <f>FC_TRA_RAIL_FRT_E!X$2</f>
        <v>15.175490842981285</v>
      </c>
      <c r="Y70" s="16">
        <f>FC_TRA_RAIL_FRT_E!Y$2</f>
        <v>11.15372614178426</v>
      </c>
      <c r="Z70" s="16">
        <f>FC_TRA_RAIL_FRT_E!Z$2</f>
        <v>10.911513883854647</v>
      </c>
    </row>
    <row r="71" spans="1:26" ht="11.25" customHeight="1" x14ac:dyDescent="0.2">
      <c r="A71" s="40" t="s">
        <v>158</v>
      </c>
      <c r="B71" s="13" t="str">
        <f ca="1">HYPERLINK("#"&amp;CELL("address",FC_TRA_ROAD_E!$Z$2),"FC_TRA_ROAD_E")</f>
        <v>FC_TRA_ROAD_E</v>
      </c>
      <c r="C71" s="14">
        <f>FC_TRA_ROAD_E!C$2</f>
        <v>17265.00756708</v>
      </c>
      <c r="D71" s="14">
        <f>FC_TRA_ROAD_E!D$2</f>
        <v>17527.374016920003</v>
      </c>
      <c r="E71" s="14">
        <f>FC_TRA_ROAD_E!E$2</f>
        <v>18048.967538400004</v>
      </c>
      <c r="F71" s="14">
        <f>FC_TRA_ROAD_E!F$2</f>
        <v>19129.39867404</v>
      </c>
      <c r="G71" s="14">
        <f>FC_TRA_ROAD_E!G$2</f>
        <v>19687.635303839998</v>
      </c>
      <c r="H71" s="14">
        <f>FC_TRA_ROAD_E!H$2</f>
        <v>18865.844807040001</v>
      </c>
      <c r="I71" s="14">
        <f>FC_TRA_ROAD_E!I$2</f>
        <v>18708.340104359995</v>
      </c>
      <c r="J71" s="14">
        <f>FC_TRA_ROAD_E!J$2</f>
        <v>18427.167186839997</v>
      </c>
      <c r="K71" s="14">
        <f>FC_TRA_ROAD_E!K$2</f>
        <v>18485.942168879999</v>
      </c>
      <c r="L71" s="14">
        <f>FC_TRA_ROAD_E!L$2</f>
        <v>18055.412836559997</v>
      </c>
      <c r="M71" s="14">
        <f>FC_TRA_ROAD_E!M$2</f>
        <v>17802.742435559994</v>
      </c>
      <c r="N71" s="14">
        <f>FC_TRA_ROAD_E!N$2</f>
        <v>16541.817485039999</v>
      </c>
      <c r="O71" s="14">
        <f>FC_TRA_ROAD_E!O$2</f>
        <v>15172.07581584</v>
      </c>
      <c r="P71" s="14">
        <f>FC_TRA_ROAD_E!P$2</f>
        <v>14927.912615520003</v>
      </c>
      <c r="Q71" s="14">
        <f>FC_TRA_ROAD_E!Q$2</f>
        <v>15141.413939399998</v>
      </c>
      <c r="R71" s="14">
        <f>FC_TRA_ROAD_E!R$2</f>
        <v>15170.504739120001</v>
      </c>
      <c r="S71" s="14">
        <f>FC_TRA_ROAD_E!S$2</f>
        <v>15672.158909639998</v>
      </c>
      <c r="T71" s="14">
        <f>FC_TRA_ROAD_E!T$2</f>
        <v>15976.817248679999</v>
      </c>
      <c r="U71" s="14">
        <f>FC_TRA_ROAD_E!U$2</f>
        <v>16054.524151920003</v>
      </c>
      <c r="V71" s="14">
        <f>FC_TRA_ROAD_E!V$2</f>
        <v>16515.352871999999</v>
      </c>
      <c r="W71" s="14">
        <f>FC_TRA_ROAD_E!W$2</f>
        <v>13949.88469812</v>
      </c>
      <c r="X71" s="14">
        <f>FC_TRA_ROAD_E!X$2</f>
        <v>14946.420104279998</v>
      </c>
      <c r="Y71" s="14">
        <f>FC_TRA_ROAD_E!Y$2</f>
        <v>15820.53300324</v>
      </c>
      <c r="Z71" s="14">
        <f>FC_TRA_ROAD_E!Z$2</f>
        <v>16859.276478360003</v>
      </c>
    </row>
    <row r="72" spans="1:26" ht="11.25" customHeight="1" x14ac:dyDescent="0.2">
      <c r="A72" s="41" t="s">
        <v>324</v>
      </c>
      <c r="B72" s="15" t="str">
        <f ca="1">HYPERLINK("#"&amp;CELL("address",FC_TRA_ROAD_P2W_E!$Z$2),"FC_TRA_ROAD_P2W_E")</f>
        <v>FC_TRA_ROAD_P2W_E</v>
      </c>
      <c r="C72" s="16">
        <f>FC_TRA_ROAD_P2W_E!C$2</f>
        <v>161.1966689697548</v>
      </c>
      <c r="D72" s="16">
        <f>FC_TRA_ROAD_P2W_E!D$2</f>
        <v>163.88778964682999</v>
      </c>
      <c r="E72" s="16">
        <f>FC_TRA_ROAD_P2W_E!E$2</f>
        <v>174.89563050265645</v>
      </c>
      <c r="F72" s="16">
        <f>FC_TRA_ROAD_P2W_E!F$2</f>
        <v>183.32957824080748</v>
      </c>
      <c r="G72" s="16">
        <f>FC_TRA_ROAD_P2W_E!G$2</f>
        <v>194.93131571792952</v>
      </c>
      <c r="H72" s="16">
        <f>FC_TRA_ROAD_P2W_E!H$2</f>
        <v>203.38020598553456</v>
      </c>
      <c r="I72" s="16">
        <f>FC_TRA_ROAD_P2W_E!I$2</f>
        <v>212.01297871173705</v>
      </c>
      <c r="J72" s="16">
        <f>FC_TRA_ROAD_P2W_E!J$2</f>
        <v>198.73144650084291</v>
      </c>
      <c r="K72" s="16">
        <f>FC_TRA_ROAD_P2W_E!K$2</f>
        <v>199.8594672282716</v>
      </c>
      <c r="L72" s="16">
        <f>FC_TRA_ROAD_P2W_E!L$2</f>
        <v>185.25402250131143</v>
      </c>
      <c r="M72" s="16">
        <f>FC_TRA_ROAD_P2W_E!M$2</f>
        <v>175.54842799163646</v>
      </c>
      <c r="N72" s="16">
        <f>FC_TRA_ROAD_P2W_E!N$2</f>
        <v>168.74105363622908</v>
      </c>
      <c r="O72" s="16">
        <f>FC_TRA_ROAD_P2W_E!O$2</f>
        <v>167.68714626238724</v>
      </c>
      <c r="P72" s="16">
        <f>FC_TRA_ROAD_P2W_E!P$2</f>
        <v>163.52899331251746</v>
      </c>
      <c r="Q72" s="16">
        <f>FC_TRA_ROAD_P2W_E!Q$2</f>
        <v>158.84130890227587</v>
      </c>
      <c r="R72" s="16">
        <f>FC_TRA_ROAD_P2W_E!R$2</f>
        <v>148.42408502286838</v>
      </c>
      <c r="S72" s="16">
        <f>FC_TRA_ROAD_P2W_E!S$2</f>
        <v>155.43433547733912</v>
      </c>
      <c r="T72" s="16">
        <f>FC_TRA_ROAD_P2W_E!T$2</f>
        <v>157.20483019923631</v>
      </c>
      <c r="U72" s="16">
        <f>FC_TRA_ROAD_P2W_E!U$2</f>
        <v>148.82503010272831</v>
      </c>
      <c r="V72" s="16">
        <f>FC_TRA_ROAD_P2W_E!V$2</f>
        <v>157.71985415332912</v>
      </c>
      <c r="W72" s="16">
        <f>FC_TRA_ROAD_P2W_E!W$2</f>
        <v>139.31763646147581</v>
      </c>
      <c r="X72" s="16">
        <f>FC_TRA_ROAD_P2W_E!X$2</f>
        <v>143.1787537112246</v>
      </c>
      <c r="Y72" s="16">
        <f>FC_TRA_ROAD_P2W_E!Y$2</f>
        <v>144.92556503013046</v>
      </c>
      <c r="Z72" s="16">
        <f>FC_TRA_ROAD_P2W_E!Z$2</f>
        <v>159.25201396547956</v>
      </c>
    </row>
    <row r="73" spans="1:26" ht="11.25" customHeight="1" x14ac:dyDescent="0.2">
      <c r="A73" s="41" t="s">
        <v>251</v>
      </c>
      <c r="B73" s="15" t="str">
        <f ca="1">HYPERLINK("#"&amp;CELL("address",FC_TRA_ROAD_CAR_E!$Z$2),"FC_TRA_ROAD_CAR_E")</f>
        <v>FC_TRA_ROAD_CAR_E</v>
      </c>
      <c r="C73" s="16">
        <f>FC_TRA_ROAD_CAR_E!C$2</f>
        <v>8727.1795255560392</v>
      </c>
      <c r="D73" s="16">
        <f>FC_TRA_ROAD_CAR_E!D$2</f>
        <v>8802.5385267701658</v>
      </c>
      <c r="E73" s="16">
        <f>FC_TRA_ROAD_CAR_E!E$2</f>
        <v>9404.5594004459617</v>
      </c>
      <c r="F73" s="16">
        <f>FC_TRA_ROAD_CAR_E!F$2</f>
        <v>10232.399078712582</v>
      </c>
      <c r="G73" s="16">
        <f>FC_TRA_ROAD_CAR_E!G$2</f>
        <v>10614.116479526738</v>
      </c>
      <c r="H73" s="16">
        <f>FC_TRA_ROAD_CAR_E!H$2</f>
        <v>10382.760406965881</v>
      </c>
      <c r="I73" s="16">
        <f>FC_TRA_ROAD_CAR_E!I$2</f>
        <v>10369.897913828196</v>
      </c>
      <c r="J73" s="16">
        <f>FC_TRA_ROAD_CAR_E!J$2</f>
        <v>10333.652756851865</v>
      </c>
      <c r="K73" s="16">
        <f>FC_TRA_ROAD_CAR_E!K$2</f>
        <v>10499.134749973391</v>
      </c>
      <c r="L73" s="16">
        <f>FC_TRA_ROAD_CAR_E!L$2</f>
        <v>10516.346399825576</v>
      </c>
      <c r="M73" s="16">
        <f>FC_TRA_ROAD_CAR_E!M$2</f>
        <v>10481.261081502133</v>
      </c>
      <c r="N73" s="16">
        <f>FC_TRA_ROAD_CAR_E!N$2</f>
        <v>9834.8017703562527</v>
      </c>
      <c r="O73" s="16">
        <f>FC_TRA_ROAD_CAR_E!O$2</f>
        <v>9391.6448998239939</v>
      </c>
      <c r="P73" s="16">
        <f>FC_TRA_ROAD_CAR_E!P$2</f>
        <v>9413.6822993565002</v>
      </c>
      <c r="Q73" s="16">
        <f>FC_TRA_ROAD_CAR_E!Q$2</f>
        <v>9541.2909345318767</v>
      </c>
      <c r="R73" s="16">
        <f>FC_TRA_ROAD_CAR_E!R$2</f>
        <v>9556.8565843312335</v>
      </c>
      <c r="S73" s="16">
        <f>FC_TRA_ROAD_CAR_E!S$2</f>
        <v>9875.3708323398459</v>
      </c>
      <c r="T73" s="16">
        <f>FC_TRA_ROAD_CAR_E!T$2</f>
        <v>10122.634677332164</v>
      </c>
      <c r="U73" s="16">
        <f>FC_TRA_ROAD_CAR_E!U$2</f>
        <v>10194.382292996226</v>
      </c>
      <c r="V73" s="16">
        <f>FC_TRA_ROAD_CAR_E!V$2</f>
        <v>10606.253006409226</v>
      </c>
      <c r="W73" s="16">
        <f>FC_TRA_ROAD_CAR_E!W$2</f>
        <v>8992.5755787635226</v>
      </c>
      <c r="X73" s="16">
        <f>FC_TRA_ROAD_CAR_E!X$2</f>
        <v>9541.7627062634838</v>
      </c>
      <c r="Y73" s="16">
        <f>FC_TRA_ROAD_CAR_E!Y$2</f>
        <v>9913.6626046347938</v>
      </c>
      <c r="Z73" s="16">
        <f>FC_TRA_ROAD_CAR_E!Z$2</f>
        <v>10615.957791598568</v>
      </c>
    </row>
    <row r="74" spans="1:26" ht="11.25" customHeight="1" x14ac:dyDescent="0.2">
      <c r="A74" s="41" t="s">
        <v>252</v>
      </c>
      <c r="B74" s="15" t="str">
        <f ca="1">HYPERLINK("#"&amp;CELL("address",FC_TRA_ROAD_BUS_E!$Z$2),"FC_TRA_ROAD_BUS_E")</f>
        <v>FC_TRA_ROAD_BUS_E</v>
      </c>
      <c r="C74" s="16">
        <f>FC_TRA_ROAD_BUS_E!C$2</f>
        <v>1000.4387426144317</v>
      </c>
      <c r="D74" s="16">
        <f>FC_TRA_ROAD_BUS_E!D$2</f>
        <v>997.98838858143893</v>
      </c>
      <c r="E74" s="16">
        <f>FC_TRA_ROAD_BUS_E!E$2</f>
        <v>998.1706044295936</v>
      </c>
      <c r="F74" s="16">
        <f>FC_TRA_ROAD_BUS_E!F$2</f>
        <v>978.93094190862553</v>
      </c>
      <c r="G74" s="16">
        <f>FC_TRA_ROAD_BUS_E!G$2</f>
        <v>957.16811298702214</v>
      </c>
      <c r="H74" s="16">
        <f>FC_TRA_ROAD_BUS_E!H$2</f>
        <v>596.008554793131</v>
      </c>
      <c r="I74" s="16">
        <f>FC_TRA_ROAD_BUS_E!I$2</f>
        <v>586.33654874557931</v>
      </c>
      <c r="J74" s="16">
        <f>FC_TRA_ROAD_BUS_E!J$2</f>
        <v>591.96437178664382</v>
      </c>
      <c r="K74" s="16">
        <f>FC_TRA_ROAD_BUS_E!K$2</f>
        <v>613.1885452314491</v>
      </c>
      <c r="L74" s="16">
        <f>FC_TRA_ROAD_BUS_E!L$2</f>
        <v>614.95677323694372</v>
      </c>
      <c r="M74" s="16">
        <f>FC_TRA_ROAD_BUS_E!M$2</f>
        <v>620.01244493338925</v>
      </c>
      <c r="N74" s="16">
        <f>FC_TRA_ROAD_BUS_E!N$2</f>
        <v>619.11122491450988</v>
      </c>
      <c r="O74" s="16">
        <f>FC_TRA_ROAD_BUS_E!O$2</f>
        <v>498.67574301644117</v>
      </c>
      <c r="P74" s="16">
        <f>FC_TRA_ROAD_BUS_E!P$2</f>
        <v>480.07063785333025</v>
      </c>
      <c r="Q74" s="16">
        <f>FC_TRA_ROAD_BUS_E!Q$2</f>
        <v>589.79905999412472</v>
      </c>
      <c r="R74" s="16">
        <f>FC_TRA_ROAD_BUS_E!R$2</f>
        <v>592.4225148340214</v>
      </c>
      <c r="S74" s="16">
        <f>FC_TRA_ROAD_BUS_E!S$2</f>
        <v>637.78274606622449</v>
      </c>
      <c r="T74" s="16">
        <f>FC_TRA_ROAD_BUS_E!T$2</f>
        <v>662.90516475586867</v>
      </c>
      <c r="U74" s="16">
        <f>FC_TRA_ROAD_BUS_E!U$2</f>
        <v>690.27907311003071</v>
      </c>
      <c r="V74" s="16">
        <f>FC_TRA_ROAD_BUS_E!V$2</f>
        <v>640.12356910383141</v>
      </c>
      <c r="W74" s="16">
        <f>FC_TRA_ROAD_BUS_E!W$2</f>
        <v>485.92633327738895</v>
      </c>
      <c r="X74" s="16">
        <f>FC_TRA_ROAD_BUS_E!X$2</f>
        <v>602.62816896517745</v>
      </c>
      <c r="Y74" s="16">
        <f>FC_TRA_ROAD_BUS_E!Y$2</f>
        <v>712.62551244101098</v>
      </c>
      <c r="Z74" s="16">
        <f>FC_TRA_ROAD_BUS_E!Z$2</f>
        <v>743.34687173292332</v>
      </c>
    </row>
    <row r="75" spans="1:26" ht="11.25" customHeight="1" x14ac:dyDescent="0.2">
      <c r="A75" s="41" t="s">
        <v>253</v>
      </c>
      <c r="B75" s="15" t="str">
        <f ca="1">HYPERLINK("#"&amp;CELL("address",FC_TRA_ROAD_LCV_E!$Z$2),"FC_TRA_ROAD_LCV_E")</f>
        <v>FC_TRA_ROAD_LCV_E</v>
      </c>
      <c r="C75" s="16">
        <f>FC_TRA_ROAD_LCV_E!C$2</f>
        <v>5507.2108366162374</v>
      </c>
      <c r="D75" s="16">
        <f>FC_TRA_ROAD_LCV_E!D$2</f>
        <v>5321.5335186627262</v>
      </c>
      <c r="E75" s="16">
        <f>FC_TRA_ROAD_LCV_E!E$2</f>
        <v>5310.4869556833173</v>
      </c>
      <c r="F75" s="16">
        <f>FC_TRA_ROAD_LCV_E!F$2</f>
        <v>5200.4882469061486</v>
      </c>
      <c r="G75" s="16">
        <f>FC_TRA_ROAD_LCV_E!G$2</f>
        <v>4851.3979279212563</v>
      </c>
      <c r="H75" s="16">
        <f>FC_TRA_ROAD_LCV_E!H$2</f>
        <v>4523.0256006567406</v>
      </c>
      <c r="I75" s="16">
        <f>FC_TRA_ROAD_LCV_E!I$2</f>
        <v>4378.8379320631575</v>
      </c>
      <c r="J75" s="16">
        <f>FC_TRA_ROAD_LCV_E!J$2</f>
        <v>4054.0005832227043</v>
      </c>
      <c r="K75" s="16">
        <f>FC_TRA_ROAD_LCV_E!K$2</f>
        <v>3995.5757781714287</v>
      </c>
      <c r="L75" s="16">
        <f>FC_TRA_ROAD_LCV_E!L$2</f>
        <v>3901.899740919022</v>
      </c>
      <c r="M75" s="16">
        <f>FC_TRA_ROAD_LCV_E!M$2</f>
        <v>3687.9513178832858</v>
      </c>
      <c r="N75" s="16">
        <f>FC_TRA_ROAD_LCV_E!N$2</f>
        <v>3211.2830156634741</v>
      </c>
      <c r="O75" s="16">
        <f>FC_TRA_ROAD_LCV_E!O$2</f>
        <v>2708.3012987607958</v>
      </c>
      <c r="P75" s="16">
        <f>FC_TRA_ROAD_LCV_E!P$2</f>
        <v>2579.6464350863457</v>
      </c>
      <c r="Q75" s="16">
        <f>FC_TRA_ROAD_LCV_E!Q$2</f>
        <v>2721.8076695241475</v>
      </c>
      <c r="R75" s="16">
        <f>FC_TRA_ROAD_LCV_E!R$2</f>
        <v>2660.4164255343926</v>
      </c>
      <c r="S75" s="16">
        <f>FC_TRA_ROAD_LCV_E!S$2</f>
        <v>2784.931512482397</v>
      </c>
      <c r="T75" s="16">
        <f>FC_TRA_ROAD_LCV_E!T$2</f>
        <v>2860.2456719719698</v>
      </c>
      <c r="U75" s="16">
        <f>FC_TRA_ROAD_LCV_E!U$2</f>
        <v>2887.0223085977254</v>
      </c>
      <c r="V75" s="16">
        <f>FC_TRA_ROAD_LCV_E!V$2</f>
        <v>2924.5936155334343</v>
      </c>
      <c r="W75" s="16">
        <f>FC_TRA_ROAD_LCV_E!W$2</f>
        <v>2461.7113814840955</v>
      </c>
      <c r="X75" s="16">
        <f>FC_TRA_ROAD_LCV_E!X$2</f>
        <v>2687.4093170475016</v>
      </c>
      <c r="Y75" s="16">
        <f>FC_TRA_ROAD_LCV_E!Y$2</f>
        <v>3046.6324582669713</v>
      </c>
      <c r="Z75" s="16">
        <f>FC_TRA_ROAD_LCV_E!Z$2</f>
        <v>3361.8346436282081</v>
      </c>
    </row>
    <row r="76" spans="1:26" ht="11.25" customHeight="1" x14ac:dyDescent="0.2">
      <c r="A76" s="41" t="s">
        <v>254</v>
      </c>
      <c r="B76" s="15" t="str">
        <f ca="1">HYPERLINK("#"&amp;CELL("address",FC_TRA_ROAD_HGV_E!$Z$2),"FC_TRA_ROAD_HGV_E")</f>
        <v>FC_TRA_ROAD_HGV_E</v>
      </c>
      <c r="C76" s="16">
        <f>FC_TRA_ROAD_HGV_E!C$2</f>
        <v>1868.981793323539</v>
      </c>
      <c r="D76" s="16">
        <f>FC_TRA_ROAD_HGV_E!D$2</f>
        <v>2241.425793258838</v>
      </c>
      <c r="E76" s="16">
        <f>FC_TRA_ROAD_HGV_E!E$2</f>
        <v>2160.8549473384737</v>
      </c>
      <c r="F76" s="16">
        <f>FC_TRA_ROAD_HGV_E!F$2</f>
        <v>2534.2508282718368</v>
      </c>
      <c r="G76" s="16">
        <f>FC_TRA_ROAD_HGV_E!G$2</f>
        <v>3070.0214676870532</v>
      </c>
      <c r="H76" s="16">
        <f>FC_TRA_ROAD_HGV_E!H$2</f>
        <v>3160.6700386387133</v>
      </c>
      <c r="I76" s="16">
        <f>FC_TRA_ROAD_HGV_E!I$2</f>
        <v>3161.2547310113255</v>
      </c>
      <c r="J76" s="16">
        <f>FC_TRA_ROAD_HGV_E!J$2</f>
        <v>3248.8180284779414</v>
      </c>
      <c r="K76" s="16">
        <f>FC_TRA_ROAD_HGV_E!K$2</f>
        <v>3178.1836282754593</v>
      </c>
      <c r="L76" s="16">
        <f>FC_TRA_ROAD_HGV_E!L$2</f>
        <v>2836.9559000771465</v>
      </c>
      <c r="M76" s="16">
        <f>FC_TRA_ROAD_HGV_E!M$2</f>
        <v>2837.9691632495542</v>
      </c>
      <c r="N76" s="16">
        <f>FC_TRA_ROAD_HGV_E!N$2</f>
        <v>2707.8804204695343</v>
      </c>
      <c r="O76" s="16">
        <f>FC_TRA_ROAD_HGV_E!O$2</f>
        <v>2405.7667279763832</v>
      </c>
      <c r="P76" s="16">
        <f>FC_TRA_ROAD_HGV_E!P$2</f>
        <v>2290.9842499113088</v>
      </c>
      <c r="Q76" s="16">
        <f>FC_TRA_ROAD_HGV_E!Q$2</f>
        <v>2129.6749664475724</v>
      </c>
      <c r="R76" s="16">
        <f>FC_TRA_ROAD_HGV_E!R$2</f>
        <v>2212.3851293974844</v>
      </c>
      <c r="S76" s="16">
        <f>FC_TRA_ROAD_HGV_E!S$2</f>
        <v>2218.6394832741926</v>
      </c>
      <c r="T76" s="16">
        <f>FC_TRA_ROAD_HGV_E!T$2</f>
        <v>2173.8269044207595</v>
      </c>
      <c r="U76" s="16">
        <f>FC_TRA_ROAD_HGV_E!U$2</f>
        <v>2134.0154471132919</v>
      </c>
      <c r="V76" s="16">
        <f>FC_TRA_ROAD_HGV_E!V$2</f>
        <v>2186.6628268001773</v>
      </c>
      <c r="W76" s="16">
        <f>FC_TRA_ROAD_HGV_E!W$2</f>
        <v>1870.3537681335176</v>
      </c>
      <c r="X76" s="16">
        <f>FC_TRA_ROAD_HGV_E!X$2</f>
        <v>1971.441158292612</v>
      </c>
      <c r="Y76" s="16">
        <f>FC_TRA_ROAD_HGV_E!Y$2</f>
        <v>2002.6868628670943</v>
      </c>
      <c r="Z76" s="16">
        <f>FC_TRA_ROAD_HGV_E!Z$2</f>
        <v>1978.8851574348212</v>
      </c>
    </row>
    <row r="77" spans="1:26" ht="11.25" customHeight="1" x14ac:dyDescent="0.2">
      <c r="A77" s="40" t="s">
        <v>159</v>
      </c>
      <c r="B77" s="13" t="str">
        <f ca="1">HYPERLINK("#"&amp;CELL("address",FC_TRA_DAVI_E!$Z$2),"FC_TRA_DAVI_E")</f>
        <v>FC_TRA_DAVI_E</v>
      </c>
      <c r="C77" s="14">
        <f>FC_TRA_DAVI_E!C$2</f>
        <v>345.93537527999985</v>
      </c>
      <c r="D77" s="14">
        <f>FC_TRA_DAVI_E!D$2</f>
        <v>355.55335200000013</v>
      </c>
      <c r="E77" s="14">
        <f>FC_TRA_DAVI_E!E$2</f>
        <v>378.10043676000015</v>
      </c>
      <c r="F77" s="14">
        <f>FC_TRA_DAVI_E!F$2</f>
        <v>352.45224000000019</v>
      </c>
      <c r="G77" s="14">
        <f>FC_TRA_DAVI_E!G$2</f>
        <v>397.40670504000008</v>
      </c>
      <c r="H77" s="14">
        <f>FC_TRA_DAVI_E!H$2</f>
        <v>413.36656200000016</v>
      </c>
      <c r="I77" s="14">
        <f>FC_TRA_DAVI_E!I$2</f>
        <v>403.81868952000008</v>
      </c>
      <c r="J77" s="14">
        <f>FC_TRA_DAVI_E!J$2</f>
        <v>401.89751676000003</v>
      </c>
      <c r="K77" s="14">
        <f>FC_TRA_DAVI_E!K$2</f>
        <v>370.98037296000012</v>
      </c>
      <c r="L77" s="14">
        <f>FC_TRA_DAVI_E!L$2</f>
        <v>346.24691675999992</v>
      </c>
      <c r="M77" s="14">
        <f>FC_TRA_DAVI_E!M$2</f>
        <v>411.16114152000017</v>
      </c>
      <c r="N77" s="14">
        <f>FC_TRA_DAVI_E!N$2</f>
        <v>364.79720304</v>
      </c>
      <c r="O77" s="14">
        <f>FC_TRA_DAVI_E!O$2</f>
        <v>364.80884400000002</v>
      </c>
      <c r="P77" s="14">
        <f>FC_TRA_DAVI_E!P$2</f>
        <v>370.98037296000012</v>
      </c>
      <c r="Q77" s="14">
        <f>FC_TRA_DAVI_E!Q$2</f>
        <v>358.62541524000011</v>
      </c>
      <c r="R77" s="14">
        <f>FC_TRA_DAVI_E!R$2</f>
        <v>377.17570152000019</v>
      </c>
      <c r="S77" s="14">
        <f>FC_TRA_DAVI_E!S$2</f>
        <v>420.45944400000013</v>
      </c>
      <c r="T77" s="14">
        <f>FC_TRA_DAVI_E!T$2</f>
        <v>507.08642292000013</v>
      </c>
      <c r="U77" s="14">
        <f>FC_TRA_DAVI_E!U$2</f>
        <v>538.60807223999984</v>
      </c>
      <c r="V77" s="14">
        <f>FC_TRA_DAVI_E!V$2</f>
        <v>500.96575152000008</v>
      </c>
      <c r="W77" s="14">
        <f>FC_TRA_DAVI_E!W$2</f>
        <v>261.78926435999995</v>
      </c>
      <c r="X77" s="14">
        <f>FC_TRA_DAVI_E!X$2</f>
        <v>344.55287304000007</v>
      </c>
      <c r="Y77" s="14">
        <f>FC_TRA_DAVI_E!Y$2</f>
        <v>421.59955032000011</v>
      </c>
      <c r="Z77" s="14">
        <f>FC_TRA_DAVI_E!Z$2</f>
        <v>485.10775764000005</v>
      </c>
    </row>
    <row r="78" spans="1:26" ht="11.25" customHeight="1" x14ac:dyDescent="0.2">
      <c r="A78" s="41" t="s">
        <v>230</v>
      </c>
      <c r="B78" s="15" t="str">
        <f ca="1">HYPERLINK("#"&amp;CELL("address",FC_TRA_DAVI_PA_E!$Z$2),"FC_TRA_DAVI_PA_E")</f>
        <v>FC_TRA_DAVI_PA_E</v>
      </c>
      <c r="C78" s="16">
        <f>FC_TRA_DAVI_PA_E!C$2</f>
        <v>329.00324046652167</v>
      </c>
      <c r="D78" s="16">
        <f>FC_TRA_DAVI_PA_E!D$2</f>
        <v>339.98968069826782</v>
      </c>
      <c r="E78" s="16">
        <f>FC_TRA_DAVI_PA_E!E$2</f>
        <v>362.72987531492134</v>
      </c>
      <c r="F78" s="16">
        <f>FC_TRA_DAVI_PA_E!F$2</f>
        <v>338.21371672363347</v>
      </c>
      <c r="G78" s="16">
        <f>FC_TRA_DAVI_PA_E!G$2</f>
        <v>382.78311853540157</v>
      </c>
      <c r="H78" s="16">
        <f>FC_TRA_DAVI_PA_E!H$2</f>
        <v>397.54333001441375</v>
      </c>
      <c r="I78" s="16">
        <f>FC_TRA_DAVI_PA_E!I$2</f>
        <v>386.90369751408082</v>
      </c>
      <c r="J78" s="16">
        <f>FC_TRA_DAVI_PA_E!J$2</f>
        <v>384.26837227104892</v>
      </c>
      <c r="K78" s="16">
        <f>FC_TRA_DAVI_PA_E!K$2</f>
        <v>354.30174617753613</v>
      </c>
      <c r="L78" s="16">
        <f>FC_TRA_DAVI_PA_E!L$2</f>
        <v>329.60324958353561</v>
      </c>
      <c r="M78" s="16">
        <f>FC_TRA_DAVI_PA_E!M$2</f>
        <v>392.97928365459842</v>
      </c>
      <c r="N78" s="16">
        <f>FC_TRA_DAVI_PA_E!N$2</f>
        <v>353.62020268702372</v>
      </c>
      <c r="O78" s="16">
        <f>FC_TRA_DAVI_PA_E!O$2</f>
        <v>354.37126645407955</v>
      </c>
      <c r="P78" s="16">
        <f>FC_TRA_DAVI_PA_E!P$2</f>
        <v>361.51743492204514</v>
      </c>
      <c r="Q78" s="16">
        <f>FC_TRA_DAVI_PA_E!Q$2</f>
        <v>351.21664338514296</v>
      </c>
      <c r="R78" s="16">
        <f>FC_TRA_DAVI_PA_E!R$2</f>
        <v>370.54250968403301</v>
      </c>
      <c r="S78" s="16">
        <f>FC_TRA_DAVI_PA_E!S$2</f>
        <v>416.22793014966101</v>
      </c>
      <c r="T78" s="16">
        <f>FC_TRA_DAVI_PA_E!T$2</f>
        <v>501.20168513376501</v>
      </c>
      <c r="U78" s="16">
        <f>FC_TRA_DAVI_PA_E!U$2</f>
        <v>532.58882577873726</v>
      </c>
      <c r="V78" s="16">
        <f>FC_TRA_DAVI_PA_E!V$2</f>
        <v>495.0208285686561</v>
      </c>
      <c r="W78" s="16">
        <f>FC_TRA_DAVI_PA_E!W$2</f>
        <v>256.28634670130555</v>
      </c>
      <c r="X78" s="16">
        <f>FC_TRA_DAVI_PA_E!X$2</f>
        <v>338.34402338922104</v>
      </c>
      <c r="Y78" s="16">
        <f>FC_TRA_DAVI_PA_E!Y$2</f>
        <v>415.32574494563488</v>
      </c>
      <c r="Z78" s="16">
        <f>FC_TRA_DAVI_PA_E!Z$2</f>
        <v>478.14989557302084</v>
      </c>
    </row>
    <row r="79" spans="1:26" ht="11.25" customHeight="1" x14ac:dyDescent="0.2">
      <c r="A79" s="41" t="s">
        <v>231</v>
      </c>
      <c r="B79" s="15" t="str">
        <f ca="1">HYPERLINK("#"&amp;CELL("address",FC_TRA_DAVI_FR_E!$Z$2),"FC_TRA_DAVI_FR_E")</f>
        <v>FC_TRA_DAVI_FR_E</v>
      </c>
      <c r="C79" s="16">
        <f>FC_TRA_DAVI_FR_E!C$2</f>
        <v>16.932134813478161</v>
      </c>
      <c r="D79" s="16">
        <f>FC_TRA_DAVI_FR_E!D$2</f>
        <v>15.563671301732352</v>
      </c>
      <c r="E79" s="16">
        <f>FC_TRA_DAVI_FR_E!E$2</f>
        <v>15.370561445078824</v>
      </c>
      <c r="F79" s="16">
        <f>FC_TRA_DAVI_FR_E!F$2</f>
        <v>14.238523276366722</v>
      </c>
      <c r="G79" s="16">
        <f>FC_TRA_DAVI_FR_E!G$2</f>
        <v>14.623586504598528</v>
      </c>
      <c r="H79" s="16">
        <f>FC_TRA_DAVI_FR_E!H$2</f>
        <v>15.823231985586396</v>
      </c>
      <c r="I79" s="16">
        <f>FC_TRA_DAVI_FR_E!I$2</f>
        <v>16.914992005919245</v>
      </c>
      <c r="J79" s="16">
        <f>FC_TRA_DAVI_FR_E!J$2</f>
        <v>17.629144488951052</v>
      </c>
      <c r="K79" s="16">
        <f>FC_TRA_DAVI_FR_E!K$2</f>
        <v>16.678626782463965</v>
      </c>
      <c r="L79" s="16">
        <f>FC_TRA_DAVI_FR_E!L$2</f>
        <v>16.643667176464291</v>
      </c>
      <c r="M79" s="16">
        <f>FC_TRA_DAVI_FR_E!M$2</f>
        <v>18.181857865401742</v>
      </c>
      <c r="N79" s="16">
        <f>FC_TRA_DAVI_FR_E!N$2</f>
        <v>11.177000352976286</v>
      </c>
      <c r="O79" s="16">
        <f>FC_TRA_DAVI_FR_E!O$2</f>
        <v>10.437577545920455</v>
      </c>
      <c r="P79" s="16">
        <f>FC_TRA_DAVI_FR_E!P$2</f>
        <v>9.4629380379549684</v>
      </c>
      <c r="Q79" s="16">
        <f>FC_TRA_DAVI_FR_E!Q$2</f>
        <v>7.4087718548571626</v>
      </c>
      <c r="R79" s="16">
        <f>FC_TRA_DAVI_FR_E!R$2</f>
        <v>6.6331918359671276</v>
      </c>
      <c r="S79" s="16">
        <f>FC_TRA_DAVI_FR_E!S$2</f>
        <v>4.2315138503391401</v>
      </c>
      <c r="T79" s="16">
        <f>FC_TRA_DAVI_FR_E!T$2</f>
        <v>5.8847377862350925</v>
      </c>
      <c r="U79" s="16">
        <f>FC_TRA_DAVI_FR_E!U$2</f>
        <v>6.0192464612625809</v>
      </c>
      <c r="V79" s="16">
        <f>FC_TRA_DAVI_FR_E!V$2</f>
        <v>5.9449229513439636</v>
      </c>
      <c r="W79" s="16">
        <f>FC_TRA_DAVI_FR_E!W$2</f>
        <v>5.5029176586944084</v>
      </c>
      <c r="X79" s="16">
        <f>FC_TRA_DAVI_FR_E!X$2</f>
        <v>6.2088496507790607</v>
      </c>
      <c r="Y79" s="16">
        <f>FC_TRA_DAVI_FR_E!Y$2</f>
        <v>6.2738053743652369</v>
      </c>
      <c r="Z79" s="16">
        <f>FC_TRA_DAVI_FR_E!Z$2</f>
        <v>6.9578620669792102</v>
      </c>
    </row>
    <row r="80" spans="1:26" ht="11.25" customHeight="1" x14ac:dyDescent="0.2">
      <c r="A80" s="40" t="s">
        <v>160</v>
      </c>
      <c r="B80" s="13" t="str">
        <f ca="1">HYPERLINK("#"&amp;CELL("address",FC_TRA_DNAVI_E!$Z$2),"FC_TRA_DNAVI_E")</f>
        <v>FC_TRA_DNAVI_E</v>
      </c>
      <c r="C80" s="14">
        <f>FC_TRA_DNAVI_E!C$2</f>
        <v>138.06243827999998</v>
      </c>
      <c r="D80" s="14">
        <f>FC_TRA_DNAVI_E!D$2</f>
        <v>157.32677844</v>
      </c>
      <c r="E80" s="14">
        <f>FC_TRA_DNAVI_E!E$2</f>
        <v>282.23642987999995</v>
      </c>
      <c r="F80" s="14">
        <f>FC_TRA_DNAVI_E!F$2</f>
        <v>205.40433707999998</v>
      </c>
      <c r="G80" s="14">
        <f>FC_TRA_DNAVI_E!G$2</f>
        <v>80.268884280000009</v>
      </c>
      <c r="H80" s="14">
        <f>FC_TRA_DNAVI_E!H$2</f>
        <v>54.58283063999999</v>
      </c>
      <c r="I80" s="14">
        <f>FC_TRA_DNAVI_E!I$2</f>
        <v>63.726029640000014</v>
      </c>
      <c r="J80" s="14">
        <f>FC_TRA_DNAVI_E!J$2</f>
        <v>402.81539868000004</v>
      </c>
      <c r="K80" s="14">
        <f>FC_TRA_DNAVI_E!K$2</f>
        <v>440.41890132000003</v>
      </c>
      <c r="L80" s="14">
        <f>FC_TRA_DNAVI_E!L$2</f>
        <v>626.42402568000023</v>
      </c>
      <c r="M80" s="14">
        <f>FC_TRA_DNAVI_E!M$2</f>
        <v>390.97331856</v>
      </c>
      <c r="N80" s="14">
        <f>FC_TRA_DNAVI_E!N$2</f>
        <v>368.39807747999998</v>
      </c>
      <c r="O80" s="14">
        <f>FC_TRA_DNAVI_E!O$2</f>
        <v>371.49404651999998</v>
      </c>
      <c r="P80" s="14">
        <f>FC_TRA_DNAVI_E!P$2</f>
        <v>383.96868048000005</v>
      </c>
      <c r="Q80" s="14">
        <f>FC_TRA_DNAVI_E!Q$2</f>
        <v>269.23601988000001</v>
      </c>
      <c r="R80" s="14">
        <f>FC_TRA_DNAVI_E!R$2</f>
        <v>304.46577431999998</v>
      </c>
      <c r="S80" s="14">
        <f>FC_TRA_DNAVI_E!S$2</f>
        <v>346.99691952000001</v>
      </c>
      <c r="T80" s="14">
        <f>FC_TRA_DNAVI_E!T$2</f>
        <v>307.07894340000001</v>
      </c>
      <c r="U80" s="14">
        <f>FC_TRA_DNAVI_E!U$2</f>
        <v>320.03780724000001</v>
      </c>
      <c r="V80" s="14">
        <f>FC_TRA_DNAVI_E!V$2</f>
        <v>275.67038448000005</v>
      </c>
      <c r="W80" s="14">
        <f>FC_TRA_DNAVI_E!W$2</f>
        <v>197.49954167999999</v>
      </c>
      <c r="X80" s="14">
        <f>FC_TRA_DNAVI_E!X$2</f>
        <v>226.59361416000002</v>
      </c>
      <c r="Y80" s="14">
        <f>FC_TRA_DNAVI_E!Y$2</f>
        <v>251.52839064</v>
      </c>
      <c r="Z80" s="14">
        <f>FC_TRA_DNAVI_E!Z$2</f>
        <v>224.97474815999999</v>
      </c>
    </row>
    <row r="81" spans="1:26" ht="11.25" customHeight="1" x14ac:dyDescent="0.2">
      <c r="A81" s="41" t="s">
        <v>237</v>
      </c>
      <c r="B81" s="15" t="str">
        <f ca="1">HYPERLINK("#"&amp;CELL("address",FC_TRA_DNAVI_DCS_E!$Z$2),"FC_TRA_DNAVI_DCS_E")</f>
        <v>FC_TRA_DNAVI_DCS_E</v>
      </c>
      <c r="C81" s="16">
        <f>FC_TRA_DNAVI_DCS_E!C$2</f>
        <v>138.06243827999998</v>
      </c>
      <c r="D81" s="16">
        <f>FC_TRA_DNAVI_DCS_E!D$2</f>
        <v>157.32677844</v>
      </c>
      <c r="E81" s="16">
        <f>FC_TRA_DNAVI_DCS_E!E$2</f>
        <v>282.23642987999995</v>
      </c>
      <c r="F81" s="16">
        <f>FC_TRA_DNAVI_DCS_E!F$2</f>
        <v>205.40433707999998</v>
      </c>
      <c r="G81" s="16">
        <f>FC_TRA_DNAVI_DCS_E!G$2</f>
        <v>80.268884280000009</v>
      </c>
      <c r="H81" s="16">
        <f>FC_TRA_DNAVI_DCS_E!H$2</f>
        <v>54.58283063999999</v>
      </c>
      <c r="I81" s="16">
        <f>FC_TRA_DNAVI_DCS_E!I$2</f>
        <v>63.726029640000014</v>
      </c>
      <c r="J81" s="16">
        <f>FC_TRA_DNAVI_DCS_E!J$2</f>
        <v>402.81539868000004</v>
      </c>
      <c r="K81" s="16">
        <f>FC_TRA_DNAVI_DCS_E!K$2</f>
        <v>440.41890132000003</v>
      </c>
      <c r="L81" s="16">
        <f>FC_TRA_DNAVI_DCS_E!L$2</f>
        <v>626.42402568000023</v>
      </c>
      <c r="M81" s="16">
        <f>FC_TRA_DNAVI_DCS_E!M$2</f>
        <v>390.97331856</v>
      </c>
      <c r="N81" s="16">
        <f>FC_TRA_DNAVI_DCS_E!N$2</f>
        <v>368.39807747999998</v>
      </c>
      <c r="O81" s="16">
        <f>FC_TRA_DNAVI_DCS_E!O$2</f>
        <v>371.49404651999998</v>
      </c>
      <c r="P81" s="16">
        <f>FC_TRA_DNAVI_DCS_E!P$2</f>
        <v>383.96868048000005</v>
      </c>
      <c r="Q81" s="16">
        <f>FC_TRA_DNAVI_DCS_E!Q$2</f>
        <v>269.23601988000001</v>
      </c>
      <c r="R81" s="16">
        <f>FC_TRA_DNAVI_DCS_E!R$2</f>
        <v>304.46577431999998</v>
      </c>
      <c r="S81" s="16">
        <f>FC_TRA_DNAVI_DCS_E!S$2</f>
        <v>346.99691952000001</v>
      </c>
      <c r="T81" s="16">
        <f>FC_TRA_DNAVI_DCS_E!T$2</f>
        <v>307.07894340000001</v>
      </c>
      <c r="U81" s="16">
        <f>FC_TRA_DNAVI_DCS_E!U$2</f>
        <v>320.03780724000001</v>
      </c>
      <c r="V81" s="16">
        <f>FC_TRA_DNAVI_DCS_E!V$2</f>
        <v>275.67038448000005</v>
      </c>
      <c r="W81" s="16">
        <f>FC_TRA_DNAVI_DCS_E!W$2</f>
        <v>197.49954167999999</v>
      </c>
      <c r="X81" s="16">
        <f>FC_TRA_DNAVI_DCS_E!X$2</f>
        <v>226.59361416000002</v>
      </c>
      <c r="Y81" s="16">
        <f>FC_TRA_DNAVI_DCS_E!Y$2</f>
        <v>251.52839064</v>
      </c>
      <c r="Z81" s="16">
        <f>FC_TRA_DNAVI_DCS_E!Z$2</f>
        <v>224.97474815999999</v>
      </c>
    </row>
    <row r="82" spans="1:26" ht="11.25" customHeight="1" x14ac:dyDescent="0.2">
      <c r="A82" s="41" t="s">
        <v>236</v>
      </c>
      <c r="B82" s="15" t="str">
        <f ca="1">HYPERLINK("#"&amp;CELL("address",FC_TRA_DNAVI_IWW_E!$Z$2),"FC_TRA_DNAVI_IWW_E")</f>
        <v>FC_TRA_DNAVI_IWW_E</v>
      </c>
      <c r="C82" s="16">
        <f>FC_TRA_DNAVI_IWW_E!C$2</f>
        <v>0</v>
      </c>
      <c r="D82" s="16">
        <f>FC_TRA_DNAVI_IWW_E!D$2</f>
        <v>0</v>
      </c>
      <c r="E82" s="16">
        <f>FC_TRA_DNAVI_IWW_E!E$2</f>
        <v>0</v>
      </c>
      <c r="F82" s="16">
        <f>FC_TRA_DNAVI_IWW_E!F$2</f>
        <v>0</v>
      </c>
      <c r="G82" s="16">
        <f>FC_TRA_DNAVI_IWW_E!G$2</f>
        <v>0</v>
      </c>
      <c r="H82" s="16">
        <f>FC_TRA_DNAVI_IWW_E!H$2</f>
        <v>0</v>
      </c>
      <c r="I82" s="16">
        <f>FC_TRA_DNAVI_IWW_E!I$2</f>
        <v>0</v>
      </c>
      <c r="J82" s="16">
        <f>FC_TRA_DNAVI_IWW_E!J$2</f>
        <v>0</v>
      </c>
      <c r="K82" s="16">
        <f>FC_TRA_DNAVI_IWW_E!K$2</f>
        <v>0</v>
      </c>
      <c r="L82" s="16">
        <f>FC_TRA_DNAVI_IWW_E!L$2</f>
        <v>0</v>
      </c>
      <c r="M82" s="16">
        <f>FC_TRA_DNAVI_IWW_E!M$2</f>
        <v>0</v>
      </c>
      <c r="N82" s="16">
        <f>FC_TRA_DNAVI_IWW_E!N$2</f>
        <v>0</v>
      </c>
      <c r="O82" s="16">
        <f>FC_TRA_DNAVI_IWW_E!O$2</f>
        <v>0</v>
      </c>
      <c r="P82" s="16">
        <f>FC_TRA_DNAVI_IWW_E!P$2</f>
        <v>0</v>
      </c>
      <c r="Q82" s="16">
        <f>FC_TRA_DNAVI_IWW_E!Q$2</f>
        <v>0</v>
      </c>
      <c r="R82" s="16">
        <f>FC_TRA_DNAVI_IWW_E!R$2</f>
        <v>0</v>
      </c>
      <c r="S82" s="16">
        <f>FC_TRA_DNAVI_IWW_E!S$2</f>
        <v>0</v>
      </c>
      <c r="T82" s="16">
        <f>FC_TRA_DNAVI_IWW_E!T$2</f>
        <v>0</v>
      </c>
      <c r="U82" s="16">
        <f>FC_TRA_DNAVI_IWW_E!U$2</f>
        <v>0</v>
      </c>
      <c r="V82" s="16">
        <f>FC_TRA_DNAVI_IWW_E!V$2</f>
        <v>0</v>
      </c>
      <c r="W82" s="16">
        <f>FC_TRA_DNAVI_IWW_E!W$2</f>
        <v>0</v>
      </c>
      <c r="X82" s="16">
        <f>FC_TRA_DNAVI_IWW_E!X$2</f>
        <v>0</v>
      </c>
      <c r="Y82" s="16">
        <f>FC_TRA_DNAVI_IWW_E!Y$2</f>
        <v>0</v>
      </c>
      <c r="Z82" s="16">
        <f>FC_TRA_DNAVI_IWW_E!Z$2</f>
        <v>0</v>
      </c>
    </row>
    <row r="83" spans="1:26" ht="11.25" customHeight="1" x14ac:dyDescent="0.2">
      <c r="A83" s="40" t="s">
        <v>161</v>
      </c>
      <c r="B83" s="13" t="str">
        <f ca="1">HYPERLINK("#"&amp;CELL("address",FC_TRA_PIPE_E!$Z$2),"FC_TRA_PIPE_E")</f>
        <v>FC_TRA_PIPE_E</v>
      </c>
      <c r="C83" s="14">
        <f>FC_TRA_PIPE_E!C$2</f>
        <v>0</v>
      </c>
      <c r="D83" s="14">
        <f>FC_TRA_PIPE_E!D$2</f>
        <v>0</v>
      </c>
      <c r="E83" s="14">
        <f>FC_TRA_PIPE_E!E$2</f>
        <v>0</v>
      </c>
      <c r="F83" s="14">
        <f>FC_TRA_PIPE_E!F$2</f>
        <v>0</v>
      </c>
      <c r="G83" s="14">
        <f>FC_TRA_PIPE_E!G$2</f>
        <v>0</v>
      </c>
      <c r="H83" s="14">
        <f>FC_TRA_PIPE_E!H$2</f>
        <v>0</v>
      </c>
      <c r="I83" s="14">
        <f>FC_TRA_PIPE_E!I$2</f>
        <v>0</v>
      </c>
      <c r="J83" s="14">
        <f>FC_TRA_PIPE_E!J$2</f>
        <v>0</v>
      </c>
      <c r="K83" s="14">
        <f>FC_TRA_PIPE_E!K$2</f>
        <v>0</v>
      </c>
      <c r="L83" s="14">
        <f>FC_TRA_PIPE_E!L$2</f>
        <v>0</v>
      </c>
      <c r="M83" s="14">
        <f>FC_TRA_PIPE_E!M$2</f>
        <v>0</v>
      </c>
      <c r="N83" s="14">
        <f>FC_TRA_PIPE_E!N$2</f>
        <v>0</v>
      </c>
      <c r="O83" s="14">
        <f>FC_TRA_PIPE_E!O$2</f>
        <v>0</v>
      </c>
      <c r="P83" s="14">
        <f>FC_TRA_PIPE_E!P$2</f>
        <v>0</v>
      </c>
      <c r="Q83" s="14">
        <f>FC_TRA_PIPE_E!Q$2</f>
        <v>0</v>
      </c>
      <c r="R83" s="14">
        <f>FC_TRA_PIPE_E!R$2</f>
        <v>0</v>
      </c>
      <c r="S83" s="14">
        <f>FC_TRA_PIPE_E!S$2</f>
        <v>0</v>
      </c>
      <c r="T83" s="14">
        <f>FC_TRA_PIPE_E!T$2</f>
        <v>0</v>
      </c>
      <c r="U83" s="14">
        <f>FC_TRA_PIPE_E!U$2</f>
        <v>0</v>
      </c>
      <c r="V83" s="14">
        <f>FC_TRA_PIPE_E!V$2</f>
        <v>0</v>
      </c>
      <c r="W83" s="14">
        <f>FC_TRA_PIPE_E!W$2</f>
        <v>0</v>
      </c>
      <c r="X83" s="14">
        <f>FC_TRA_PIPE_E!X$2</f>
        <v>0</v>
      </c>
      <c r="Y83" s="14">
        <f>FC_TRA_PIPE_E!Y$2</f>
        <v>0</v>
      </c>
      <c r="Z83" s="14">
        <f>FC_TRA_PIPE_E!Z$2</f>
        <v>0</v>
      </c>
    </row>
    <row r="84" spans="1:26" ht="11.25" customHeight="1" x14ac:dyDescent="0.2">
      <c r="A84" s="39" t="s">
        <v>162</v>
      </c>
      <c r="B84" s="11" t="str">
        <f ca="1">HYPERLINK("#"&amp;CELL("address",FC_OTH_E!$Z$2),"FC_OTH_E")</f>
        <v>FC_OTH_E</v>
      </c>
      <c r="C84" s="12">
        <f>FC_OTH_E!C$2</f>
        <v>5416.6374878399993</v>
      </c>
      <c r="D84" s="12">
        <f>FC_OTH_E!D$2</f>
        <v>5976.3199557599992</v>
      </c>
      <c r="E84" s="12">
        <f>FC_OTH_E!E$2</f>
        <v>6086.1131841600009</v>
      </c>
      <c r="F84" s="12">
        <f>FC_OTH_E!F$2</f>
        <v>5756.135439239999</v>
      </c>
      <c r="G84" s="12">
        <f>FC_OTH_E!G$2</f>
        <v>6089.6204128800009</v>
      </c>
      <c r="H84" s="12">
        <f>FC_OTH_E!H$2</f>
        <v>6705.4473068400002</v>
      </c>
      <c r="I84" s="12">
        <f>FC_OTH_E!I$2</f>
        <v>5563.9521460800006</v>
      </c>
      <c r="J84" s="12">
        <f>FC_OTH_E!J$2</f>
        <v>5373.1951703999994</v>
      </c>
      <c r="K84" s="12">
        <f>FC_OTH_E!K$2</f>
        <v>4701.4781795999997</v>
      </c>
      <c r="L84" s="12">
        <f>FC_OTH_E!L$2</f>
        <v>4932.3079821600004</v>
      </c>
      <c r="M84" s="12">
        <f>FC_OTH_E!M$2</f>
        <v>4984.9092464400001</v>
      </c>
      <c r="N84" s="12">
        <f>FC_OTH_E!N$2</f>
        <v>4394.5944613199999</v>
      </c>
      <c r="O84" s="12">
        <f>FC_OTH_E!O$2</f>
        <v>4035.4536877200003</v>
      </c>
      <c r="P84" s="12">
        <f>FC_OTH_E!P$2</f>
        <v>3979.0135342799995</v>
      </c>
      <c r="Q84" s="12">
        <f>FC_OTH_E!Q$2</f>
        <v>3979.4986529999996</v>
      </c>
      <c r="R84" s="12">
        <f>FC_OTH_E!R$2</f>
        <v>4030.3421132399999</v>
      </c>
      <c r="S84" s="12">
        <f>FC_OTH_E!S$2</f>
        <v>3911.8637865599999</v>
      </c>
      <c r="T84" s="12">
        <f>FC_OTH_E!T$2</f>
        <v>3943.1641870800004</v>
      </c>
      <c r="U84" s="12">
        <f>FC_OTH_E!U$2</f>
        <v>4068.3948508800004</v>
      </c>
      <c r="V84" s="12">
        <f>FC_OTH_E!V$2</f>
        <v>4083.8097290400001</v>
      </c>
      <c r="W84" s="12">
        <f>FC_OTH_E!W$2</f>
        <v>4054.4505180000006</v>
      </c>
      <c r="X84" s="12">
        <f>FC_OTH_E!X$2</f>
        <v>3983.6296133999995</v>
      </c>
      <c r="Y84" s="12">
        <f>FC_OTH_E!Y$2</f>
        <v>3771.9138488400004</v>
      </c>
      <c r="Z84" s="12">
        <f>FC_OTH_E!Z$2</f>
        <v>3702.1717529999996</v>
      </c>
    </row>
    <row r="85" spans="1:26" ht="11.25" customHeight="1" x14ac:dyDescent="0.2">
      <c r="A85" s="40" t="s">
        <v>163</v>
      </c>
      <c r="B85" s="13" t="str">
        <f ca="1">HYPERLINK("#"&amp;CELL("address",FC_OTH_CP_E!$Z$2),"FC_OTH_CP_E")</f>
        <v>FC_OTH_CP_E</v>
      </c>
      <c r="C85" s="14">
        <f>FC_OTH_CP_E!C$2</f>
        <v>1311.0375902399999</v>
      </c>
      <c r="D85" s="14">
        <f>FC_OTH_CP_E!D$2</f>
        <v>1443.8149843556371</v>
      </c>
      <c r="E85" s="14">
        <f>FC_OTH_CP_E!E$2</f>
        <v>1562.6251958243056</v>
      </c>
      <c r="F85" s="14">
        <f>FC_OTH_CP_E!F$2</f>
        <v>1640.6391438529731</v>
      </c>
      <c r="G85" s="14">
        <f>FC_OTH_CP_E!G$2</f>
        <v>2003.69581668</v>
      </c>
      <c r="H85" s="14">
        <f>FC_OTH_CP_E!H$2</f>
        <v>2251.4949338400002</v>
      </c>
      <c r="I85" s="14">
        <f>FC_OTH_CP_E!I$2</f>
        <v>2143.5981544800006</v>
      </c>
      <c r="J85" s="14">
        <f>FC_OTH_CP_E!J$2</f>
        <v>1988.254823759999</v>
      </c>
      <c r="K85" s="14">
        <f>FC_OTH_CP_E!K$2</f>
        <v>1645.3814184</v>
      </c>
      <c r="L85" s="14">
        <f>FC_OTH_CP_E!L$2</f>
        <v>1870.89337836</v>
      </c>
      <c r="M85" s="14">
        <f>FC_OTH_CP_E!M$2</f>
        <v>1275.3933451200003</v>
      </c>
      <c r="N85" s="14">
        <f>FC_OTH_CP_E!N$2</f>
        <v>1139.4707889599997</v>
      </c>
      <c r="O85" s="14">
        <f>FC_OTH_CP_E!O$2</f>
        <v>1002.6559022400004</v>
      </c>
      <c r="P85" s="14">
        <f>FC_OTH_CP_E!P$2</f>
        <v>982.46300327999961</v>
      </c>
      <c r="Q85" s="14">
        <f>FC_OTH_CP_E!Q$2</f>
        <v>1028.5562426399997</v>
      </c>
      <c r="R85" s="14">
        <f>FC_OTH_CP_E!R$2</f>
        <v>1128.0381746399999</v>
      </c>
      <c r="S85" s="14">
        <f>FC_OTH_CP_E!S$2</f>
        <v>1080.5481597600001</v>
      </c>
      <c r="T85" s="14">
        <f>FC_OTH_CP_E!T$2</f>
        <v>1072.0343199600002</v>
      </c>
      <c r="U85" s="14">
        <f>FC_OTH_CP_E!U$2</f>
        <v>1157.5114452000003</v>
      </c>
      <c r="V85" s="14">
        <f>FC_OTH_CP_E!V$2</f>
        <v>1132.2714603599998</v>
      </c>
      <c r="W85" s="14">
        <f>FC_OTH_CP_E!W$2</f>
        <v>892.74212243999978</v>
      </c>
      <c r="X85" s="14">
        <f>FC_OTH_CP_E!X$2</f>
        <v>951.13681091999979</v>
      </c>
      <c r="Y85" s="14">
        <f>FC_OTH_CP_E!Y$2</f>
        <v>966.29294916000038</v>
      </c>
      <c r="Z85" s="14">
        <f>FC_OTH_CP_E!Z$2</f>
        <v>938.10934151999948</v>
      </c>
    </row>
    <row r="86" spans="1:26" ht="11.25" customHeight="1" x14ac:dyDescent="0.2">
      <c r="A86" s="41" t="s">
        <v>307</v>
      </c>
      <c r="B86" s="15" t="str">
        <f ca="1">HYPERLINK("#"&amp;CELL("address",FC_OTH_CP_SH_E!$Z$2),"FC_OTH_CP_SH_E")</f>
        <v>FC_OTH_CP_SH_E</v>
      </c>
      <c r="C86" s="16">
        <f>FC_OTH_CP_SH_E!C$2</f>
        <v>883.8536833394586</v>
      </c>
      <c r="D86" s="16">
        <f>FC_OTH_CP_SH_E!D$2</f>
        <v>1055.0927259279247</v>
      </c>
      <c r="E86" s="16">
        <f>FC_OTH_CP_SH_E!E$2</f>
        <v>1128.2413958168374</v>
      </c>
      <c r="F86" s="16">
        <f>FC_OTH_CP_SH_E!F$2</f>
        <v>1197.4522964672026</v>
      </c>
      <c r="G86" s="16">
        <f>FC_OTH_CP_SH_E!G$2</f>
        <v>1529.3398298639338</v>
      </c>
      <c r="H86" s="16">
        <f>FC_OTH_CP_SH_E!H$2</f>
        <v>1681.3921478281964</v>
      </c>
      <c r="I86" s="16">
        <f>FC_OTH_CP_SH_E!I$2</f>
        <v>1600.1451144190869</v>
      </c>
      <c r="J86" s="16">
        <f>FC_OTH_CP_SH_E!J$2</f>
        <v>1427.7699739105501</v>
      </c>
      <c r="K86" s="16">
        <f>FC_OTH_CP_SH_E!K$2</f>
        <v>1052.0962610128959</v>
      </c>
      <c r="L86" s="16">
        <f>FC_OTH_CP_SH_E!L$2</f>
        <v>1293.7396253073882</v>
      </c>
      <c r="M86" s="16">
        <f>FC_OTH_CP_SH_E!M$2</f>
        <v>838.071285237859</v>
      </c>
      <c r="N86" s="16">
        <f>FC_OTH_CP_SH_E!N$2</f>
        <v>696.14103400676368</v>
      </c>
      <c r="O86" s="16">
        <f>FC_OTH_CP_SH_E!O$2</f>
        <v>569.01923506899607</v>
      </c>
      <c r="P86" s="16">
        <f>FC_OTH_CP_SH_E!P$2</f>
        <v>519.66654909682507</v>
      </c>
      <c r="Q86" s="16">
        <f>FC_OTH_CP_SH_E!Q$2</f>
        <v>490.36485856329426</v>
      </c>
      <c r="R86" s="16">
        <f>FC_OTH_CP_SH_E!R$2</f>
        <v>557.07581770355978</v>
      </c>
      <c r="S86" s="16">
        <f>FC_OTH_CP_SH_E!S$2</f>
        <v>511.42503121584355</v>
      </c>
      <c r="T86" s="16">
        <f>FC_OTH_CP_SH_E!T$2</f>
        <v>491.46444663734553</v>
      </c>
      <c r="U86" s="16">
        <f>FC_OTH_CP_SH_E!U$2</f>
        <v>509.09021521489638</v>
      </c>
      <c r="V86" s="16">
        <f>FC_OTH_CP_SH_E!V$2</f>
        <v>486.92699143973317</v>
      </c>
      <c r="W86" s="16">
        <f>FC_OTH_CP_SH_E!W$2</f>
        <v>362.70208644344166</v>
      </c>
      <c r="X86" s="16">
        <f>FC_OTH_CP_SH_E!X$2</f>
        <v>438.90775312471828</v>
      </c>
      <c r="Y86" s="16">
        <f>FC_OTH_CP_SH_E!Y$2</f>
        <v>400.5394969548932</v>
      </c>
      <c r="Z86" s="16">
        <f>FC_OTH_CP_SH_E!Z$2</f>
        <v>371.1121937220928</v>
      </c>
    </row>
    <row r="87" spans="1:26" ht="11.25" customHeight="1" x14ac:dyDescent="0.2">
      <c r="A87" s="41" t="s">
        <v>306</v>
      </c>
      <c r="B87" s="15" t="str">
        <f ca="1">HYPERLINK("#"&amp;CELL("address",FC_OTH_CP_SC_E!$Z$2),"FC_OTH_CP_SC_E")</f>
        <v>FC_OTH_CP_SC_E</v>
      </c>
      <c r="C87" s="16">
        <f>FC_OTH_CP_SC_E!C$2</f>
        <v>0.53562237543176661</v>
      </c>
      <c r="D87" s="16">
        <f>FC_OTH_CP_SC_E!D$2</f>
        <v>0.57564374082428493</v>
      </c>
      <c r="E87" s="16">
        <f>FC_OTH_CP_SC_E!E$2</f>
        <v>0.49288711766913063</v>
      </c>
      <c r="F87" s="16">
        <f>FC_OTH_CP_SC_E!F$2</f>
        <v>0.66076563386450615</v>
      </c>
      <c r="G87" s="16">
        <f>FC_OTH_CP_SC_E!G$2</f>
        <v>0.62786433101526784</v>
      </c>
      <c r="H87" s="16">
        <f>FC_OTH_CP_SC_E!H$2</f>
        <v>0.72318810157252789</v>
      </c>
      <c r="I87" s="16">
        <f>FC_OTH_CP_SC_E!I$2</f>
        <v>0.96767210756346156</v>
      </c>
      <c r="J87" s="16">
        <f>FC_OTH_CP_SC_E!J$2</f>
        <v>0.84725691507988798</v>
      </c>
      <c r="K87" s="16">
        <f>FC_OTH_CP_SC_E!K$2</f>
        <v>0.9924513421935518</v>
      </c>
      <c r="L87" s="16">
        <f>FC_OTH_CP_SC_E!L$2</f>
        <v>1.5268123069546193</v>
      </c>
      <c r="M87" s="16">
        <f>FC_OTH_CP_SC_E!M$2</f>
        <v>2.2454917522685167</v>
      </c>
      <c r="N87" s="16">
        <f>FC_OTH_CP_SC_E!N$2</f>
        <v>1.7401307877483236</v>
      </c>
      <c r="O87" s="16">
        <f>FC_OTH_CP_SC_E!O$2</f>
        <v>1.9817332739610274</v>
      </c>
      <c r="P87" s="16">
        <f>FC_OTH_CP_SC_E!P$2</f>
        <v>2.9170350230533098</v>
      </c>
      <c r="Q87" s="16">
        <f>FC_OTH_CP_SC_E!Q$2</f>
        <v>2.2367369690899457</v>
      </c>
      <c r="R87" s="16">
        <f>FC_OTH_CP_SC_E!R$2</f>
        <v>3.0985632039082236</v>
      </c>
      <c r="S87" s="16">
        <f>FC_OTH_CP_SC_E!S$2</f>
        <v>5.6522505102833227</v>
      </c>
      <c r="T87" s="16">
        <f>FC_OTH_CP_SC_E!T$2</f>
        <v>6.1105910981942273</v>
      </c>
      <c r="U87" s="16">
        <f>FC_OTH_CP_SC_E!U$2</f>
        <v>5.8427386565132879</v>
      </c>
      <c r="V87" s="16">
        <f>FC_OTH_CP_SC_E!V$2</f>
        <v>5.1819391733505054</v>
      </c>
      <c r="W87" s="16">
        <f>FC_OTH_CP_SC_E!W$2</f>
        <v>7.4648389872430974</v>
      </c>
      <c r="X87" s="16">
        <f>FC_OTH_CP_SC_E!X$2</f>
        <v>4.9441599226549799</v>
      </c>
      <c r="Y87" s="16">
        <f>FC_OTH_CP_SC_E!Y$2</f>
        <v>9.2952066826146602</v>
      </c>
      <c r="Z87" s="16">
        <f>FC_OTH_CP_SC_E!Z$2</f>
        <v>7.779300310746164</v>
      </c>
    </row>
    <row r="88" spans="1:26" ht="11.25" customHeight="1" x14ac:dyDescent="0.2">
      <c r="A88" s="41" t="s">
        <v>305</v>
      </c>
      <c r="B88" s="15" t="str">
        <f ca="1">HYPERLINK("#"&amp;CELL("address",FC_OTH_CP_HW_E!$Z$2),"FC_OTH_CP_HW_E")</f>
        <v>FC_OTH_CP_HW_E</v>
      </c>
      <c r="C88" s="16">
        <f>FC_OTH_CP_HW_E!C$2</f>
        <v>281.7441739670486</v>
      </c>
      <c r="D88" s="16">
        <f>FC_OTH_CP_HW_E!D$2</f>
        <v>272.49911648400445</v>
      </c>
      <c r="E88" s="16">
        <f>FC_OTH_CP_HW_E!E$2</f>
        <v>259.05345691899038</v>
      </c>
      <c r="F88" s="16">
        <f>FC_OTH_CP_HW_E!F$2</f>
        <v>250.07041570438579</v>
      </c>
      <c r="G88" s="16">
        <f>FC_OTH_CP_HW_E!G$2</f>
        <v>245.06385981908412</v>
      </c>
      <c r="H88" s="16">
        <f>FC_OTH_CP_HW_E!H$2</f>
        <v>243.23308860670954</v>
      </c>
      <c r="I88" s="16">
        <f>FC_OTH_CP_HW_E!I$2</f>
        <v>242.84645867663352</v>
      </c>
      <c r="J88" s="16">
        <f>FC_OTH_CP_HW_E!J$2</f>
        <v>242.71993628011577</v>
      </c>
      <c r="K88" s="16">
        <f>FC_OTH_CP_HW_E!K$2</f>
        <v>238.64842786409187</v>
      </c>
      <c r="L88" s="16">
        <f>FC_OTH_CP_HW_E!L$2</f>
        <v>234.94980675414206</v>
      </c>
      <c r="M88" s="16">
        <f>FC_OTH_CP_HW_E!M$2</f>
        <v>238.04746277954931</v>
      </c>
      <c r="N88" s="16">
        <f>FC_OTH_CP_HW_E!N$2</f>
        <v>243.03656454366157</v>
      </c>
      <c r="O88" s="16">
        <f>FC_OTH_CP_HW_E!O$2</f>
        <v>243.55441187522587</v>
      </c>
      <c r="P88" s="16">
        <f>FC_OTH_CP_HW_E!P$2</f>
        <v>243.87595578040225</v>
      </c>
      <c r="Q88" s="16">
        <f>FC_OTH_CP_HW_E!Q$2</f>
        <v>244.85041886690942</v>
      </c>
      <c r="R88" s="16">
        <f>FC_OTH_CP_HW_E!R$2</f>
        <v>247.65321251124999</v>
      </c>
      <c r="S88" s="16">
        <f>FC_OTH_CP_HW_E!S$2</f>
        <v>251.73740757223436</v>
      </c>
      <c r="T88" s="16">
        <f>FC_OTH_CP_HW_E!T$2</f>
        <v>258.06245900678971</v>
      </c>
      <c r="U88" s="16">
        <f>FC_OTH_CP_HW_E!U$2</f>
        <v>261.29875465796329</v>
      </c>
      <c r="V88" s="16">
        <f>FC_OTH_CP_HW_E!V$2</f>
        <v>263.55064296578718</v>
      </c>
      <c r="W88" s="16">
        <f>FC_OTH_CP_HW_E!W$2</f>
        <v>235.71065353405504</v>
      </c>
      <c r="X88" s="16">
        <f>FC_OTH_CP_HW_E!X$2</f>
        <v>250.67698893444378</v>
      </c>
      <c r="Y88" s="16">
        <f>FC_OTH_CP_HW_E!Y$2</f>
        <v>256.95993077013799</v>
      </c>
      <c r="Z88" s="16">
        <f>FC_OTH_CP_HW_E!Z$2</f>
        <v>253.83994092165557</v>
      </c>
    </row>
    <row r="89" spans="1:26" ht="11.25" customHeight="1" x14ac:dyDescent="0.2">
      <c r="A89" s="41" t="s">
        <v>304</v>
      </c>
      <c r="B89" s="15" t="str">
        <f ca="1">HYPERLINK("#"&amp;CELL("address",FC_OTH_CP_CA_E!$Z$2),"FC_OTH_CP_CA_E")</f>
        <v>FC_OTH_CP_CA_E</v>
      </c>
      <c r="C89" s="16">
        <f>FC_OTH_CP_CA_E!C$2</f>
        <v>144.90411055806084</v>
      </c>
      <c r="D89" s="16">
        <f>FC_OTH_CP_CA_E!D$2</f>
        <v>115.64749820288384</v>
      </c>
      <c r="E89" s="16">
        <f>FC_OTH_CP_CA_E!E$2</f>
        <v>174.83745597080866</v>
      </c>
      <c r="F89" s="16">
        <f>FC_OTH_CP_CA_E!F$2</f>
        <v>192.45566604752028</v>
      </c>
      <c r="G89" s="16">
        <f>FC_OTH_CP_CA_E!G$2</f>
        <v>228.6642626659667</v>
      </c>
      <c r="H89" s="16">
        <f>FC_OTH_CP_CA_E!H$2</f>
        <v>326.14650930352207</v>
      </c>
      <c r="I89" s="16">
        <f>FC_OTH_CP_CA_E!I$2</f>
        <v>299.63890927671713</v>
      </c>
      <c r="J89" s="16">
        <f>FC_OTH_CP_CA_E!J$2</f>
        <v>316.91765665425345</v>
      </c>
      <c r="K89" s="16">
        <f>FC_OTH_CP_CA_E!K$2</f>
        <v>353.64427818081901</v>
      </c>
      <c r="L89" s="16">
        <f>FC_OTH_CP_CA_E!L$2</f>
        <v>340.67713399151506</v>
      </c>
      <c r="M89" s="16">
        <f>FC_OTH_CP_CA_E!M$2</f>
        <v>197.02910535032339</v>
      </c>
      <c r="N89" s="16">
        <f>FC_OTH_CP_CA_E!N$2</f>
        <v>198.55305962182601</v>
      </c>
      <c r="O89" s="16">
        <f>FC_OTH_CP_CA_E!O$2</f>
        <v>188.10052202181751</v>
      </c>
      <c r="P89" s="16">
        <f>FC_OTH_CP_CA_E!P$2</f>
        <v>216.00346337971911</v>
      </c>
      <c r="Q89" s="16">
        <f>FC_OTH_CP_CA_E!Q$2</f>
        <v>291.10422824070599</v>
      </c>
      <c r="R89" s="16">
        <f>FC_OTH_CP_CA_E!R$2</f>
        <v>320.2105812212817</v>
      </c>
      <c r="S89" s="16">
        <f>FC_OTH_CP_CA_E!S$2</f>
        <v>311.73347046163894</v>
      </c>
      <c r="T89" s="16">
        <f>FC_OTH_CP_CA_E!T$2</f>
        <v>316.39682321767077</v>
      </c>
      <c r="U89" s="16">
        <f>FC_OTH_CP_CA_E!U$2</f>
        <v>381.27973667062713</v>
      </c>
      <c r="V89" s="16">
        <f>FC_OTH_CP_CA_E!V$2</f>
        <v>376.61188678112899</v>
      </c>
      <c r="W89" s="16">
        <f>FC_OTH_CP_CA_E!W$2</f>
        <v>286.86454347526006</v>
      </c>
      <c r="X89" s="16">
        <f>FC_OTH_CP_CA_E!X$2</f>
        <v>256.60790893818273</v>
      </c>
      <c r="Y89" s="16">
        <f>FC_OTH_CP_CA_E!Y$2</f>
        <v>299.49831475235453</v>
      </c>
      <c r="Z89" s="16">
        <f>FC_OTH_CP_CA_E!Z$2</f>
        <v>305.37790656550499</v>
      </c>
    </row>
    <row r="90" spans="1:26" ht="11.25" customHeight="1" x14ac:dyDescent="0.2">
      <c r="A90" s="40" t="s">
        <v>164</v>
      </c>
      <c r="B90" s="13" t="str">
        <f ca="1">HYPERLINK("#"&amp;CELL("address",FC_OTH_HH_E!$Z$2),"FC_OTH_HH_E")</f>
        <v>FC_OTH_HH_E</v>
      </c>
      <c r="C90" s="14">
        <f>FC_OTH_HH_E!C$2</f>
        <v>2145.326857939931</v>
      </c>
      <c r="D90" s="14">
        <f>FC_OTH_HH_E!D$2</f>
        <v>2179.288699681143</v>
      </c>
      <c r="E90" s="14">
        <f>FC_OTH_HH_E!E$2</f>
        <v>2240.8727022000003</v>
      </c>
      <c r="F90" s="14">
        <f>FC_OTH_HH_E!F$2</f>
        <v>2539.1875694570285</v>
      </c>
      <c r="G90" s="14">
        <f>FC_OTH_HH_E!G$2</f>
        <v>2569.8289675038222</v>
      </c>
      <c r="H90" s="14">
        <f>FC_OTH_HH_E!H$2</f>
        <v>2411.9979178669209</v>
      </c>
      <c r="I90" s="14">
        <f>FC_OTH_HH_E!I$2</f>
        <v>2294.5561286400002</v>
      </c>
      <c r="J90" s="14">
        <f>FC_OTH_HH_E!J$2</f>
        <v>2261.2800740399998</v>
      </c>
      <c r="K90" s="14">
        <f>FC_OTH_HH_E!K$2</f>
        <v>2152.6207221599998</v>
      </c>
      <c r="L90" s="14">
        <f>FC_OTH_HH_E!L$2</f>
        <v>2205.9220082400002</v>
      </c>
      <c r="M90" s="14">
        <f>FC_OTH_HH_E!M$2</f>
        <v>2411.5216233600004</v>
      </c>
      <c r="N90" s="14">
        <f>FC_OTH_HH_E!N$2</f>
        <v>2200.8782880000003</v>
      </c>
      <c r="O90" s="14">
        <f>FC_OTH_HH_E!O$2</f>
        <v>2043.33855012</v>
      </c>
      <c r="P90" s="14">
        <f>FC_OTH_HH_E!P$2</f>
        <v>1965.0235204799999</v>
      </c>
      <c r="Q90" s="14">
        <f>FC_OTH_HH_E!Q$2</f>
        <v>1870.6231958399999</v>
      </c>
      <c r="R90" s="14">
        <f>FC_OTH_HH_E!R$2</f>
        <v>1787.7436488000003</v>
      </c>
      <c r="S90" s="14">
        <f>FC_OTH_HH_E!S$2</f>
        <v>1734.5774390399997</v>
      </c>
      <c r="T90" s="14">
        <f>FC_OTH_HH_E!T$2</f>
        <v>1743.2854883999998</v>
      </c>
      <c r="U90" s="14">
        <f>FC_OTH_HH_E!U$2</f>
        <v>1782.3418624800004</v>
      </c>
      <c r="V90" s="14">
        <f>FC_OTH_HH_E!V$2</f>
        <v>1769.14775052</v>
      </c>
      <c r="W90" s="14">
        <f>FC_OTH_HH_E!W$2</f>
        <v>1907.3700324000006</v>
      </c>
      <c r="X90" s="14">
        <f>FC_OTH_HH_E!X$2</f>
        <v>1739.0281575600002</v>
      </c>
      <c r="Y90" s="14">
        <f>FC_OTH_HH_E!Y$2</f>
        <v>1585.0985810400005</v>
      </c>
      <c r="Z90" s="14">
        <f>FC_OTH_HH_E!Z$2</f>
        <v>1489.4111818800002</v>
      </c>
    </row>
    <row r="91" spans="1:26" ht="11.25" customHeight="1" x14ac:dyDescent="0.2">
      <c r="A91" s="41" t="s">
        <v>300</v>
      </c>
      <c r="B91" s="15" t="str">
        <f ca="1">HYPERLINK("#"&amp;CELL("address",FC_OTH_HH_SH_E!$Z$2),"FC_OTH_HH_SH_E")</f>
        <v>FC_OTH_HH_SH_E</v>
      </c>
      <c r="C91" s="16">
        <f>FC_OTH_HH_SH_E!C$2</f>
        <v>357.26599185777087</v>
      </c>
      <c r="D91" s="16">
        <f>FC_OTH_HH_SH_E!D$2</f>
        <v>389.24015403630307</v>
      </c>
      <c r="E91" s="16">
        <f>FC_OTH_HH_SH_E!E$2</f>
        <v>416.90625084549504</v>
      </c>
      <c r="F91" s="16">
        <f>FC_OTH_HH_SH_E!F$2</f>
        <v>550.86329956942097</v>
      </c>
      <c r="G91" s="16">
        <f>FC_OTH_HH_SH_E!G$2</f>
        <v>575.34591962583499</v>
      </c>
      <c r="H91" s="16">
        <f>FC_OTH_HH_SH_E!H$2</f>
        <v>534.23663962591661</v>
      </c>
      <c r="I91" s="16">
        <f>FC_OTH_HH_SH_E!I$2</f>
        <v>484.5851339296222</v>
      </c>
      <c r="J91" s="16">
        <f>FC_OTH_HH_SH_E!J$2</f>
        <v>483.09936539778926</v>
      </c>
      <c r="K91" s="16">
        <f>FC_OTH_HH_SH_E!K$2</f>
        <v>468.85298688296137</v>
      </c>
      <c r="L91" s="16">
        <f>FC_OTH_HH_SH_E!L$2</f>
        <v>525.58906628006548</v>
      </c>
      <c r="M91" s="16">
        <f>FC_OTH_HH_SH_E!M$2</f>
        <v>580.54054551790409</v>
      </c>
      <c r="N91" s="16">
        <f>FC_OTH_HH_SH_E!N$2</f>
        <v>570.77892511229902</v>
      </c>
      <c r="O91" s="16">
        <f>FC_OTH_HH_SH_E!O$2</f>
        <v>555.26842150600817</v>
      </c>
      <c r="P91" s="16">
        <f>FC_OTH_HH_SH_E!P$2</f>
        <v>560.37033407041076</v>
      </c>
      <c r="Q91" s="16">
        <f>FC_OTH_HH_SH_E!Q$2</f>
        <v>578.37332375315918</v>
      </c>
      <c r="R91" s="16">
        <f>FC_OTH_HH_SH_E!R$2</f>
        <v>571.2272792308122</v>
      </c>
      <c r="S91" s="16">
        <f>FC_OTH_HH_SH_E!S$2</f>
        <v>529.81510326342038</v>
      </c>
      <c r="T91" s="16">
        <f>FC_OTH_HH_SH_E!T$2</f>
        <v>518.22109202486263</v>
      </c>
      <c r="U91" s="16">
        <f>FC_OTH_HH_SH_E!U$2</f>
        <v>555.89316514077314</v>
      </c>
      <c r="V91" s="16">
        <f>FC_OTH_HH_SH_E!V$2</f>
        <v>548.2482389845743</v>
      </c>
      <c r="W91" s="16">
        <f>FC_OTH_HH_SH_E!W$2</f>
        <v>566.73155610331366</v>
      </c>
      <c r="X91" s="16">
        <f>FC_OTH_HH_SH_E!X$2</f>
        <v>542.6370790811111</v>
      </c>
      <c r="Y91" s="16">
        <f>FC_OTH_HH_SH_E!Y$2</f>
        <v>504.95582707078751</v>
      </c>
      <c r="Z91" s="16">
        <f>FC_OTH_HH_SH_E!Z$2</f>
        <v>454.09577448315292</v>
      </c>
    </row>
    <row r="92" spans="1:26" ht="11.25" customHeight="1" x14ac:dyDescent="0.2">
      <c r="A92" s="41" t="s">
        <v>301</v>
      </c>
      <c r="B92" s="15" t="str">
        <f ca="1">HYPERLINK("#"&amp;CELL("address",FC_OTH_HH_SC_E!$Z$2),"FC_OTH_HH_SC_E")</f>
        <v>FC_OTH_HH_SC_E</v>
      </c>
      <c r="C92" s="16">
        <f>FC_OTH_HH_SC_E!C$2</f>
        <v>0</v>
      </c>
      <c r="D92" s="16">
        <f>FC_OTH_HH_SC_E!D$2</f>
        <v>0</v>
      </c>
      <c r="E92" s="16">
        <f>FC_OTH_HH_SC_E!E$2</f>
        <v>0</v>
      </c>
      <c r="F92" s="16">
        <f>FC_OTH_HH_SC_E!F$2</f>
        <v>0</v>
      </c>
      <c r="G92" s="16">
        <f>FC_OTH_HH_SC_E!G$2</f>
        <v>0</v>
      </c>
      <c r="H92" s="16">
        <f>FC_OTH_HH_SC_E!H$2</f>
        <v>0</v>
      </c>
      <c r="I92" s="16">
        <f>FC_OTH_HH_SC_E!I$2</f>
        <v>0</v>
      </c>
      <c r="J92" s="16">
        <f>FC_OTH_HH_SC_E!J$2</f>
        <v>0</v>
      </c>
      <c r="K92" s="16">
        <f>FC_OTH_HH_SC_E!K$2</f>
        <v>0</v>
      </c>
      <c r="L92" s="16">
        <f>FC_OTH_HH_SC_E!L$2</f>
        <v>0</v>
      </c>
      <c r="M92" s="16">
        <f>FC_OTH_HH_SC_E!M$2</f>
        <v>0</v>
      </c>
      <c r="N92" s="16">
        <f>FC_OTH_HH_SC_E!N$2</f>
        <v>0</v>
      </c>
      <c r="O92" s="16">
        <f>FC_OTH_HH_SC_E!O$2</f>
        <v>0</v>
      </c>
      <c r="P92" s="16">
        <f>FC_OTH_HH_SC_E!P$2</f>
        <v>0</v>
      </c>
      <c r="Q92" s="16">
        <f>FC_OTH_HH_SC_E!Q$2</f>
        <v>0</v>
      </c>
      <c r="R92" s="16">
        <f>FC_OTH_HH_SC_E!R$2</f>
        <v>0</v>
      </c>
      <c r="S92" s="16">
        <f>FC_OTH_HH_SC_E!S$2</f>
        <v>0</v>
      </c>
      <c r="T92" s="16">
        <f>FC_OTH_HH_SC_E!T$2</f>
        <v>0</v>
      </c>
      <c r="U92" s="16">
        <f>FC_OTH_HH_SC_E!U$2</f>
        <v>0</v>
      </c>
      <c r="V92" s="16">
        <f>FC_OTH_HH_SC_E!V$2</f>
        <v>0</v>
      </c>
      <c r="W92" s="16">
        <f>FC_OTH_HH_SC_E!W$2</f>
        <v>0</v>
      </c>
      <c r="X92" s="16">
        <f>FC_OTH_HH_SC_E!X$2</f>
        <v>0</v>
      </c>
      <c r="Y92" s="16">
        <f>FC_OTH_HH_SC_E!Y$2</f>
        <v>0</v>
      </c>
      <c r="Z92" s="16">
        <f>FC_OTH_HH_SC_E!Z$2</f>
        <v>0</v>
      </c>
    </row>
    <row r="93" spans="1:26" ht="11.25" customHeight="1" x14ac:dyDescent="0.2">
      <c r="A93" s="41" t="s">
        <v>302</v>
      </c>
      <c r="B93" s="15" t="str">
        <f ca="1">HYPERLINK("#"&amp;CELL("address",FC_OTH_HH_WH_E!$Z$2),"FC_OTH_HH_WH_E")</f>
        <v>FC_OTH_HH_WH_E</v>
      </c>
      <c r="C93" s="16">
        <f>FC_OTH_HH_WH_E!C$2</f>
        <v>1038.5507681029226</v>
      </c>
      <c r="D93" s="16">
        <f>FC_OTH_HH_WH_E!D$2</f>
        <v>1034.3225658150072</v>
      </c>
      <c r="E93" s="16">
        <f>FC_OTH_HH_WH_E!E$2</f>
        <v>1031.6381251282926</v>
      </c>
      <c r="F93" s="16">
        <f>FC_OTH_HH_WH_E!F$2</f>
        <v>1047.8744807508047</v>
      </c>
      <c r="G93" s="16">
        <f>FC_OTH_HH_WH_E!G$2</f>
        <v>1033.9696376715101</v>
      </c>
      <c r="H93" s="16">
        <f>FC_OTH_HH_WH_E!H$2</f>
        <v>1008.0027750242523</v>
      </c>
      <c r="I93" s="16">
        <f>FC_OTH_HH_WH_E!I$2</f>
        <v>1005.0158397062503</v>
      </c>
      <c r="J93" s="16">
        <f>FC_OTH_HH_WH_E!J$2</f>
        <v>1014.4310131124599</v>
      </c>
      <c r="K93" s="16">
        <f>FC_OTH_HH_WH_E!K$2</f>
        <v>1012.403779399653</v>
      </c>
      <c r="L93" s="16">
        <f>FC_OTH_HH_WH_E!L$2</f>
        <v>1007.9312105383814</v>
      </c>
      <c r="M93" s="16">
        <f>FC_OTH_HH_WH_E!M$2</f>
        <v>1066.7539767470257</v>
      </c>
      <c r="N93" s="16">
        <f>FC_OTH_HH_WH_E!N$2</f>
        <v>913.06230582473211</v>
      </c>
      <c r="O93" s="16">
        <f>FC_OTH_HH_WH_E!O$2</f>
        <v>832.70868669572155</v>
      </c>
      <c r="P93" s="16">
        <f>FC_OTH_HH_WH_E!P$2</f>
        <v>793.52054611614403</v>
      </c>
      <c r="Q93" s="16">
        <f>FC_OTH_HH_WH_E!Q$2</f>
        <v>726.64266209876746</v>
      </c>
      <c r="R93" s="16">
        <f>FC_OTH_HH_WH_E!R$2</f>
        <v>679.12805094974874</v>
      </c>
      <c r="S93" s="16">
        <f>FC_OTH_HH_WH_E!S$2</f>
        <v>665.07888585800356</v>
      </c>
      <c r="T93" s="16">
        <f>FC_OTH_HH_WH_E!T$2</f>
        <v>674.35200260020713</v>
      </c>
      <c r="U93" s="16">
        <f>FC_OTH_HH_WH_E!U$2</f>
        <v>663.54736172544278</v>
      </c>
      <c r="V93" s="16">
        <f>FC_OTH_HH_WH_E!V$2</f>
        <v>651.04782707120853</v>
      </c>
      <c r="W93" s="16">
        <f>FC_OTH_HH_WH_E!W$2</f>
        <v>715.40093911548399</v>
      </c>
      <c r="X93" s="16">
        <f>FC_OTH_HH_WH_E!X$2</f>
        <v>623.72067725852389</v>
      </c>
      <c r="Y93" s="16">
        <f>FC_OTH_HH_WH_E!Y$2</f>
        <v>563.49858363508997</v>
      </c>
      <c r="Z93" s="16">
        <f>FC_OTH_HH_WH_E!Z$2</f>
        <v>529.46797219962514</v>
      </c>
    </row>
    <row r="94" spans="1:26" ht="11.25" customHeight="1" x14ac:dyDescent="0.2">
      <c r="A94" s="41" t="s">
        <v>303</v>
      </c>
      <c r="B94" s="15" t="str">
        <f ca="1">HYPERLINK("#"&amp;CELL("address",FC_OTH_HH_CO_E!$Z$2),"FC_OTH_HH_CO_E")</f>
        <v>FC_OTH_HH_CO_E</v>
      </c>
      <c r="C94" s="16">
        <f>FC_OTH_HH_CO_E!C$2</f>
        <v>749.51009797923723</v>
      </c>
      <c r="D94" s="16">
        <f>FC_OTH_HH_CO_E!D$2</f>
        <v>755.72597982983291</v>
      </c>
      <c r="E94" s="16">
        <f>FC_OTH_HH_CO_E!E$2</f>
        <v>792.32832622621254</v>
      </c>
      <c r="F94" s="16">
        <f>FC_OTH_HH_CO_E!F$2</f>
        <v>940.44978913680325</v>
      </c>
      <c r="G94" s="16">
        <f>FC_OTH_HH_CO_E!G$2</f>
        <v>960.51341020647726</v>
      </c>
      <c r="H94" s="16">
        <f>FC_OTH_HH_CO_E!H$2</f>
        <v>869.75850321675193</v>
      </c>
      <c r="I94" s="16">
        <f>FC_OTH_HH_CO_E!I$2</f>
        <v>804.95515500412796</v>
      </c>
      <c r="J94" s="16">
        <f>FC_OTH_HH_CO_E!J$2</f>
        <v>763.74969552975074</v>
      </c>
      <c r="K94" s="16">
        <f>FC_OTH_HH_CO_E!K$2</f>
        <v>671.36395587738559</v>
      </c>
      <c r="L94" s="16">
        <f>FC_OTH_HH_CO_E!L$2</f>
        <v>672.40173142155334</v>
      </c>
      <c r="M94" s="16">
        <f>FC_OTH_HH_CO_E!M$2</f>
        <v>764.22710109507045</v>
      </c>
      <c r="N94" s="16">
        <f>FC_OTH_HH_CO_E!N$2</f>
        <v>717.03705706296898</v>
      </c>
      <c r="O94" s="16">
        <f>FC_OTH_HH_CO_E!O$2</f>
        <v>655.36144191827009</v>
      </c>
      <c r="P94" s="16">
        <f>FC_OTH_HH_CO_E!P$2</f>
        <v>611.13264029344487</v>
      </c>
      <c r="Q94" s="16">
        <f>FC_OTH_HH_CO_E!Q$2</f>
        <v>565.60720998807324</v>
      </c>
      <c r="R94" s="16">
        <f>FC_OTH_HH_CO_E!R$2</f>
        <v>537.38831861943913</v>
      </c>
      <c r="S94" s="16">
        <f>FC_OTH_HH_CO_E!S$2</f>
        <v>539.683449918576</v>
      </c>
      <c r="T94" s="16">
        <f>FC_OTH_HH_CO_E!T$2</f>
        <v>550.71239377493032</v>
      </c>
      <c r="U94" s="16">
        <f>FC_OTH_HH_CO_E!U$2</f>
        <v>562.90133561378434</v>
      </c>
      <c r="V94" s="16">
        <f>FC_OTH_HH_CO_E!V$2</f>
        <v>569.85168446421733</v>
      </c>
      <c r="W94" s="16">
        <f>FC_OTH_HH_CO_E!W$2</f>
        <v>625.2375371812027</v>
      </c>
      <c r="X94" s="16">
        <f>FC_OTH_HH_CO_E!X$2</f>
        <v>572.67040122036508</v>
      </c>
      <c r="Y94" s="16">
        <f>FC_OTH_HH_CO_E!Y$2</f>
        <v>516.64417033412292</v>
      </c>
      <c r="Z94" s="16">
        <f>FC_OTH_HH_CO_E!Z$2</f>
        <v>505.84743519722224</v>
      </c>
    </row>
    <row r="95" spans="1:26" ht="11.25" customHeight="1" x14ac:dyDescent="0.2">
      <c r="A95" s="42" t="s">
        <v>264</v>
      </c>
      <c r="B95" s="32" t="str">
        <f ca="1">HYPERLINK("#"&amp;CELL("address",FC_OTH_AFF_E!$Z$2),"FC_OTH_AFF_E")</f>
        <v>FC_OTH_AFF_E</v>
      </c>
      <c r="C95" s="33">
        <f>FC_OTH_AFF_E!C$2</f>
        <v>1960.2730396600696</v>
      </c>
      <c r="D95" s="33">
        <f>FC_OTH_AFF_E!D$2</f>
        <v>2353.21627172322</v>
      </c>
      <c r="E95" s="33">
        <f>FC_OTH_AFF_E!E$2</f>
        <v>2282.6152861356945</v>
      </c>
      <c r="F95" s="33">
        <f>FC_OTH_AFF_E!F$2</f>
        <v>1576.308725929998</v>
      </c>
      <c r="G95" s="33">
        <f>FC_OTH_AFF_E!G$2</f>
        <v>1516.095628696178</v>
      </c>
      <c r="H95" s="33">
        <f>FC_OTH_AFF_E!H$2</f>
        <v>2041.9544551330787</v>
      </c>
      <c r="I95" s="33">
        <f>FC_OTH_AFF_E!I$2</f>
        <v>1125.7978629599995</v>
      </c>
      <c r="J95" s="33">
        <f>FC_OTH_AFF_E!J$2</f>
        <v>1123.6602725999999</v>
      </c>
      <c r="K95" s="33">
        <f>FC_OTH_AFF_E!K$2</f>
        <v>903.47603903999993</v>
      </c>
      <c r="L95" s="33">
        <f>FC_OTH_AFF_E!L$2</f>
        <v>855.49259555999981</v>
      </c>
      <c r="M95" s="33">
        <f>FC_OTH_AFF_E!M$2</f>
        <v>1297.9942779599996</v>
      </c>
      <c r="N95" s="33">
        <f>FC_OTH_AFF_E!N$2</f>
        <v>1054.2453843600001</v>
      </c>
      <c r="O95" s="33">
        <f>FC_OTH_AFF_E!O$2</f>
        <v>989.45923536000009</v>
      </c>
      <c r="P95" s="33">
        <f>FC_OTH_AFF_E!P$2</f>
        <v>1031.5270105200002</v>
      </c>
      <c r="Q95" s="33">
        <f>FC_OTH_AFF_E!Q$2</f>
        <v>1080.3192145200001</v>
      </c>
      <c r="R95" s="33">
        <f>FC_OTH_AFF_E!R$2</f>
        <v>1114.5602898000002</v>
      </c>
      <c r="S95" s="33">
        <f>FC_OTH_AFF_E!S$2</f>
        <v>1096.7381877599998</v>
      </c>
      <c r="T95" s="33">
        <f>FC_OTH_AFF_E!T$2</f>
        <v>1127.8443787199999</v>
      </c>
      <c r="U95" s="33">
        <f>FC_OTH_AFF_E!U$2</f>
        <v>1128.5415432</v>
      </c>
      <c r="V95" s="33">
        <f>FC_OTH_AFF_E!V$2</f>
        <v>1182.3905181599998</v>
      </c>
      <c r="W95" s="33">
        <f>FC_OTH_AFF_E!W$2</f>
        <v>1254.3383631600002</v>
      </c>
      <c r="X95" s="33">
        <f>FC_OTH_AFF_E!X$2</f>
        <v>1293.4646449199997</v>
      </c>
      <c r="Y95" s="33">
        <f>FC_OTH_AFF_E!Y$2</f>
        <v>1220.5223186399996</v>
      </c>
      <c r="Z95" s="33">
        <f>FC_OTH_AFF_E!Z$2</f>
        <v>1274.6512295999996</v>
      </c>
    </row>
  </sheetData>
  <pageMargins left="0.39370078740157483" right="0.39370078740157483" top="0.39370078740157483" bottom="0.39370078740157483" header="0.31496062992125984" footer="0.31496062992125984"/>
  <pageSetup paperSize="9" scale="53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Z72"/>
  <sheetViews>
    <sheetView showGridLines="0" workbookViewId="0">
      <pane xSplit="2" ySplit="2" topLeftCell="F3" activePane="bottomRight" state="frozen"/>
      <selection activeCell="X2" sqref="X2"/>
      <selection pane="topRight" activeCell="X2" sqref="X2"/>
      <selection pane="bottomLeft" activeCell="X2" sqref="X2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5">
      <c r="A1" s="4" t="s">
        <v>320</v>
      </c>
      <c r="B1" s="4" t="s">
        <v>321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</row>
    <row r="3" spans="1:26" ht="11.25" customHeight="1" x14ac:dyDescent="0.2">
      <c r="A3" s="22" t="s">
        <v>2</v>
      </c>
      <c r="B3" s="23" t="s">
        <v>3</v>
      </c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</row>
    <row r="4" spans="1:26" ht="11.25" customHeight="1" x14ac:dyDescent="0.2">
      <c r="A4" s="17" t="s">
        <v>212</v>
      </c>
      <c r="B4" s="18" t="s">
        <v>213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spans="1:26" ht="11.25" customHeight="1" x14ac:dyDescent="0.2">
      <c r="A5" s="28" t="s">
        <v>4</v>
      </c>
      <c r="B5" s="7" t="s">
        <v>5</v>
      </c>
      <c r="C5" s="8">
        <v>4.1156243999999997</v>
      </c>
      <c r="D5" s="8">
        <v>4.1156243999999997</v>
      </c>
      <c r="E5" s="8">
        <v>4.1156243999999997</v>
      </c>
      <c r="F5" s="8">
        <v>4.1156243999999997</v>
      </c>
      <c r="G5" s="8">
        <v>4.1156243999999997</v>
      </c>
      <c r="H5" s="8">
        <v>4.1156243999999997</v>
      </c>
      <c r="I5" s="8">
        <v>4.1156243999999997</v>
      </c>
      <c r="J5" s="8">
        <v>4.1156243999999997</v>
      </c>
      <c r="K5" s="8">
        <v>4.1156243999999997</v>
      </c>
      <c r="L5" s="8">
        <v>4.1156243999999997</v>
      </c>
      <c r="M5" s="8">
        <v>4.1156243999999997</v>
      </c>
      <c r="N5" s="8">
        <v>4.1156243999999997</v>
      </c>
      <c r="O5" s="8">
        <v>4.1156243999999997</v>
      </c>
      <c r="P5" s="8">
        <v>4.1156243999999997</v>
      </c>
      <c r="Q5" s="8">
        <v>4.1156243999999997</v>
      </c>
      <c r="R5" s="8">
        <v>4.1156243999999997</v>
      </c>
      <c r="S5" s="8">
        <v>4.1156243999999997</v>
      </c>
      <c r="T5" s="8">
        <v>4.1156243999999997</v>
      </c>
      <c r="U5" s="8">
        <v>4.1156243999999997</v>
      </c>
      <c r="V5" s="8">
        <v>4.1156243999999997</v>
      </c>
      <c r="W5" s="8">
        <v>4.1156243999999997</v>
      </c>
      <c r="X5" s="8">
        <v>4.1156243999999997</v>
      </c>
      <c r="Y5" s="8">
        <v>4.1156243999999997</v>
      </c>
      <c r="Z5" s="8">
        <v>4.1156243999999997</v>
      </c>
    </row>
    <row r="6" spans="1:26" ht="11.25" customHeight="1" x14ac:dyDescent="0.2">
      <c r="A6" s="28" t="s">
        <v>6</v>
      </c>
      <c r="B6" s="7" t="s">
        <v>7</v>
      </c>
      <c r="C6" s="8">
        <v>3.9607128000000005</v>
      </c>
      <c r="D6" s="8">
        <v>3.9607128000000005</v>
      </c>
      <c r="E6" s="8">
        <v>3.9607128000000005</v>
      </c>
      <c r="F6" s="8">
        <v>3.9607128000000005</v>
      </c>
      <c r="G6" s="8">
        <v>3.9607128000000005</v>
      </c>
      <c r="H6" s="8">
        <v>3.9607128000000005</v>
      </c>
      <c r="I6" s="8">
        <v>3.9607128000000005</v>
      </c>
      <c r="J6" s="8">
        <v>3.9607128000000005</v>
      </c>
      <c r="K6" s="8">
        <v>3.9607128000000005</v>
      </c>
      <c r="L6" s="8">
        <v>3.9607128000000005</v>
      </c>
      <c r="M6" s="8">
        <v>3.9607128000000005</v>
      </c>
      <c r="N6" s="8">
        <v>3.9607128000000005</v>
      </c>
      <c r="O6" s="8">
        <v>3.9607128000000005</v>
      </c>
      <c r="P6" s="8">
        <v>3.9607128000000005</v>
      </c>
      <c r="Q6" s="8">
        <v>3.9607128000000005</v>
      </c>
      <c r="R6" s="8">
        <v>3.9607128000000005</v>
      </c>
      <c r="S6" s="8">
        <v>3.9607128000000005</v>
      </c>
      <c r="T6" s="8">
        <v>3.9607128000000005</v>
      </c>
      <c r="U6" s="8">
        <v>3.9607128000000005</v>
      </c>
      <c r="V6" s="8">
        <v>3.9607128000000005</v>
      </c>
      <c r="W6" s="8">
        <v>3.9607128000000005</v>
      </c>
      <c r="X6" s="8">
        <v>3.9607128000000005</v>
      </c>
      <c r="Y6" s="8">
        <v>3.9607128000000005</v>
      </c>
      <c r="Z6" s="8">
        <v>3.9607128000000005</v>
      </c>
    </row>
    <row r="7" spans="1:26" ht="11.25" customHeight="1" x14ac:dyDescent="0.2">
      <c r="A7" s="28" t="s">
        <v>8</v>
      </c>
      <c r="B7" s="7" t="s">
        <v>9</v>
      </c>
      <c r="C7" s="8">
        <v>3.9607128000000005</v>
      </c>
      <c r="D7" s="8">
        <v>3.9607128000000005</v>
      </c>
      <c r="E7" s="8">
        <v>3.9607128000000005</v>
      </c>
      <c r="F7" s="8">
        <v>3.9607128000000005</v>
      </c>
      <c r="G7" s="8">
        <v>3.9607128000000005</v>
      </c>
      <c r="H7" s="8">
        <v>3.9607128000000005</v>
      </c>
      <c r="I7" s="8">
        <v>3.9607128000000005</v>
      </c>
      <c r="J7" s="8">
        <v>3.9607128000000005</v>
      </c>
      <c r="K7" s="8">
        <v>3.9607128000000005</v>
      </c>
      <c r="L7" s="8">
        <v>3.9607128000000005</v>
      </c>
      <c r="M7" s="8">
        <v>3.9607128000000005</v>
      </c>
      <c r="N7" s="8">
        <v>3.9607128000000005</v>
      </c>
      <c r="O7" s="8">
        <v>3.9607128000000005</v>
      </c>
      <c r="P7" s="8">
        <v>3.9607128000000005</v>
      </c>
      <c r="Q7" s="8">
        <v>3.9607128000000005</v>
      </c>
      <c r="R7" s="8">
        <v>3.9607128000000005</v>
      </c>
      <c r="S7" s="8">
        <v>3.9607128000000005</v>
      </c>
      <c r="T7" s="8">
        <v>3.9607128000000005</v>
      </c>
      <c r="U7" s="8">
        <v>3.9607128000000005</v>
      </c>
      <c r="V7" s="8">
        <v>3.9607128000000005</v>
      </c>
      <c r="W7" s="8">
        <v>3.9607128000000005</v>
      </c>
      <c r="X7" s="8">
        <v>3.9607128000000005</v>
      </c>
      <c r="Y7" s="8">
        <v>3.9607128000000005</v>
      </c>
      <c r="Z7" s="8">
        <v>3.9607128000000005</v>
      </c>
    </row>
    <row r="8" spans="1:26" ht="11.25" customHeight="1" x14ac:dyDescent="0.2">
      <c r="A8" s="17" t="s">
        <v>214</v>
      </c>
      <c r="B8" s="18" t="s">
        <v>215</v>
      </c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spans="1:26" ht="11.25" customHeight="1" x14ac:dyDescent="0.2">
      <c r="A9" s="28" t="s">
        <v>10</v>
      </c>
      <c r="B9" s="7" t="s">
        <v>11</v>
      </c>
      <c r="C9" s="8">
        <v>4.0235148000000001</v>
      </c>
      <c r="D9" s="8">
        <v>4.0235148000000001</v>
      </c>
      <c r="E9" s="8">
        <v>4.0235148000000001</v>
      </c>
      <c r="F9" s="8">
        <v>4.0235148000000001</v>
      </c>
      <c r="G9" s="8">
        <v>4.0235148000000001</v>
      </c>
      <c r="H9" s="8">
        <v>4.0235148000000001</v>
      </c>
      <c r="I9" s="8">
        <v>4.0235148000000001</v>
      </c>
      <c r="J9" s="8">
        <v>4.0235148000000001</v>
      </c>
      <c r="K9" s="8">
        <v>4.0235148000000001</v>
      </c>
      <c r="L9" s="8">
        <v>4.0235148000000001</v>
      </c>
      <c r="M9" s="8">
        <v>4.0235148000000001</v>
      </c>
      <c r="N9" s="8">
        <v>4.0235148000000001</v>
      </c>
      <c r="O9" s="8">
        <v>4.0235148000000001</v>
      </c>
      <c r="P9" s="8">
        <v>4.0235148000000001</v>
      </c>
      <c r="Q9" s="8">
        <v>4.0235148000000001</v>
      </c>
      <c r="R9" s="8">
        <v>4.0235148000000001</v>
      </c>
      <c r="S9" s="8">
        <v>4.0235148000000001</v>
      </c>
      <c r="T9" s="8">
        <v>4.0235148000000001</v>
      </c>
      <c r="U9" s="8">
        <v>4.0235148000000001</v>
      </c>
      <c r="V9" s="8">
        <v>4.0235148000000001</v>
      </c>
      <c r="W9" s="8">
        <v>4.0235148000000001</v>
      </c>
      <c r="X9" s="8">
        <v>4.0235148000000001</v>
      </c>
      <c r="Y9" s="8">
        <v>4.0235148000000001</v>
      </c>
      <c r="Z9" s="8">
        <v>4.0235148000000001</v>
      </c>
    </row>
    <row r="10" spans="1:26" ht="11.25" customHeight="1" x14ac:dyDescent="0.2">
      <c r="A10" s="28" t="s">
        <v>12</v>
      </c>
      <c r="B10" s="7" t="s">
        <v>13</v>
      </c>
      <c r="C10" s="8">
        <v>4.2370416000000004</v>
      </c>
      <c r="D10" s="8">
        <v>4.2370416000000004</v>
      </c>
      <c r="E10" s="8">
        <v>4.2370416000000004</v>
      </c>
      <c r="F10" s="8">
        <v>4.2370416000000004</v>
      </c>
      <c r="G10" s="8">
        <v>4.2370416000000004</v>
      </c>
      <c r="H10" s="8">
        <v>4.2370416000000004</v>
      </c>
      <c r="I10" s="8">
        <v>4.2370416000000004</v>
      </c>
      <c r="J10" s="8">
        <v>4.2370416000000004</v>
      </c>
      <c r="K10" s="8">
        <v>4.2370416000000004</v>
      </c>
      <c r="L10" s="8">
        <v>4.2370416000000004</v>
      </c>
      <c r="M10" s="8">
        <v>4.2370416000000004</v>
      </c>
      <c r="N10" s="8">
        <v>4.2370416000000004</v>
      </c>
      <c r="O10" s="8">
        <v>4.2370416000000004</v>
      </c>
      <c r="P10" s="8">
        <v>4.2370416000000004</v>
      </c>
      <c r="Q10" s="8">
        <v>4.2370416000000004</v>
      </c>
      <c r="R10" s="8">
        <v>4.2370416000000004</v>
      </c>
      <c r="S10" s="8">
        <v>4.2370416000000004</v>
      </c>
      <c r="T10" s="8">
        <v>4.2370416000000004</v>
      </c>
      <c r="U10" s="8">
        <v>4.2370416000000004</v>
      </c>
      <c r="V10" s="8">
        <v>4.2370416000000004</v>
      </c>
      <c r="W10" s="8">
        <v>4.2370416000000004</v>
      </c>
      <c r="X10" s="8">
        <v>4.2370416000000004</v>
      </c>
      <c r="Y10" s="8">
        <v>4.2370416000000004</v>
      </c>
      <c r="Z10" s="8">
        <v>4.2370416000000004</v>
      </c>
    </row>
    <row r="11" spans="1:26" ht="11.25" customHeight="1" x14ac:dyDescent="0.2">
      <c r="A11" s="17" t="s">
        <v>216</v>
      </c>
      <c r="B11" s="18" t="s">
        <v>217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spans="1:26" ht="11.25" customHeight="1" x14ac:dyDescent="0.2">
      <c r="A12" s="28" t="s">
        <v>14</v>
      </c>
      <c r="B12" s="7" t="s">
        <v>15</v>
      </c>
      <c r="C12" s="8">
        <v>4.0821300000000003</v>
      </c>
      <c r="D12" s="8">
        <v>4.0821300000000003</v>
      </c>
      <c r="E12" s="8">
        <v>4.0821300000000003</v>
      </c>
      <c r="F12" s="8">
        <v>4.0821300000000003</v>
      </c>
      <c r="G12" s="8">
        <v>4.0821300000000003</v>
      </c>
      <c r="H12" s="8">
        <v>4.0821300000000003</v>
      </c>
      <c r="I12" s="8">
        <v>4.0821300000000003</v>
      </c>
      <c r="J12" s="8">
        <v>4.0821300000000003</v>
      </c>
      <c r="K12" s="8">
        <v>4.0821300000000003</v>
      </c>
      <c r="L12" s="8">
        <v>4.0821300000000003</v>
      </c>
      <c r="M12" s="8">
        <v>4.0821300000000003</v>
      </c>
      <c r="N12" s="8">
        <v>4.0821300000000003</v>
      </c>
      <c r="O12" s="8">
        <v>4.0821300000000003</v>
      </c>
      <c r="P12" s="8">
        <v>4.0821300000000003</v>
      </c>
      <c r="Q12" s="8">
        <v>4.0821300000000003</v>
      </c>
      <c r="R12" s="8">
        <v>4.0821300000000003</v>
      </c>
      <c r="S12" s="8">
        <v>4.0821300000000003</v>
      </c>
      <c r="T12" s="8">
        <v>4.0821300000000003</v>
      </c>
      <c r="U12" s="8">
        <v>4.0821300000000003</v>
      </c>
      <c r="V12" s="8">
        <v>4.0821300000000003</v>
      </c>
      <c r="W12" s="8">
        <v>4.0821300000000003</v>
      </c>
      <c r="X12" s="8">
        <v>4.0821300000000003</v>
      </c>
      <c r="Y12" s="8">
        <v>4.0821300000000003</v>
      </c>
      <c r="Z12" s="8">
        <v>4.0821300000000003</v>
      </c>
    </row>
    <row r="13" spans="1:26" ht="11.25" customHeight="1" x14ac:dyDescent="0.2">
      <c r="A13" s="28" t="s">
        <v>16</v>
      </c>
      <c r="B13" s="7" t="s">
        <v>17</v>
      </c>
      <c r="C13" s="8">
        <v>4.479876</v>
      </c>
      <c r="D13" s="8">
        <v>4.479876</v>
      </c>
      <c r="E13" s="8">
        <v>4.479876</v>
      </c>
      <c r="F13" s="8">
        <v>4.479876</v>
      </c>
      <c r="G13" s="8">
        <v>4.479876</v>
      </c>
      <c r="H13" s="8">
        <v>4.479876</v>
      </c>
      <c r="I13" s="8">
        <v>4.479876</v>
      </c>
      <c r="J13" s="8">
        <v>4.479876</v>
      </c>
      <c r="K13" s="8">
        <v>4.479876</v>
      </c>
      <c r="L13" s="8">
        <v>4.479876</v>
      </c>
      <c r="M13" s="8">
        <v>4.479876</v>
      </c>
      <c r="N13" s="8">
        <v>4.479876</v>
      </c>
      <c r="O13" s="8">
        <v>4.479876</v>
      </c>
      <c r="P13" s="8">
        <v>4.479876</v>
      </c>
      <c r="Q13" s="8">
        <v>4.479876</v>
      </c>
      <c r="R13" s="8">
        <v>4.479876</v>
      </c>
      <c r="S13" s="8">
        <v>4.479876</v>
      </c>
      <c r="T13" s="8">
        <v>4.479876</v>
      </c>
      <c r="U13" s="8">
        <v>4.479876</v>
      </c>
      <c r="V13" s="8">
        <v>4.479876</v>
      </c>
      <c r="W13" s="8">
        <v>4.479876</v>
      </c>
      <c r="X13" s="8">
        <v>4.479876</v>
      </c>
      <c r="Y13" s="8">
        <v>4.479876</v>
      </c>
      <c r="Z13" s="8">
        <v>4.479876</v>
      </c>
    </row>
    <row r="14" spans="1:26" ht="11.25" customHeight="1" x14ac:dyDescent="0.2">
      <c r="A14" s="28" t="s">
        <v>18</v>
      </c>
      <c r="B14" s="7" t="s">
        <v>19</v>
      </c>
      <c r="C14" s="8">
        <v>4.479876</v>
      </c>
      <c r="D14" s="8">
        <v>4.479876</v>
      </c>
      <c r="E14" s="8">
        <v>4.479876</v>
      </c>
      <c r="F14" s="8">
        <v>4.479876</v>
      </c>
      <c r="G14" s="8">
        <v>4.479876</v>
      </c>
      <c r="H14" s="8">
        <v>4.479876</v>
      </c>
      <c r="I14" s="8">
        <v>4.479876</v>
      </c>
      <c r="J14" s="8">
        <v>4.479876</v>
      </c>
      <c r="K14" s="8">
        <v>4.479876</v>
      </c>
      <c r="L14" s="8">
        <v>4.479876</v>
      </c>
      <c r="M14" s="8">
        <v>4.479876</v>
      </c>
      <c r="N14" s="8">
        <v>4.479876</v>
      </c>
      <c r="O14" s="8">
        <v>4.479876</v>
      </c>
      <c r="P14" s="8">
        <v>4.479876</v>
      </c>
      <c r="Q14" s="8">
        <v>4.479876</v>
      </c>
      <c r="R14" s="8">
        <v>4.479876</v>
      </c>
      <c r="S14" s="8">
        <v>4.479876</v>
      </c>
      <c r="T14" s="8">
        <v>4.479876</v>
      </c>
      <c r="U14" s="8">
        <v>4.479876</v>
      </c>
      <c r="V14" s="8">
        <v>4.479876</v>
      </c>
      <c r="W14" s="8">
        <v>4.479876</v>
      </c>
      <c r="X14" s="8">
        <v>4.479876</v>
      </c>
      <c r="Y14" s="8">
        <v>4.479876</v>
      </c>
      <c r="Z14" s="8">
        <v>4.479876</v>
      </c>
    </row>
    <row r="15" spans="1:26" ht="11.25" customHeight="1" x14ac:dyDescent="0.2">
      <c r="A15" s="28" t="s">
        <v>20</v>
      </c>
      <c r="B15" s="7" t="s">
        <v>21</v>
      </c>
      <c r="C15" s="8">
        <v>3.3787476000000005</v>
      </c>
      <c r="D15" s="8">
        <v>3.3787476000000005</v>
      </c>
      <c r="E15" s="8">
        <v>3.3787476000000005</v>
      </c>
      <c r="F15" s="8">
        <v>3.3787476000000005</v>
      </c>
      <c r="G15" s="8">
        <v>3.3787476000000005</v>
      </c>
      <c r="H15" s="8">
        <v>3.3787476000000005</v>
      </c>
      <c r="I15" s="8">
        <v>3.3787476000000005</v>
      </c>
      <c r="J15" s="8">
        <v>3.3787476000000005</v>
      </c>
      <c r="K15" s="8">
        <v>3.3787476000000005</v>
      </c>
      <c r="L15" s="8">
        <v>3.3787476000000005</v>
      </c>
      <c r="M15" s="8">
        <v>3.3787476000000005</v>
      </c>
      <c r="N15" s="8">
        <v>3.3787476000000005</v>
      </c>
      <c r="O15" s="8">
        <v>3.3787476000000005</v>
      </c>
      <c r="P15" s="8">
        <v>3.3787476000000005</v>
      </c>
      <c r="Q15" s="8">
        <v>3.3787476000000005</v>
      </c>
      <c r="R15" s="8">
        <v>3.3787476000000005</v>
      </c>
      <c r="S15" s="8">
        <v>3.3787476000000005</v>
      </c>
      <c r="T15" s="8">
        <v>3.3787476000000005</v>
      </c>
      <c r="U15" s="8">
        <v>3.3787476000000005</v>
      </c>
      <c r="V15" s="8">
        <v>3.3787476000000005</v>
      </c>
      <c r="W15" s="8">
        <v>3.3787476000000005</v>
      </c>
      <c r="X15" s="8">
        <v>3.3787476000000005</v>
      </c>
      <c r="Y15" s="8">
        <v>3.3787476000000005</v>
      </c>
      <c r="Z15" s="8">
        <v>3.3787476000000005</v>
      </c>
    </row>
    <row r="16" spans="1:26" ht="11.25" customHeight="1" x14ac:dyDescent="0.2">
      <c r="A16" s="28" t="s">
        <v>22</v>
      </c>
      <c r="B16" s="7" t="s">
        <v>23</v>
      </c>
      <c r="C16" s="8">
        <v>4.0821300000000003</v>
      </c>
      <c r="D16" s="8">
        <v>4.0821300000000003</v>
      </c>
      <c r="E16" s="8">
        <v>4.0821300000000003</v>
      </c>
      <c r="F16" s="8">
        <v>4.0821300000000003</v>
      </c>
      <c r="G16" s="8">
        <v>4.0821300000000003</v>
      </c>
      <c r="H16" s="8">
        <v>4.0821300000000003</v>
      </c>
      <c r="I16" s="8">
        <v>4.0821300000000003</v>
      </c>
      <c r="J16" s="8">
        <v>4.0821300000000003</v>
      </c>
      <c r="K16" s="8">
        <v>4.0821300000000003</v>
      </c>
      <c r="L16" s="8">
        <v>4.0821300000000003</v>
      </c>
      <c r="M16" s="8">
        <v>4.0821300000000003</v>
      </c>
      <c r="N16" s="8">
        <v>4.0821300000000003</v>
      </c>
      <c r="O16" s="8">
        <v>4.0821300000000003</v>
      </c>
      <c r="P16" s="8">
        <v>4.0821300000000003</v>
      </c>
      <c r="Q16" s="8">
        <v>4.0821300000000003</v>
      </c>
      <c r="R16" s="8">
        <v>4.0821300000000003</v>
      </c>
      <c r="S16" s="8">
        <v>4.0821300000000003</v>
      </c>
      <c r="T16" s="8">
        <v>4.0821300000000003</v>
      </c>
      <c r="U16" s="8">
        <v>4.0821300000000003</v>
      </c>
      <c r="V16" s="8">
        <v>4.0821300000000003</v>
      </c>
      <c r="W16" s="8">
        <v>4.0821300000000003</v>
      </c>
      <c r="X16" s="8">
        <v>4.0821300000000003</v>
      </c>
      <c r="Y16" s="8">
        <v>4.0821300000000003</v>
      </c>
      <c r="Z16" s="8">
        <v>4.0821300000000003</v>
      </c>
    </row>
    <row r="17" spans="1:26" ht="11.25" customHeight="1" x14ac:dyDescent="0.2">
      <c r="A17" s="25" t="s">
        <v>24</v>
      </c>
      <c r="B17" s="26" t="s">
        <v>25</v>
      </c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 spans="1:26" ht="11.25" customHeight="1" x14ac:dyDescent="0.2">
      <c r="A18" s="29" t="s">
        <v>26</v>
      </c>
      <c r="B18" s="7" t="s">
        <v>27</v>
      </c>
      <c r="C18" s="8">
        <v>1.8589392</v>
      </c>
      <c r="D18" s="8">
        <v>1.8589392</v>
      </c>
      <c r="E18" s="8">
        <v>1.8589392</v>
      </c>
      <c r="F18" s="8">
        <v>1.8589392</v>
      </c>
      <c r="G18" s="8">
        <v>1.8589392</v>
      </c>
      <c r="H18" s="8">
        <v>1.8589392</v>
      </c>
      <c r="I18" s="8">
        <v>1.8589392</v>
      </c>
      <c r="J18" s="8">
        <v>1.8589392</v>
      </c>
      <c r="K18" s="8">
        <v>1.8589392</v>
      </c>
      <c r="L18" s="8">
        <v>1.8589392</v>
      </c>
      <c r="M18" s="8">
        <v>1.8589392</v>
      </c>
      <c r="N18" s="8">
        <v>1.8589392</v>
      </c>
      <c r="O18" s="8">
        <v>1.8589392</v>
      </c>
      <c r="P18" s="8">
        <v>1.8589392</v>
      </c>
      <c r="Q18" s="8">
        <v>1.8589392</v>
      </c>
      <c r="R18" s="8">
        <v>1.8589392</v>
      </c>
      <c r="S18" s="8">
        <v>1.8589392</v>
      </c>
      <c r="T18" s="8">
        <v>1.8589392</v>
      </c>
      <c r="U18" s="8">
        <v>1.8589392</v>
      </c>
      <c r="V18" s="8">
        <v>1.8589392</v>
      </c>
      <c r="W18" s="8">
        <v>1.8589392</v>
      </c>
      <c r="X18" s="8">
        <v>1.8589392</v>
      </c>
      <c r="Y18" s="8">
        <v>1.8589392</v>
      </c>
      <c r="Z18" s="8">
        <v>1.8589392</v>
      </c>
    </row>
    <row r="19" spans="1:26" ht="11.25" customHeight="1" x14ac:dyDescent="0.2">
      <c r="A19" s="29" t="s">
        <v>28</v>
      </c>
      <c r="B19" s="7" t="s">
        <v>29</v>
      </c>
      <c r="C19" s="8">
        <v>1.8589392</v>
      </c>
      <c r="D19" s="8">
        <v>1.8589392</v>
      </c>
      <c r="E19" s="8">
        <v>1.8589392</v>
      </c>
      <c r="F19" s="8">
        <v>1.8589392</v>
      </c>
      <c r="G19" s="8">
        <v>1.8589392</v>
      </c>
      <c r="H19" s="8">
        <v>1.8589392</v>
      </c>
      <c r="I19" s="8">
        <v>1.8589392</v>
      </c>
      <c r="J19" s="8">
        <v>1.8589392</v>
      </c>
      <c r="K19" s="8">
        <v>1.8589392</v>
      </c>
      <c r="L19" s="8">
        <v>1.8589392</v>
      </c>
      <c r="M19" s="8">
        <v>1.8589392</v>
      </c>
      <c r="N19" s="8">
        <v>1.8589392</v>
      </c>
      <c r="O19" s="8">
        <v>1.8589392</v>
      </c>
      <c r="P19" s="8">
        <v>1.8589392</v>
      </c>
      <c r="Q19" s="8">
        <v>1.8589392</v>
      </c>
      <c r="R19" s="8">
        <v>1.8589392</v>
      </c>
      <c r="S19" s="8">
        <v>1.8589392</v>
      </c>
      <c r="T19" s="8">
        <v>1.8589392</v>
      </c>
      <c r="U19" s="8">
        <v>1.8589392</v>
      </c>
      <c r="V19" s="8">
        <v>1.8589392</v>
      </c>
      <c r="W19" s="8">
        <v>1.8589392</v>
      </c>
      <c r="X19" s="8">
        <v>1.8589392</v>
      </c>
      <c r="Y19" s="8">
        <v>1.8589392</v>
      </c>
      <c r="Z19" s="8">
        <v>1.8589392</v>
      </c>
    </row>
    <row r="20" spans="1:26" ht="11.25" customHeight="1" x14ac:dyDescent="0.2">
      <c r="A20" s="29" t="s">
        <v>30</v>
      </c>
      <c r="B20" s="7" t="s">
        <v>31</v>
      </c>
      <c r="C20" s="8">
        <v>10.885680000000001</v>
      </c>
      <c r="D20" s="8">
        <v>10.885680000000001</v>
      </c>
      <c r="E20" s="8">
        <v>10.885680000000001</v>
      </c>
      <c r="F20" s="8">
        <v>10.885680000000001</v>
      </c>
      <c r="G20" s="8">
        <v>10.885680000000001</v>
      </c>
      <c r="H20" s="8">
        <v>10.885680000000001</v>
      </c>
      <c r="I20" s="8">
        <v>10.885680000000001</v>
      </c>
      <c r="J20" s="8">
        <v>10.885680000000001</v>
      </c>
      <c r="K20" s="8">
        <v>10.885680000000001</v>
      </c>
      <c r="L20" s="8">
        <v>10.885680000000001</v>
      </c>
      <c r="M20" s="8">
        <v>10.885680000000001</v>
      </c>
      <c r="N20" s="8">
        <v>10.885680000000001</v>
      </c>
      <c r="O20" s="8">
        <v>10.885680000000001</v>
      </c>
      <c r="P20" s="8">
        <v>10.885680000000001</v>
      </c>
      <c r="Q20" s="8">
        <v>10.885680000000001</v>
      </c>
      <c r="R20" s="8">
        <v>10.885680000000001</v>
      </c>
      <c r="S20" s="8">
        <v>10.885680000000001</v>
      </c>
      <c r="T20" s="8">
        <v>10.885680000000001</v>
      </c>
      <c r="U20" s="8">
        <v>10.885680000000001</v>
      </c>
      <c r="V20" s="8">
        <v>10.885680000000001</v>
      </c>
      <c r="W20" s="8">
        <v>10.885680000000001</v>
      </c>
      <c r="X20" s="8">
        <v>10.885680000000001</v>
      </c>
      <c r="Y20" s="8">
        <v>10.885680000000001</v>
      </c>
      <c r="Z20" s="8">
        <v>10.885680000000001</v>
      </c>
    </row>
    <row r="21" spans="1:26" ht="11.25" customHeight="1" x14ac:dyDescent="0.2">
      <c r="A21" s="29" t="s">
        <v>32</v>
      </c>
      <c r="B21" s="7" t="s">
        <v>33</v>
      </c>
      <c r="C21" s="8">
        <v>7.6199760000000003</v>
      </c>
      <c r="D21" s="8">
        <v>7.6199760000000003</v>
      </c>
      <c r="E21" s="8">
        <v>7.6199760000000003</v>
      </c>
      <c r="F21" s="8">
        <v>7.6199760000000003</v>
      </c>
      <c r="G21" s="8">
        <v>7.6199760000000003</v>
      </c>
      <c r="H21" s="8">
        <v>7.6199760000000003</v>
      </c>
      <c r="I21" s="8">
        <v>7.6199760000000003</v>
      </c>
      <c r="J21" s="8">
        <v>7.6199760000000003</v>
      </c>
      <c r="K21" s="8">
        <v>7.6199760000000003</v>
      </c>
      <c r="L21" s="8">
        <v>7.6199760000000003</v>
      </c>
      <c r="M21" s="8">
        <v>7.6199760000000003</v>
      </c>
      <c r="N21" s="8">
        <v>7.6199760000000003</v>
      </c>
      <c r="O21" s="8">
        <v>7.6199760000000003</v>
      </c>
      <c r="P21" s="8">
        <v>7.6199760000000003</v>
      </c>
      <c r="Q21" s="8">
        <v>7.6199760000000003</v>
      </c>
      <c r="R21" s="8">
        <v>7.6199760000000003</v>
      </c>
      <c r="S21" s="8">
        <v>7.6199760000000003</v>
      </c>
      <c r="T21" s="8">
        <v>7.6199760000000003</v>
      </c>
      <c r="U21" s="8">
        <v>7.6199760000000003</v>
      </c>
      <c r="V21" s="8">
        <v>7.6199760000000003</v>
      </c>
      <c r="W21" s="8">
        <v>7.6199760000000003</v>
      </c>
      <c r="X21" s="8">
        <v>7.6199760000000003</v>
      </c>
      <c r="Y21" s="8">
        <v>7.6199760000000003</v>
      </c>
      <c r="Z21" s="8">
        <v>7.6199760000000003</v>
      </c>
    </row>
    <row r="22" spans="1:26" ht="11.25" customHeight="1" x14ac:dyDescent="0.2">
      <c r="A22" s="25" t="s">
        <v>34</v>
      </c>
      <c r="B22" s="26" t="s">
        <v>35</v>
      </c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 spans="1:26" ht="11.25" customHeight="1" x14ac:dyDescent="0.2">
      <c r="A23" s="29" t="s">
        <v>36</v>
      </c>
      <c r="B23" s="7" t="s">
        <v>37</v>
      </c>
      <c r="C23" s="8">
        <v>4.438008</v>
      </c>
      <c r="D23" s="8">
        <v>4.438008</v>
      </c>
      <c r="E23" s="8">
        <v>4.438008</v>
      </c>
      <c r="F23" s="8">
        <v>4.438008</v>
      </c>
      <c r="G23" s="8">
        <v>4.438008</v>
      </c>
      <c r="H23" s="8">
        <v>4.438008</v>
      </c>
      <c r="I23" s="8">
        <v>4.438008</v>
      </c>
      <c r="J23" s="8">
        <v>4.438008</v>
      </c>
      <c r="K23" s="8">
        <v>4.438008</v>
      </c>
      <c r="L23" s="8">
        <v>4.438008</v>
      </c>
      <c r="M23" s="8">
        <v>4.438008</v>
      </c>
      <c r="N23" s="8">
        <v>4.438008</v>
      </c>
      <c r="O23" s="8">
        <v>4.438008</v>
      </c>
      <c r="P23" s="8">
        <v>4.438008</v>
      </c>
      <c r="Q23" s="8">
        <v>4.438008</v>
      </c>
      <c r="R23" s="8">
        <v>4.438008</v>
      </c>
      <c r="S23" s="8">
        <v>4.438008</v>
      </c>
      <c r="T23" s="8">
        <v>4.438008</v>
      </c>
      <c r="U23" s="8">
        <v>4.438008</v>
      </c>
      <c r="V23" s="8">
        <v>4.438008</v>
      </c>
      <c r="W23" s="8">
        <v>4.438008</v>
      </c>
      <c r="X23" s="8">
        <v>4.438008</v>
      </c>
      <c r="Y23" s="8">
        <v>4.438008</v>
      </c>
      <c r="Z23" s="8">
        <v>4.438008</v>
      </c>
    </row>
    <row r="24" spans="1:26" ht="11.25" customHeight="1" x14ac:dyDescent="0.2">
      <c r="A24" s="29" t="s">
        <v>38</v>
      </c>
      <c r="B24" s="7" t="s">
        <v>39</v>
      </c>
      <c r="C24" s="8">
        <v>4.438008</v>
      </c>
      <c r="D24" s="8">
        <v>4.438008</v>
      </c>
      <c r="E24" s="8">
        <v>4.438008</v>
      </c>
      <c r="F24" s="8">
        <v>4.438008</v>
      </c>
      <c r="G24" s="8">
        <v>4.438008</v>
      </c>
      <c r="H24" s="8">
        <v>4.438008</v>
      </c>
      <c r="I24" s="8">
        <v>4.438008</v>
      </c>
      <c r="J24" s="8">
        <v>4.438008</v>
      </c>
      <c r="K24" s="8">
        <v>4.438008</v>
      </c>
      <c r="L24" s="8">
        <v>4.438008</v>
      </c>
      <c r="M24" s="8">
        <v>4.438008</v>
      </c>
      <c r="N24" s="8">
        <v>4.438008</v>
      </c>
      <c r="O24" s="8">
        <v>4.438008</v>
      </c>
      <c r="P24" s="8">
        <v>4.438008</v>
      </c>
      <c r="Q24" s="8">
        <v>4.438008</v>
      </c>
      <c r="R24" s="8">
        <v>4.438008</v>
      </c>
      <c r="S24" s="8">
        <v>4.438008</v>
      </c>
      <c r="T24" s="8">
        <v>4.438008</v>
      </c>
      <c r="U24" s="8">
        <v>4.438008</v>
      </c>
      <c r="V24" s="8">
        <v>4.438008</v>
      </c>
      <c r="W24" s="8">
        <v>4.438008</v>
      </c>
      <c r="X24" s="8">
        <v>4.438008</v>
      </c>
      <c r="Y24" s="8">
        <v>4.438008</v>
      </c>
      <c r="Z24" s="8">
        <v>4.438008</v>
      </c>
    </row>
    <row r="25" spans="1:26" ht="11.25" customHeight="1" x14ac:dyDescent="0.2">
      <c r="A25" s="25" t="s">
        <v>40</v>
      </c>
      <c r="B25" s="26" t="s">
        <v>41</v>
      </c>
      <c r="C25" s="27">
        <v>4.479876</v>
      </c>
      <c r="D25" s="27">
        <v>4.479876</v>
      </c>
      <c r="E25" s="27">
        <v>4.479876</v>
      </c>
      <c r="F25" s="27">
        <v>4.479876</v>
      </c>
      <c r="G25" s="27">
        <v>4.479876</v>
      </c>
      <c r="H25" s="27">
        <v>4.479876</v>
      </c>
      <c r="I25" s="27">
        <v>4.479876</v>
      </c>
      <c r="J25" s="27">
        <v>4.479876</v>
      </c>
      <c r="K25" s="27">
        <v>4.479876</v>
      </c>
      <c r="L25" s="27">
        <v>4.479876</v>
      </c>
      <c r="M25" s="27">
        <v>4.479876</v>
      </c>
      <c r="N25" s="27">
        <v>4.479876</v>
      </c>
      <c r="O25" s="27">
        <v>4.479876</v>
      </c>
      <c r="P25" s="27">
        <v>4.479876</v>
      </c>
      <c r="Q25" s="27">
        <v>4.479876</v>
      </c>
      <c r="R25" s="27">
        <v>4.479876</v>
      </c>
      <c r="S25" s="27">
        <v>4.479876</v>
      </c>
      <c r="T25" s="27">
        <v>4.479876</v>
      </c>
      <c r="U25" s="27">
        <v>4.479876</v>
      </c>
      <c r="V25" s="27">
        <v>4.479876</v>
      </c>
      <c r="W25" s="27">
        <v>4.479876</v>
      </c>
      <c r="X25" s="27">
        <v>4.479876</v>
      </c>
      <c r="Y25" s="27">
        <v>4.479876</v>
      </c>
      <c r="Z25" s="27">
        <v>4.479876</v>
      </c>
    </row>
    <row r="26" spans="1:26" ht="11.25" customHeight="1" x14ac:dyDescent="0.2">
      <c r="A26" s="25" t="s">
        <v>42</v>
      </c>
      <c r="B26" s="26" t="s">
        <v>43</v>
      </c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 spans="1:26" ht="11.25" customHeight="1" x14ac:dyDescent="0.2">
      <c r="A27" s="17" t="s">
        <v>218</v>
      </c>
      <c r="B27" s="18" t="s">
        <v>219</v>
      </c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spans="1:26" ht="11.25" customHeight="1" x14ac:dyDescent="0.2">
      <c r="A28" s="28" t="s">
        <v>44</v>
      </c>
      <c r="B28" s="7" t="s">
        <v>45</v>
      </c>
      <c r="C28" s="8">
        <v>3.0689244000000002</v>
      </c>
      <c r="D28" s="8">
        <v>3.0689244000000002</v>
      </c>
      <c r="E28" s="8">
        <v>3.0689244000000002</v>
      </c>
      <c r="F28" s="8">
        <v>3.0689244000000002</v>
      </c>
      <c r="G28" s="8">
        <v>3.0689244000000002</v>
      </c>
      <c r="H28" s="8">
        <v>3.0689244000000002</v>
      </c>
      <c r="I28" s="8">
        <v>3.0689244000000002</v>
      </c>
      <c r="J28" s="8">
        <v>3.0689244000000002</v>
      </c>
      <c r="K28" s="8">
        <v>3.0689244000000002</v>
      </c>
      <c r="L28" s="8">
        <v>3.0689244000000002</v>
      </c>
      <c r="M28" s="8">
        <v>3.0689244000000002</v>
      </c>
      <c r="N28" s="8">
        <v>3.0689244000000002</v>
      </c>
      <c r="O28" s="8">
        <v>3.0689244000000002</v>
      </c>
      <c r="P28" s="8">
        <v>3.0689244000000002</v>
      </c>
      <c r="Q28" s="8">
        <v>3.0689244000000002</v>
      </c>
      <c r="R28" s="8">
        <v>3.0689244000000002</v>
      </c>
      <c r="S28" s="8">
        <v>3.0689244000000002</v>
      </c>
      <c r="T28" s="8">
        <v>3.0689244000000002</v>
      </c>
      <c r="U28" s="8">
        <v>3.0689244000000002</v>
      </c>
      <c r="V28" s="8">
        <v>3.0689244000000002</v>
      </c>
      <c r="W28" s="8">
        <v>3.0689244000000002</v>
      </c>
      <c r="X28" s="8">
        <v>3.0689244000000002</v>
      </c>
      <c r="Y28" s="8">
        <v>3.0689244000000002</v>
      </c>
      <c r="Z28" s="8">
        <v>3.0689244000000002</v>
      </c>
    </row>
    <row r="29" spans="1:26" ht="11.25" customHeight="1" x14ac:dyDescent="0.2">
      <c r="A29" s="28" t="s">
        <v>46</v>
      </c>
      <c r="B29" s="7" t="s">
        <v>47</v>
      </c>
      <c r="C29" s="8">
        <v>2.6879256000000002</v>
      </c>
      <c r="D29" s="8">
        <v>2.6879256000000002</v>
      </c>
      <c r="E29" s="8">
        <v>2.6879256000000002</v>
      </c>
      <c r="F29" s="8">
        <v>2.6879256000000002</v>
      </c>
      <c r="G29" s="8">
        <v>2.6879256000000002</v>
      </c>
      <c r="H29" s="8">
        <v>2.6879256000000002</v>
      </c>
      <c r="I29" s="8">
        <v>2.6879256000000002</v>
      </c>
      <c r="J29" s="8">
        <v>2.6879256000000002</v>
      </c>
      <c r="K29" s="8">
        <v>2.6879256000000002</v>
      </c>
      <c r="L29" s="8">
        <v>2.6879256000000002</v>
      </c>
      <c r="M29" s="8">
        <v>2.6879256000000002</v>
      </c>
      <c r="N29" s="8">
        <v>2.6879256000000002</v>
      </c>
      <c r="O29" s="8">
        <v>2.6879256000000002</v>
      </c>
      <c r="P29" s="8">
        <v>2.6879256000000002</v>
      </c>
      <c r="Q29" s="8">
        <v>2.6879256000000002</v>
      </c>
      <c r="R29" s="8">
        <v>2.6879256000000002</v>
      </c>
      <c r="S29" s="8">
        <v>2.6879256000000002</v>
      </c>
      <c r="T29" s="8">
        <v>2.6879256000000002</v>
      </c>
      <c r="U29" s="8">
        <v>2.6879256000000002</v>
      </c>
      <c r="V29" s="8">
        <v>2.6879256000000002</v>
      </c>
      <c r="W29" s="8">
        <v>2.6879256000000002</v>
      </c>
      <c r="X29" s="8">
        <v>2.6879256000000002</v>
      </c>
      <c r="Y29" s="8">
        <v>2.6879256000000002</v>
      </c>
      <c r="Z29" s="8">
        <v>2.6879256000000002</v>
      </c>
    </row>
    <row r="30" spans="1:26" ht="11.25" customHeight="1" x14ac:dyDescent="0.2">
      <c r="A30" s="28" t="s">
        <v>48</v>
      </c>
      <c r="B30" s="7" t="s">
        <v>49</v>
      </c>
      <c r="C30" s="8">
        <v>3.0689244000000002</v>
      </c>
      <c r="D30" s="8">
        <v>3.0689244000000002</v>
      </c>
      <c r="E30" s="8">
        <v>3.0689244000000002</v>
      </c>
      <c r="F30" s="8">
        <v>3.0689244000000002</v>
      </c>
      <c r="G30" s="8">
        <v>3.0689244000000002</v>
      </c>
      <c r="H30" s="8">
        <v>3.0689244000000002</v>
      </c>
      <c r="I30" s="8">
        <v>3.0689244000000002</v>
      </c>
      <c r="J30" s="8">
        <v>3.0689244000000002</v>
      </c>
      <c r="K30" s="8">
        <v>3.0689244000000002</v>
      </c>
      <c r="L30" s="8">
        <v>3.0689244000000002</v>
      </c>
      <c r="M30" s="8">
        <v>3.0689244000000002</v>
      </c>
      <c r="N30" s="8">
        <v>3.0689244000000002</v>
      </c>
      <c r="O30" s="8">
        <v>3.0689244000000002</v>
      </c>
      <c r="P30" s="8">
        <v>3.0689244000000002</v>
      </c>
      <c r="Q30" s="8">
        <v>3.0689244000000002</v>
      </c>
      <c r="R30" s="8">
        <v>3.0689244000000002</v>
      </c>
      <c r="S30" s="8">
        <v>3.0689244000000002</v>
      </c>
      <c r="T30" s="8">
        <v>3.0689244000000002</v>
      </c>
      <c r="U30" s="8">
        <v>3.0689244000000002</v>
      </c>
      <c r="V30" s="8">
        <v>3.0689244000000002</v>
      </c>
      <c r="W30" s="8">
        <v>3.0689244000000002</v>
      </c>
      <c r="X30" s="8">
        <v>3.0689244000000002</v>
      </c>
      <c r="Y30" s="8">
        <v>3.0689244000000002</v>
      </c>
      <c r="Z30" s="8">
        <v>3.0689244000000002</v>
      </c>
    </row>
    <row r="31" spans="1:26" ht="11.25" customHeight="1" x14ac:dyDescent="0.2">
      <c r="A31" s="28" t="s">
        <v>50</v>
      </c>
      <c r="B31" s="7" t="s">
        <v>51</v>
      </c>
      <c r="C31" s="8">
        <v>3.0689244000000002</v>
      </c>
      <c r="D31" s="8">
        <v>3.0689244000000002</v>
      </c>
      <c r="E31" s="8">
        <v>3.0689244000000002</v>
      </c>
      <c r="F31" s="8">
        <v>3.0689244000000002</v>
      </c>
      <c r="G31" s="8">
        <v>3.0689244000000002</v>
      </c>
      <c r="H31" s="8">
        <v>3.0689244000000002</v>
      </c>
      <c r="I31" s="8">
        <v>3.0689244000000002</v>
      </c>
      <c r="J31" s="8">
        <v>3.0689244000000002</v>
      </c>
      <c r="K31" s="8">
        <v>3.0689244000000002</v>
      </c>
      <c r="L31" s="8">
        <v>3.0689244000000002</v>
      </c>
      <c r="M31" s="8">
        <v>3.0689244000000002</v>
      </c>
      <c r="N31" s="8">
        <v>3.0689244000000002</v>
      </c>
      <c r="O31" s="8">
        <v>3.0689244000000002</v>
      </c>
      <c r="P31" s="8">
        <v>3.0689244000000002</v>
      </c>
      <c r="Q31" s="8">
        <v>3.0689244000000002</v>
      </c>
      <c r="R31" s="8">
        <v>3.0689244000000002</v>
      </c>
      <c r="S31" s="8">
        <v>3.0689244000000002</v>
      </c>
      <c r="T31" s="8">
        <v>3.0689244000000002</v>
      </c>
      <c r="U31" s="8">
        <v>3.0689244000000002</v>
      </c>
      <c r="V31" s="8">
        <v>3.0689244000000002</v>
      </c>
      <c r="W31" s="8">
        <v>3.0689244000000002</v>
      </c>
      <c r="X31" s="8">
        <v>3.0689244000000002</v>
      </c>
      <c r="Y31" s="8">
        <v>3.0689244000000002</v>
      </c>
      <c r="Z31" s="8">
        <v>3.0689244000000002</v>
      </c>
    </row>
    <row r="32" spans="1:26" ht="11.25" customHeight="1" x14ac:dyDescent="0.2">
      <c r="A32" s="28" t="s">
        <v>52</v>
      </c>
      <c r="B32" s="7" t="s">
        <v>53</v>
      </c>
      <c r="C32" s="8">
        <v>3.0689244000000002</v>
      </c>
      <c r="D32" s="8">
        <v>3.0689244000000002</v>
      </c>
      <c r="E32" s="8">
        <v>3.0689244000000002</v>
      </c>
      <c r="F32" s="8">
        <v>3.0689244000000002</v>
      </c>
      <c r="G32" s="8">
        <v>3.0689244000000002</v>
      </c>
      <c r="H32" s="8">
        <v>3.0689244000000002</v>
      </c>
      <c r="I32" s="8">
        <v>3.0689244000000002</v>
      </c>
      <c r="J32" s="8">
        <v>3.0689244000000002</v>
      </c>
      <c r="K32" s="8">
        <v>3.0689244000000002</v>
      </c>
      <c r="L32" s="8">
        <v>3.0689244000000002</v>
      </c>
      <c r="M32" s="8">
        <v>3.0689244000000002</v>
      </c>
      <c r="N32" s="8">
        <v>3.0689244000000002</v>
      </c>
      <c r="O32" s="8">
        <v>3.0689244000000002</v>
      </c>
      <c r="P32" s="8">
        <v>3.0689244000000002</v>
      </c>
      <c r="Q32" s="8">
        <v>3.0689244000000002</v>
      </c>
      <c r="R32" s="8">
        <v>3.0689244000000002</v>
      </c>
      <c r="S32" s="8">
        <v>3.0689244000000002</v>
      </c>
      <c r="T32" s="8">
        <v>3.0689244000000002</v>
      </c>
      <c r="U32" s="8">
        <v>3.0689244000000002</v>
      </c>
      <c r="V32" s="8">
        <v>3.0689244000000002</v>
      </c>
      <c r="W32" s="8">
        <v>3.0689244000000002</v>
      </c>
      <c r="X32" s="8">
        <v>3.0689244000000002</v>
      </c>
      <c r="Y32" s="8">
        <v>3.0689244000000002</v>
      </c>
      <c r="Z32" s="8">
        <v>3.0689244000000002</v>
      </c>
    </row>
    <row r="33" spans="1:26" ht="11.25" customHeight="1" x14ac:dyDescent="0.2">
      <c r="A33" s="17" t="s">
        <v>220</v>
      </c>
      <c r="B33" s="18" t="s">
        <v>221</v>
      </c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spans="1:26" ht="11.25" customHeight="1" x14ac:dyDescent="0.2">
      <c r="A34" s="28" t="s">
        <v>54</v>
      </c>
      <c r="B34" s="7" t="s">
        <v>55</v>
      </c>
      <c r="C34" s="8">
        <v>2.4115968000000003</v>
      </c>
      <c r="D34" s="8">
        <v>2.4115968000000003</v>
      </c>
      <c r="E34" s="8">
        <v>2.4115968000000003</v>
      </c>
      <c r="F34" s="8">
        <v>2.4115968000000003</v>
      </c>
      <c r="G34" s="8">
        <v>2.4115968000000003</v>
      </c>
      <c r="H34" s="8">
        <v>2.4115968000000003</v>
      </c>
      <c r="I34" s="8">
        <v>2.4115968000000003</v>
      </c>
      <c r="J34" s="8">
        <v>2.4115968000000003</v>
      </c>
      <c r="K34" s="8">
        <v>2.4115968000000003</v>
      </c>
      <c r="L34" s="8">
        <v>2.4115968000000003</v>
      </c>
      <c r="M34" s="8">
        <v>2.4115968000000003</v>
      </c>
      <c r="N34" s="8">
        <v>2.4115968000000003</v>
      </c>
      <c r="O34" s="8">
        <v>2.4115968000000003</v>
      </c>
      <c r="P34" s="8">
        <v>2.4115968000000003</v>
      </c>
      <c r="Q34" s="8">
        <v>2.4115968000000003</v>
      </c>
      <c r="R34" s="8">
        <v>2.4115968000000003</v>
      </c>
      <c r="S34" s="8">
        <v>2.4115968000000003</v>
      </c>
      <c r="T34" s="8">
        <v>2.4115968000000003</v>
      </c>
      <c r="U34" s="8">
        <v>2.4115968000000003</v>
      </c>
      <c r="V34" s="8">
        <v>2.4115968000000003</v>
      </c>
      <c r="W34" s="8">
        <v>2.4115968000000003</v>
      </c>
      <c r="X34" s="8">
        <v>2.4115968000000003</v>
      </c>
      <c r="Y34" s="8">
        <v>2.4115968000000003</v>
      </c>
      <c r="Z34" s="8">
        <v>2.4115968000000003</v>
      </c>
    </row>
    <row r="35" spans="1:26" ht="11.25" customHeight="1" x14ac:dyDescent="0.2">
      <c r="A35" s="28" t="s">
        <v>56</v>
      </c>
      <c r="B35" s="7" t="s">
        <v>57</v>
      </c>
      <c r="C35" s="8">
        <v>2.5790688000000004</v>
      </c>
      <c r="D35" s="8">
        <v>2.5790688000000004</v>
      </c>
      <c r="E35" s="8">
        <v>2.5790688000000004</v>
      </c>
      <c r="F35" s="8">
        <v>2.5790688000000004</v>
      </c>
      <c r="G35" s="8">
        <v>2.5790688000000004</v>
      </c>
      <c r="H35" s="8">
        <v>2.5790688000000004</v>
      </c>
      <c r="I35" s="8">
        <v>2.5790688000000004</v>
      </c>
      <c r="J35" s="8">
        <v>2.5790688000000004</v>
      </c>
      <c r="K35" s="8">
        <v>2.5790688000000004</v>
      </c>
      <c r="L35" s="8">
        <v>2.5790688000000004</v>
      </c>
      <c r="M35" s="8">
        <v>2.5790688000000004</v>
      </c>
      <c r="N35" s="8">
        <v>2.5790688000000004</v>
      </c>
      <c r="O35" s="8">
        <v>2.5790688000000004</v>
      </c>
      <c r="P35" s="8">
        <v>2.5790688000000004</v>
      </c>
      <c r="Q35" s="8">
        <v>2.5790688000000004</v>
      </c>
      <c r="R35" s="8">
        <v>2.5790688000000004</v>
      </c>
      <c r="S35" s="8">
        <v>2.5790688000000004</v>
      </c>
      <c r="T35" s="8">
        <v>2.5790688000000004</v>
      </c>
      <c r="U35" s="8">
        <v>2.5790688000000004</v>
      </c>
      <c r="V35" s="8">
        <v>2.5790688000000004</v>
      </c>
      <c r="W35" s="8">
        <v>2.5790688000000004</v>
      </c>
      <c r="X35" s="8">
        <v>2.5790688000000004</v>
      </c>
      <c r="Y35" s="8">
        <v>2.5790688000000004</v>
      </c>
      <c r="Z35" s="8">
        <v>2.5790688000000004</v>
      </c>
    </row>
    <row r="36" spans="1:26" ht="11.25" customHeight="1" x14ac:dyDescent="0.2">
      <c r="A36" s="28" t="s">
        <v>58</v>
      </c>
      <c r="B36" s="7" t="s">
        <v>59</v>
      </c>
      <c r="C36" s="8">
        <v>2.6418708000000004</v>
      </c>
      <c r="D36" s="8">
        <v>2.6418708000000004</v>
      </c>
      <c r="E36" s="8">
        <v>2.6418708000000004</v>
      </c>
      <c r="F36" s="8">
        <v>2.6418708000000004</v>
      </c>
      <c r="G36" s="8">
        <v>2.6418708000000004</v>
      </c>
      <c r="H36" s="8">
        <v>2.6418708000000004</v>
      </c>
      <c r="I36" s="8">
        <v>2.6418708000000004</v>
      </c>
      <c r="J36" s="8">
        <v>2.6418708000000004</v>
      </c>
      <c r="K36" s="8">
        <v>2.6418708000000004</v>
      </c>
      <c r="L36" s="8">
        <v>2.6418708000000004</v>
      </c>
      <c r="M36" s="8">
        <v>2.6418708000000004</v>
      </c>
      <c r="N36" s="8">
        <v>2.6418708000000004</v>
      </c>
      <c r="O36" s="8">
        <v>2.6418708000000004</v>
      </c>
      <c r="P36" s="8">
        <v>2.6418708000000004</v>
      </c>
      <c r="Q36" s="8">
        <v>2.6418708000000004</v>
      </c>
      <c r="R36" s="8">
        <v>2.6418708000000004</v>
      </c>
      <c r="S36" s="8">
        <v>2.6418708000000004</v>
      </c>
      <c r="T36" s="8">
        <v>2.6418708000000004</v>
      </c>
      <c r="U36" s="8">
        <v>2.6418708000000004</v>
      </c>
      <c r="V36" s="8">
        <v>2.6418708000000004</v>
      </c>
      <c r="W36" s="8">
        <v>2.6418708000000004</v>
      </c>
      <c r="X36" s="8">
        <v>2.6418708000000004</v>
      </c>
      <c r="Y36" s="8">
        <v>2.6418708000000004</v>
      </c>
      <c r="Z36" s="8">
        <v>2.6418708000000004</v>
      </c>
    </row>
    <row r="37" spans="1:26" ht="11.25" customHeight="1" x14ac:dyDescent="0.2">
      <c r="A37" s="28" t="s">
        <v>60</v>
      </c>
      <c r="B37" s="7" t="s">
        <v>61</v>
      </c>
      <c r="C37" s="8">
        <v>2.9014524000000002</v>
      </c>
      <c r="D37" s="8">
        <v>2.9014524000000002</v>
      </c>
      <c r="E37" s="8">
        <v>2.9014524000000002</v>
      </c>
      <c r="F37" s="8">
        <v>2.9014524000000002</v>
      </c>
      <c r="G37" s="8">
        <v>2.9014524000000002</v>
      </c>
      <c r="H37" s="8">
        <v>2.9014524000000002</v>
      </c>
      <c r="I37" s="8">
        <v>2.9014524000000002</v>
      </c>
      <c r="J37" s="8">
        <v>2.9014524000000002</v>
      </c>
      <c r="K37" s="8">
        <v>2.9014524000000002</v>
      </c>
      <c r="L37" s="8">
        <v>2.9014524000000002</v>
      </c>
      <c r="M37" s="8">
        <v>2.9014524000000002</v>
      </c>
      <c r="N37" s="8">
        <v>2.9014524000000002</v>
      </c>
      <c r="O37" s="8">
        <v>2.9014524000000002</v>
      </c>
      <c r="P37" s="8">
        <v>2.9014524000000002</v>
      </c>
      <c r="Q37" s="8">
        <v>2.9014524000000002</v>
      </c>
      <c r="R37" s="8">
        <v>2.9014524000000002</v>
      </c>
      <c r="S37" s="8">
        <v>2.9014524000000002</v>
      </c>
      <c r="T37" s="8">
        <v>2.9014524000000002</v>
      </c>
      <c r="U37" s="8">
        <v>2.9014524000000002</v>
      </c>
      <c r="V37" s="8">
        <v>2.9014524000000002</v>
      </c>
      <c r="W37" s="8">
        <v>2.9014524000000002</v>
      </c>
      <c r="X37" s="8">
        <v>2.9014524000000002</v>
      </c>
      <c r="Y37" s="8">
        <v>2.9014524000000002</v>
      </c>
      <c r="Z37" s="8">
        <v>2.9014524000000002</v>
      </c>
    </row>
    <row r="38" spans="1:26" ht="11.25" customHeight="1" x14ac:dyDescent="0.2">
      <c r="A38" s="28" t="s">
        <v>62</v>
      </c>
      <c r="B38" s="7" t="s">
        <v>63</v>
      </c>
      <c r="C38" s="8">
        <v>2.9307600000000003</v>
      </c>
      <c r="D38" s="8">
        <v>2.9307600000000003</v>
      </c>
      <c r="E38" s="8">
        <v>2.9307600000000003</v>
      </c>
      <c r="F38" s="8">
        <v>2.9307600000000003</v>
      </c>
      <c r="G38" s="8">
        <v>2.9307600000000003</v>
      </c>
      <c r="H38" s="8">
        <v>2.9307600000000003</v>
      </c>
      <c r="I38" s="8">
        <v>2.9307600000000003</v>
      </c>
      <c r="J38" s="8">
        <v>2.9307600000000003</v>
      </c>
      <c r="K38" s="8">
        <v>2.9307600000000003</v>
      </c>
      <c r="L38" s="8">
        <v>2.9307600000000003</v>
      </c>
      <c r="M38" s="8">
        <v>2.9307600000000003</v>
      </c>
      <c r="N38" s="8">
        <v>2.9307600000000003</v>
      </c>
      <c r="O38" s="8">
        <v>2.9307600000000003</v>
      </c>
      <c r="P38" s="8">
        <v>2.9307600000000003</v>
      </c>
      <c r="Q38" s="8">
        <v>2.9307600000000003</v>
      </c>
      <c r="R38" s="8">
        <v>2.9307600000000003</v>
      </c>
      <c r="S38" s="8">
        <v>2.9307600000000003</v>
      </c>
      <c r="T38" s="8">
        <v>2.9307600000000003</v>
      </c>
      <c r="U38" s="8">
        <v>2.9307600000000003</v>
      </c>
      <c r="V38" s="8">
        <v>2.9307600000000003</v>
      </c>
      <c r="W38" s="8">
        <v>2.9307600000000003</v>
      </c>
      <c r="X38" s="8">
        <v>2.9307600000000003</v>
      </c>
      <c r="Y38" s="8">
        <v>2.9307600000000003</v>
      </c>
      <c r="Z38" s="8">
        <v>2.9307600000000003</v>
      </c>
    </row>
    <row r="39" spans="1:26" ht="11.25" customHeight="1" x14ac:dyDescent="0.2">
      <c r="A39" s="28" t="s">
        <v>64</v>
      </c>
      <c r="B39" s="7" t="s">
        <v>65</v>
      </c>
      <c r="C39" s="8">
        <v>3.0103092000000005</v>
      </c>
      <c r="D39" s="8">
        <v>3.0103092000000005</v>
      </c>
      <c r="E39" s="8">
        <v>3.0103092000000005</v>
      </c>
      <c r="F39" s="8">
        <v>3.0103092000000005</v>
      </c>
      <c r="G39" s="8">
        <v>3.0103092000000005</v>
      </c>
      <c r="H39" s="8">
        <v>3.0103092000000005</v>
      </c>
      <c r="I39" s="8">
        <v>3.0103092000000005</v>
      </c>
      <c r="J39" s="8">
        <v>3.0103092000000005</v>
      </c>
      <c r="K39" s="8">
        <v>3.0103092000000005</v>
      </c>
      <c r="L39" s="8">
        <v>3.0103092000000005</v>
      </c>
      <c r="M39" s="8">
        <v>3.0103092000000005</v>
      </c>
      <c r="N39" s="8">
        <v>3.0103092000000005</v>
      </c>
      <c r="O39" s="8">
        <v>3.0103092000000005</v>
      </c>
      <c r="P39" s="8">
        <v>3.0103092000000005</v>
      </c>
      <c r="Q39" s="8">
        <v>3.0103092000000005</v>
      </c>
      <c r="R39" s="8">
        <v>3.0103092000000005</v>
      </c>
      <c r="S39" s="8">
        <v>3.0103092000000005</v>
      </c>
      <c r="T39" s="8">
        <v>3.0103092000000005</v>
      </c>
      <c r="U39" s="8">
        <v>3.0103092000000005</v>
      </c>
      <c r="V39" s="8">
        <v>3.0103092000000005</v>
      </c>
      <c r="W39" s="8">
        <v>3.0103092000000005</v>
      </c>
      <c r="X39" s="8">
        <v>3.0103092000000005</v>
      </c>
      <c r="Y39" s="8">
        <v>3.0103092000000005</v>
      </c>
      <c r="Z39" s="8">
        <v>3.0103092000000005</v>
      </c>
    </row>
    <row r="40" spans="1:26" ht="11.25" customHeight="1" x14ac:dyDescent="0.2">
      <c r="A40" s="28" t="s">
        <v>66</v>
      </c>
      <c r="B40" s="7" t="s">
        <v>67</v>
      </c>
      <c r="C40" s="8">
        <v>3.0103092000000005</v>
      </c>
      <c r="D40" s="8">
        <v>3.0103092000000005</v>
      </c>
      <c r="E40" s="8">
        <v>3.0103092000000005</v>
      </c>
      <c r="F40" s="8">
        <v>3.0103092000000005</v>
      </c>
      <c r="G40" s="8">
        <v>3.0103092000000005</v>
      </c>
      <c r="H40" s="8">
        <v>3.0103092000000005</v>
      </c>
      <c r="I40" s="8">
        <v>3.0103092000000005</v>
      </c>
      <c r="J40" s="8">
        <v>3.0103092000000005</v>
      </c>
      <c r="K40" s="8">
        <v>3.0103092000000005</v>
      </c>
      <c r="L40" s="8">
        <v>3.0103092000000005</v>
      </c>
      <c r="M40" s="8">
        <v>3.0103092000000005</v>
      </c>
      <c r="N40" s="8">
        <v>3.0103092000000005</v>
      </c>
      <c r="O40" s="8">
        <v>3.0103092000000005</v>
      </c>
      <c r="P40" s="8">
        <v>3.0103092000000005</v>
      </c>
      <c r="Q40" s="8">
        <v>3.0103092000000005</v>
      </c>
      <c r="R40" s="8">
        <v>3.0103092000000005</v>
      </c>
      <c r="S40" s="8">
        <v>3.0103092000000005</v>
      </c>
      <c r="T40" s="8">
        <v>3.0103092000000005</v>
      </c>
      <c r="U40" s="8">
        <v>3.0103092000000005</v>
      </c>
      <c r="V40" s="8">
        <v>3.0103092000000005</v>
      </c>
      <c r="W40" s="8">
        <v>3.0103092000000005</v>
      </c>
      <c r="X40" s="8">
        <v>3.0103092000000005</v>
      </c>
      <c r="Y40" s="8">
        <v>3.0103092000000005</v>
      </c>
      <c r="Z40" s="8">
        <v>3.0103092000000005</v>
      </c>
    </row>
    <row r="41" spans="1:26" ht="11.25" customHeight="1" x14ac:dyDescent="0.2">
      <c r="A41" s="28" t="s">
        <v>68</v>
      </c>
      <c r="B41" s="7" t="s">
        <v>69</v>
      </c>
      <c r="C41" s="8">
        <v>3.0103092000000005</v>
      </c>
      <c r="D41" s="8">
        <v>3.0103092000000005</v>
      </c>
      <c r="E41" s="8">
        <v>3.0103092000000005</v>
      </c>
      <c r="F41" s="8">
        <v>3.0103092000000005</v>
      </c>
      <c r="G41" s="8">
        <v>3.0103092000000005</v>
      </c>
      <c r="H41" s="8">
        <v>3.0103092000000005</v>
      </c>
      <c r="I41" s="8">
        <v>3.0103092000000005</v>
      </c>
      <c r="J41" s="8">
        <v>3.0103092000000005</v>
      </c>
      <c r="K41" s="8">
        <v>3.0103092000000005</v>
      </c>
      <c r="L41" s="8">
        <v>3.0103092000000005</v>
      </c>
      <c r="M41" s="8">
        <v>3.0103092000000005</v>
      </c>
      <c r="N41" s="8">
        <v>3.0103092000000005</v>
      </c>
      <c r="O41" s="8">
        <v>3.0103092000000005</v>
      </c>
      <c r="P41" s="8">
        <v>3.0103092000000005</v>
      </c>
      <c r="Q41" s="8">
        <v>3.0103092000000005</v>
      </c>
      <c r="R41" s="8">
        <v>3.0103092000000005</v>
      </c>
      <c r="S41" s="8">
        <v>3.0103092000000005</v>
      </c>
      <c r="T41" s="8">
        <v>3.0103092000000005</v>
      </c>
      <c r="U41" s="8">
        <v>3.0103092000000005</v>
      </c>
      <c r="V41" s="8">
        <v>3.0103092000000005</v>
      </c>
      <c r="W41" s="8">
        <v>3.0103092000000005</v>
      </c>
      <c r="X41" s="8">
        <v>3.0103092000000005</v>
      </c>
      <c r="Y41" s="8">
        <v>3.0103092000000005</v>
      </c>
      <c r="Z41" s="8">
        <v>3.0103092000000005</v>
      </c>
    </row>
    <row r="42" spans="1:26" ht="11.25" customHeight="1" x14ac:dyDescent="0.2">
      <c r="A42" s="28" t="s">
        <v>70</v>
      </c>
      <c r="B42" s="7" t="s">
        <v>71</v>
      </c>
      <c r="C42" s="8">
        <v>3.0689244000000002</v>
      </c>
      <c r="D42" s="8">
        <v>3.0689244000000002</v>
      </c>
      <c r="E42" s="8">
        <v>3.0689244000000002</v>
      </c>
      <c r="F42" s="8">
        <v>3.0689244000000002</v>
      </c>
      <c r="G42" s="8">
        <v>3.0689244000000002</v>
      </c>
      <c r="H42" s="8">
        <v>3.0689244000000002</v>
      </c>
      <c r="I42" s="8">
        <v>3.0689244000000002</v>
      </c>
      <c r="J42" s="8">
        <v>3.0689244000000002</v>
      </c>
      <c r="K42" s="8">
        <v>3.0689244000000002</v>
      </c>
      <c r="L42" s="8">
        <v>3.0689244000000002</v>
      </c>
      <c r="M42" s="8">
        <v>3.0689244000000002</v>
      </c>
      <c r="N42" s="8">
        <v>3.0689244000000002</v>
      </c>
      <c r="O42" s="8">
        <v>3.0689244000000002</v>
      </c>
      <c r="P42" s="8">
        <v>3.0689244000000002</v>
      </c>
      <c r="Q42" s="8">
        <v>3.0689244000000002</v>
      </c>
      <c r="R42" s="8">
        <v>3.0689244000000002</v>
      </c>
      <c r="S42" s="8">
        <v>3.0689244000000002</v>
      </c>
      <c r="T42" s="8">
        <v>3.0689244000000002</v>
      </c>
      <c r="U42" s="8">
        <v>3.0689244000000002</v>
      </c>
      <c r="V42" s="8">
        <v>3.0689244000000002</v>
      </c>
      <c r="W42" s="8">
        <v>3.0689244000000002</v>
      </c>
      <c r="X42" s="8">
        <v>3.0689244000000002</v>
      </c>
      <c r="Y42" s="8">
        <v>3.0689244000000002</v>
      </c>
      <c r="Z42" s="8">
        <v>3.0689244000000002</v>
      </c>
    </row>
    <row r="43" spans="1:26" ht="11.25" customHeight="1" x14ac:dyDescent="0.2">
      <c r="A43" s="28" t="s">
        <v>72</v>
      </c>
      <c r="B43" s="7" t="s">
        <v>73</v>
      </c>
      <c r="C43" s="8">
        <v>3.1024188000000001</v>
      </c>
      <c r="D43" s="8">
        <v>3.1024188000000001</v>
      </c>
      <c r="E43" s="8">
        <v>3.1024188000000001</v>
      </c>
      <c r="F43" s="8">
        <v>3.1024188000000001</v>
      </c>
      <c r="G43" s="8">
        <v>3.1024188000000001</v>
      </c>
      <c r="H43" s="8">
        <v>3.1024188000000001</v>
      </c>
      <c r="I43" s="8">
        <v>3.1024188000000001</v>
      </c>
      <c r="J43" s="8">
        <v>3.1024188000000001</v>
      </c>
      <c r="K43" s="8">
        <v>3.1024188000000001</v>
      </c>
      <c r="L43" s="8">
        <v>3.1024188000000001</v>
      </c>
      <c r="M43" s="8">
        <v>3.1024188000000001</v>
      </c>
      <c r="N43" s="8">
        <v>3.1024188000000001</v>
      </c>
      <c r="O43" s="8">
        <v>3.1024188000000001</v>
      </c>
      <c r="P43" s="8">
        <v>3.1024188000000001</v>
      </c>
      <c r="Q43" s="8">
        <v>3.1024188000000001</v>
      </c>
      <c r="R43" s="8">
        <v>3.1024188000000001</v>
      </c>
      <c r="S43" s="8">
        <v>3.1024188000000001</v>
      </c>
      <c r="T43" s="8">
        <v>3.1024188000000001</v>
      </c>
      <c r="U43" s="8">
        <v>3.1024188000000001</v>
      </c>
      <c r="V43" s="8">
        <v>3.1024188000000001</v>
      </c>
      <c r="W43" s="8">
        <v>3.1024188000000001</v>
      </c>
      <c r="X43" s="8">
        <v>3.1024188000000001</v>
      </c>
      <c r="Y43" s="8">
        <v>3.1024188000000001</v>
      </c>
      <c r="Z43" s="8">
        <v>3.1024188000000001</v>
      </c>
    </row>
    <row r="44" spans="1:26" ht="11.25" customHeight="1" x14ac:dyDescent="0.2">
      <c r="A44" s="28" t="s">
        <v>74</v>
      </c>
      <c r="B44" s="7" t="s">
        <v>75</v>
      </c>
      <c r="C44" s="8">
        <v>3.2405832000000006</v>
      </c>
      <c r="D44" s="8">
        <v>3.2405832000000006</v>
      </c>
      <c r="E44" s="8">
        <v>3.2405832000000006</v>
      </c>
      <c r="F44" s="8">
        <v>3.2405832000000006</v>
      </c>
      <c r="G44" s="8">
        <v>3.2405832000000006</v>
      </c>
      <c r="H44" s="8">
        <v>3.2405832000000006</v>
      </c>
      <c r="I44" s="8">
        <v>3.2405832000000006</v>
      </c>
      <c r="J44" s="8">
        <v>3.2405832000000006</v>
      </c>
      <c r="K44" s="8">
        <v>3.2405832000000006</v>
      </c>
      <c r="L44" s="8">
        <v>3.2405832000000006</v>
      </c>
      <c r="M44" s="8">
        <v>3.2405832000000006</v>
      </c>
      <c r="N44" s="8">
        <v>3.2405832000000006</v>
      </c>
      <c r="O44" s="8">
        <v>3.2405832000000006</v>
      </c>
      <c r="P44" s="8">
        <v>3.2405832000000006</v>
      </c>
      <c r="Q44" s="8">
        <v>3.2405832000000006</v>
      </c>
      <c r="R44" s="8">
        <v>3.2405832000000006</v>
      </c>
      <c r="S44" s="8">
        <v>3.2405832000000006</v>
      </c>
      <c r="T44" s="8">
        <v>3.2405832000000006</v>
      </c>
      <c r="U44" s="8">
        <v>3.2405832000000006</v>
      </c>
      <c r="V44" s="8">
        <v>3.2405832000000006</v>
      </c>
      <c r="W44" s="8">
        <v>3.2405832000000006</v>
      </c>
      <c r="X44" s="8">
        <v>3.2405832000000006</v>
      </c>
      <c r="Y44" s="8">
        <v>3.2405832000000006</v>
      </c>
      <c r="Z44" s="8">
        <v>3.2405832000000006</v>
      </c>
    </row>
    <row r="45" spans="1:26" ht="11.25" customHeight="1" x14ac:dyDescent="0.2">
      <c r="A45" s="28" t="s">
        <v>76</v>
      </c>
      <c r="B45" s="7" t="s">
        <v>77</v>
      </c>
      <c r="C45" s="8">
        <v>3.0689244000000002</v>
      </c>
      <c r="D45" s="8">
        <v>3.0689244000000002</v>
      </c>
      <c r="E45" s="8">
        <v>3.0689244000000002</v>
      </c>
      <c r="F45" s="8">
        <v>3.0689244000000002</v>
      </c>
      <c r="G45" s="8">
        <v>3.0689244000000002</v>
      </c>
      <c r="H45" s="8">
        <v>3.0689244000000002</v>
      </c>
      <c r="I45" s="8">
        <v>3.0689244000000002</v>
      </c>
      <c r="J45" s="8">
        <v>3.0689244000000002</v>
      </c>
      <c r="K45" s="8">
        <v>3.0689244000000002</v>
      </c>
      <c r="L45" s="8">
        <v>3.0689244000000002</v>
      </c>
      <c r="M45" s="8">
        <v>3.0689244000000002</v>
      </c>
      <c r="N45" s="8">
        <v>3.0689244000000002</v>
      </c>
      <c r="O45" s="8">
        <v>3.0689244000000002</v>
      </c>
      <c r="P45" s="8">
        <v>3.0689244000000002</v>
      </c>
      <c r="Q45" s="8">
        <v>3.0689244000000002</v>
      </c>
      <c r="R45" s="8">
        <v>3.0689244000000002</v>
      </c>
      <c r="S45" s="8">
        <v>3.0689244000000002</v>
      </c>
      <c r="T45" s="8">
        <v>3.0689244000000002</v>
      </c>
      <c r="U45" s="8">
        <v>3.0689244000000002</v>
      </c>
      <c r="V45" s="8">
        <v>3.0689244000000002</v>
      </c>
      <c r="W45" s="8">
        <v>3.0689244000000002</v>
      </c>
      <c r="X45" s="8">
        <v>3.0689244000000002</v>
      </c>
      <c r="Y45" s="8">
        <v>3.0689244000000002</v>
      </c>
      <c r="Z45" s="8">
        <v>3.0689244000000002</v>
      </c>
    </row>
    <row r="46" spans="1:26" ht="11.25" customHeight="1" x14ac:dyDescent="0.2">
      <c r="A46" s="28" t="s">
        <v>78</v>
      </c>
      <c r="B46" s="7" t="s">
        <v>79</v>
      </c>
      <c r="C46" s="8">
        <v>3.0689244000000002</v>
      </c>
      <c r="D46" s="8">
        <v>3.0689244000000002</v>
      </c>
      <c r="E46" s="8">
        <v>3.0689244000000002</v>
      </c>
      <c r="F46" s="8">
        <v>3.0689244000000002</v>
      </c>
      <c r="G46" s="8">
        <v>3.0689244000000002</v>
      </c>
      <c r="H46" s="8">
        <v>3.0689244000000002</v>
      </c>
      <c r="I46" s="8">
        <v>3.0689244000000002</v>
      </c>
      <c r="J46" s="8">
        <v>3.0689244000000002</v>
      </c>
      <c r="K46" s="8">
        <v>3.0689244000000002</v>
      </c>
      <c r="L46" s="8">
        <v>3.0689244000000002</v>
      </c>
      <c r="M46" s="8">
        <v>3.0689244000000002</v>
      </c>
      <c r="N46" s="8">
        <v>3.0689244000000002</v>
      </c>
      <c r="O46" s="8">
        <v>3.0689244000000002</v>
      </c>
      <c r="P46" s="8">
        <v>3.0689244000000002</v>
      </c>
      <c r="Q46" s="8">
        <v>3.0689244000000002</v>
      </c>
      <c r="R46" s="8">
        <v>3.0689244000000002</v>
      </c>
      <c r="S46" s="8">
        <v>3.0689244000000002</v>
      </c>
      <c r="T46" s="8">
        <v>3.0689244000000002</v>
      </c>
      <c r="U46" s="8">
        <v>3.0689244000000002</v>
      </c>
      <c r="V46" s="8">
        <v>3.0689244000000002</v>
      </c>
      <c r="W46" s="8">
        <v>3.0689244000000002</v>
      </c>
      <c r="X46" s="8">
        <v>3.0689244000000002</v>
      </c>
      <c r="Y46" s="8">
        <v>3.0689244000000002</v>
      </c>
      <c r="Z46" s="8">
        <v>3.0689244000000002</v>
      </c>
    </row>
    <row r="47" spans="1:26" ht="11.25" customHeight="1" x14ac:dyDescent="0.2">
      <c r="A47" s="28" t="s">
        <v>80</v>
      </c>
      <c r="B47" s="7" t="s">
        <v>81</v>
      </c>
      <c r="C47" s="8">
        <v>3.3787476000000005</v>
      </c>
      <c r="D47" s="8">
        <v>3.3787476000000005</v>
      </c>
      <c r="E47" s="8">
        <v>3.3787476000000005</v>
      </c>
      <c r="F47" s="8">
        <v>3.3787476000000005</v>
      </c>
      <c r="G47" s="8">
        <v>3.3787476000000005</v>
      </c>
      <c r="H47" s="8">
        <v>3.3787476000000005</v>
      </c>
      <c r="I47" s="8">
        <v>3.3787476000000005</v>
      </c>
      <c r="J47" s="8">
        <v>3.3787476000000005</v>
      </c>
      <c r="K47" s="8">
        <v>3.3787476000000005</v>
      </c>
      <c r="L47" s="8">
        <v>3.3787476000000005</v>
      </c>
      <c r="M47" s="8">
        <v>3.3787476000000005</v>
      </c>
      <c r="N47" s="8">
        <v>3.3787476000000005</v>
      </c>
      <c r="O47" s="8">
        <v>3.3787476000000005</v>
      </c>
      <c r="P47" s="8">
        <v>3.3787476000000005</v>
      </c>
      <c r="Q47" s="8">
        <v>3.3787476000000005</v>
      </c>
      <c r="R47" s="8">
        <v>3.3787476000000005</v>
      </c>
      <c r="S47" s="8">
        <v>3.3787476000000005</v>
      </c>
      <c r="T47" s="8">
        <v>3.3787476000000005</v>
      </c>
      <c r="U47" s="8">
        <v>3.3787476000000005</v>
      </c>
      <c r="V47" s="8">
        <v>3.3787476000000005</v>
      </c>
      <c r="W47" s="8">
        <v>3.3787476000000005</v>
      </c>
      <c r="X47" s="8">
        <v>3.3787476000000005</v>
      </c>
      <c r="Y47" s="8">
        <v>3.3787476000000005</v>
      </c>
      <c r="Z47" s="8">
        <v>3.3787476000000005</v>
      </c>
    </row>
    <row r="48" spans="1:26" ht="11.25" customHeight="1" x14ac:dyDescent="0.2">
      <c r="A48" s="28" t="s">
        <v>82</v>
      </c>
      <c r="B48" s="7" t="s">
        <v>83</v>
      </c>
      <c r="C48" s="8">
        <v>4.0821300000000003</v>
      </c>
      <c r="D48" s="8">
        <v>4.0821300000000003</v>
      </c>
      <c r="E48" s="8">
        <v>4.0821300000000003</v>
      </c>
      <c r="F48" s="8">
        <v>4.0821300000000003</v>
      </c>
      <c r="G48" s="8">
        <v>4.0821300000000003</v>
      </c>
      <c r="H48" s="8">
        <v>4.0821300000000003</v>
      </c>
      <c r="I48" s="8">
        <v>4.0821300000000003</v>
      </c>
      <c r="J48" s="8">
        <v>4.0821300000000003</v>
      </c>
      <c r="K48" s="8">
        <v>4.0821300000000003</v>
      </c>
      <c r="L48" s="8">
        <v>4.0821300000000003</v>
      </c>
      <c r="M48" s="8">
        <v>4.0821300000000003</v>
      </c>
      <c r="N48" s="8">
        <v>4.0821300000000003</v>
      </c>
      <c r="O48" s="8">
        <v>4.0821300000000003</v>
      </c>
      <c r="P48" s="8">
        <v>4.0821300000000003</v>
      </c>
      <c r="Q48" s="8">
        <v>4.0821300000000003</v>
      </c>
      <c r="R48" s="8">
        <v>4.0821300000000003</v>
      </c>
      <c r="S48" s="8">
        <v>4.0821300000000003</v>
      </c>
      <c r="T48" s="8">
        <v>4.0821300000000003</v>
      </c>
      <c r="U48" s="8">
        <v>4.0821300000000003</v>
      </c>
      <c r="V48" s="8">
        <v>4.0821300000000003</v>
      </c>
      <c r="W48" s="8">
        <v>4.0821300000000003</v>
      </c>
      <c r="X48" s="8">
        <v>4.0821300000000003</v>
      </c>
      <c r="Y48" s="8">
        <v>4.0821300000000003</v>
      </c>
      <c r="Z48" s="8">
        <v>4.0821300000000003</v>
      </c>
    </row>
    <row r="49" spans="1:26" ht="11.25" customHeight="1" x14ac:dyDescent="0.2">
      <c r="A49" s="28" t="s">
        <v>84</v>
      </c>
      <c r="B49" s="7" t="s">
        <v>85</v>
      </c>
      <c r="C49" s="8">
        <v>3.0689244000000002</v>
      </c>
      <c r="D49" s="8">
        <v>3.0689244000000002</v>
      </c>
      <c r="E49" s="8">
        <v>3.0689244000000002</v>
      </c>
      <c r="F49" s="8">
        <v>3.0689244000000002</v>
      </c>
      <c r="G49" s="8">
        <v>3.0689244000000002</v>
      </c>
      <c r="H49" s="8">
        <v>3.0689244000000002</v>
      </c>
      <c r="I49" s="8">
        <v>3.0689244000000002</v>
      </c>
      <c r="J49" s="8">
        <v>3.0689244000000002</v>
      </c>
      <c r="K49" s="8">
        <v>3.0689244000000002</v>
      </c>
      <c r="L49" s="8">
        <v>3.0689244000000002</v>
      </c>
      <c r="M49" s="8">
        <v>3.0689244000000002</v>
      </c>
      <c r="N49" s="8">
        <v>3.0689244000000002</v>
      </c>
      <c r="O49" s="8">
        <v>3.0689244000000002</v>
      </c>
      <c r="P49" s="8">
        <v>3.0689244000000002</v>
      </c>
      <c r="Q49" s="8">
        <v>3.0689244000000002</v>
      </c>
      <c r="R49" s="8">
        <v>3.0689244000000002</v>
      </c>
      <c r="S49" s="8">
        <v>3.0689244000000002</v>
      </c>
      <c r="T49" s="8">
        <v>3.0689244000000002</v>
      </c>
      <c r="U49" s="8">
        <v>3.0689244000000002</v>
      </c>
      <c r="V49" s="8">
        <v>3.0689244000000002</v>
      </c>
      <c r="W49" s="8">
        <v>3.0689244000000002</v>
      </c>
      <c r="X49" s="8">
        <v>3.0689244000000002</v>
      </c>
      <c r="Y49" s="8">
        <v>3.0689244000000002</v>
      </c>
      <c r="Z49" s="8">
        <v>3.0689244000000002</v>
      </c>
    </row>
    <row r="50" spans="1:26" ht="11.25" customHeight="1" x14ac:dyDescent="0.2">
      <c r="A50" s="28" t="s">
        <v>86</v>
      </c>
      <c r="B50" s="7" t="s">
        <v>87</v>
      </c>
      <c r="C50" s="8">
        <v>3.0689244000000002</v>
      </c>
      <c r="D50" s="8">
        <v>3.0689244000000002</v>
      </c>
      <c r="E50" s="8">
        <v>3.0689244000000002</v>
      </c>
      <c r="F50" s="8">
        <v>3.0689244000000002</v>
      </c>
      <c r="G50" s="8">
        <v>3.0689244000000002</v>
      </c>
      <c r="H50" s="8">
        <v>3.0689244000000002</v>
      </c>
      <c r="I50" s="8">
        <v>3.0689244000000002</v>
      </c>
      <c r="J50" s="8">
        <v>3.0689244000000002</v>
      </c>
      <c r="K50" s="8">
        <v>3.0689244000000002</v>
      </c>
      <c r="L50" s="8">
        <v>3.0689244000000002</v>
      </c>
      <c r="M50" s="8">
        <v>3.0689244000000002</v>
      </c>
      <c r="N50" s="8">
        <v>3.0689244000000002</v>
      </c>
      <c r="O50" s="8">
        <v>3.0689244000000002</v>
      </c>
      <c r="P50" s="8">
        <v>3.0689244000000002</v>
      </c>
      <c r="Q50" s="8">
        <v>3.0689244000000002</v>
      </c>
      <c r="R50" s="8">
        <v>3.0689244000000002</v>
      </c>
      <c r="S50" s="8">
        <v>3.0689244000000002</v>
      </c>
      <c r="T50" s="8">
        <v>3.0689244000000002</v>
      </c>
      <c r="U50" s="8">
        <v>3.0689244000000002</v>
      </c>
      <c r="V50" s="8">
        <v>3.0689244000000002</v>
      </c>
      <c r="W50" s="8">
        <v>3.0689244000000002</v>
      </c>
      <c r="X50" s="8">
        <v>3.0689244000000002</v>
      </c>
      <c r="Y50" s="8">
        <v>3.0689244000000002</v>
      </c>
      <c r="Z50" s="8">
        <v>3.0689244000000002</v>
      </c>
    </row>
    <row r="51" spans="1:26" ht="11.25" customHeight="1" x14ac:dyDescent="0.2">
      <c r="A51" s="25" t="s">
        <v>88</v>
      </c>
      <c r="B51" s="26" t="s">
        <v>89</v>
      </c>
      <c r="C51" s="27">
        <v>2.3487948000000003</v>
      </c>
      <c r="D51" s="27">
        <v>2.3487948000000003</v>
      </c>
      <c r="E51" s="27">
        <v>2.3487948000000003</v>
      </c>
      <c r="F51" s="27">
        <v>2.3487948000000003</v>
      </c>
      <c r="G51" s="27">
        <v>2.3487948000000003</v>
      </c>
      <c r="H51" s="27">
        <v>2.3487948000000003</v>
      </c>
      <c r="I51" s="27">
        <v>2.3487948000000003</v>
      </c>
      <c r="J51" s="27">
        <v>2.3487948000000003</v>
      </c>
      <c r="K51" s="27">
        <v>2.3487948000000003</v>
      </c>
      <c r="L51" s="27">
        <v>2.3487948000000003</v>
      </c>
      <c r="M51" s="27">
        <v>2.3487948000000003</v>
      </c>
      <c r="N51" s="27">
        <v>2.3487948000000003</v>
      </c>
      <c r="O51" s="27">
        <v>2.3487948000000003</v>
      </c>
      <c r="P51" s="27">
        <v>2.3487948000000003</v>
      </c>
      <c r="Q51" s="27">
        <v>2.3487948000000003</v>
      </c>
      <c r="R51" s="27">
        <v>2.3487948000000003</v>
      </c>
      <c r="S51" s="27">
        <v>2.3487948000000003</v>
      </c>
      <c r="T51" s="27">
        <v>2.3487948000000003</v>
      </c>
      <c r="U51" s="27">
        <v>2.3487948000000003</v>
      </c>
      <c r="V51" s="27">
        <v>2.3487948000000003</v>
      </c>
      <c r="W51" s="27">
        <v>2.3487948000000003</v>
      </c>
      <c r="X51" s="27">
        <v>2.3487948000000003</v>
      </c>
      <c r="Y51" s="27">
        <v>2.3487948000000003</v>
      </c>
      <c r="Z51" s="27">
        <v>2.3487948000000003</v>
      </c>
    </row>
    <row r="52" spans="1:26" ht="11.25" customHeight="1" x14ac:dyDescent="0.2">
      <c r="A52" s="25" t="s">
        <v>114</v>
      </c>
      <c r="B52" s="26" t="s">
        <v>115</v>
      </c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</row>
    <row r="53" spans="1:26" ht="11.25" customHeight="1" x14ac:dyDescent="0.2">
      <c r="A53" s="29" t="s">
        <v>116</v>
      </c>
      <c r="B53" s="7" t="s">
        <v>117</v>
      </c>
      <c r="C53" s="8">
        <v>5.9871240000000006</v>
      </c>
      <c r="D53" s="8">
        <v>5.9871240000000006</v>
      </c>
      <c r="E53" s="8">
        <v>5.9871240000000006</v>
      </c>
      <c r="F53" s="8">
        <v>5.9871240000000006</v>
      </c>
      <c r="G53" s="8">
        <v>5.9871240000000006</v>
      </c>
      <c r="H53" s="8">
        <v>5.9871240000000006</v>
      </c>
      <c r="I53" s="8">
        <v>5.9871240000000006</v>
      </c>
      <c r="J53" s="8">
        <v>5.9871240000000006</v>
      </c>
      <c r="K53" s="8">
        <v>5.9871240000000006</v>
      </c>
      <c r="L53" s="8">
        <v>5.9871240000000006</v>
      </c>
      <c r="M53" s="8">
        <v>5.9871240000000006</v>
      </c>
      <c r="N53" s="8">
        <v>5.9871240000000006</v>
      </c>
      <c r="O53" s="8">
        <v>5.9871240000000006</v>
      </c>
      <c r="P53" s="8">
        <v>5.9871240000000006</v>
      </c>
      <c r="Q53" s="8">
        <v>5.9871240000000006</v>
      </c>
      <c r="R53" s="8">
        <v>5.9871240000000006</v>
      </c>
      <c r="S53" s="8">
        <v>5.9871240000000006</v>
      </c>
      <c r="T53" s="8">
        <v>5.9871240000000006</v>
      </c>
      <c r="U53" s="8">
        <v>5.9871240000000006</v>
      </c>
      <c r="V53" s="8">
        <v>5.9871240000000006</v>
      </c>
      <c r="W53" s="8">
        <v>5.9871240000000006</v>
      </c>
      <c r="X53" s="8">
        <v>5.9871240000000006</v>
      </c>
      <c r="Y53" s="8">
        <v>5.9871240000000006</v>
      </c>
      <c r="Z53" s="8">
        <v>5.9871240000000006</v>
      </c>
    </row>
    <row r="54" spans="1:26" ht="11.25" customHeight="1" x14ac:dyDescent="0.2">
      <c r="A54" s="43" t="s">
        <v>118</v>
      </c>
      <c r="B54" s="44" t="s">
        <v>119</v>
      </c>
      <c r="C54" s="45">
        <v>3.35278944</v>
      </c>
      <c r="D54" s="45">
        <v>3.35278944</v>
      </c>
      <c r="E54" s="45">
        <v>3.35278944</v>
      </c>
      <c r="F54" s="45">
        <v>3.35278944</v>
      </c>
      <c r="G54" s="45">
        <v>3.35278944</v>
      </c>
      <c r="H54" s="45">
        <v>3.35278944</v>
      </c>
      <c r="I54" s="45">
        <v>3.35278944</v>
      </c>
      <c r="J54" s="45">
        <v>3.35278944</v>
      </c>
      <c r="K54" s="45">
        <v>3.35278944</v>
      </c>
      <c r="L54" s="45">
        <v>3.35278944</v>
      </c>
      <c r="M54" s="45">
        <v>3.35278944</v>
      </c>
      <c r="N54" s="45">
        <v>3.35278944</v>
      </c>
      <c r="O54" s="45">
        <v>3.35278944</v>
      </c>
      <c r="P54" s="45">
        <v>3.35278944</v>
      </c>
      <c r="Q54" s="45">
        <v>3.35278944</v>
      </c>
      <c r="R54" s="45">
        <v>3.35278944</v>
      </c>
      <c r="S54" s="45">
        <v>3.35278944</v>
      </c>
      <c r="T54" s="45">
        <v>3.35278944</v>
      </c>
      <c r="U54" s="45">
        <v>3.35278944</v>
      </c>
      <c r="V54" s="45">
        <v>3.35278944</v>
      </c>
      <c r="W54" s="45">
        <v>3.35278944</v>
      </c>
      <c r="X54" s="45">
        <v>3.35278944</v>
      </c>
      <c r="Y54" s="45">
        <v>3.35278944</v>
      </c>
      <c r="Z54" s="45">
        <v>3.35278944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/>
      <c r="D61" s="49"/>
      <c r="E61" s="49"/>
      <c r="F61" s="49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</row>
    <row r="62" spans="1:26" ht="11.25" customHeight="1" x14ac:dyDescent="0.2">
      <c r="A62" s="50" t="s">
        <v>92</v>
      </c>
      <c r="B62" s="51" t="s">
        <v>93</v>
      </c>
      <c r="C62" s="52">
        <v>4.6892160000000001</v>
      </c>
      <c r="D62" s="52">
        <v>4.6892160000000001</v>
      </c>
      <c r="E62" s="52">
        <v>4.6892160000000001</v>
      </c>
      <c r="F62" s="52">
        <v>4.6892160000000001</v>
      </c>
      <c r="G62" s="52">
        <v>4.6892160000000001</v>
      </c>
      <c r="H62" s="52">
        <v>4.6892160000000001</v>
      </c>
      <c r="I62" s="52">
        <v>4.6892160000000001</v>
      </c>
      <c r="J62" s="52">
        <v>4.6892160000000001</v>
      </c>
      <c r="K62" s="52">
        <v>4.6892160000000001</v>
      </c>
      <c r="L62" s="52">
        <v>4.6892160000000001</v>
      </c>
      <c r="M62" s="52">
        <v>4.6892160000000001</v>
      </c>
      <c r="N62" s="52">
        <v>4.6892160000000001</v>
      </c>
      <c r="O62" s="52">
        <v>4.6892160000000001</v>
      </c>
      <c r="P62" s="52">
        <v>4.6892160000000001</v>
      </c>
      <c r="Q62" s="52">
        <v>4.6892160000000001</v>
      </c>
      <c r="R62" s="52">
        <v>4.6892160000000001</v>
      </c>
      <c r="S62" s="52">
        <v>4.6892160000000001</v>
      </c>
      <c r="T62" s="52">
        <v>4.6892160000000001</v>
      </c>
      <c r="U62" s="52">
        <v>4.6892160000000001</v>
      </c>
      <c r="V62" s="52">
        <v>4.6892160000000001</v>
      </c>
      <c r="W62" s="52">
        <v>4.6892160000000001</v>
      </c>
      <c r="X62" s="52">
        <v>4.6892160000000001</v>
      </c>
      <c r="Y62" s="52">
        <v>4.6892160000000001</v>
      </c>
      <c r="Z62" s="52">
        <v>4.6892160000000001</v>
      </c>
    </row>
    <row r="63" spans="1:26" ht="11.25" customHeight="1" x14ac:dyDescent="0.2">
      <c r="A63" s="50" t="s">
        <v>94</v>
      </c>
      <c r="B63" s="51" t="s">
        <v>95</v>
      </c>
      <c r="C63" s="52">
        <v>4.6892160000000001</v>
      </c>
      <c r="D63" s="52">
        <v>4.6892160000000001</v>
      </c>
      <c r="E63" s="52">
        <v>4.6892160000000001</v>
      </c>
      <c r="F63" s="52">
        <v>4.6892160000000001</v>
      </c>
      <c r="G63" s="52">
        <v>4.6892160000000001</v>
      </c>
      <c r="H63" s="52">
        <v>4.6892160000000001</v>
      </c>
      <c r="I63" s="52">
        <v>4.6892160000000001</v>
      </c>
      <c r="J63" s="52">
        <v>4.6892160000000001</v>
      </c>
      <c r="K63" s="52">
        <v>4.6892160000000001</v>
      </c>
      <c r="L63" s="52">
        <v>4.6892160000000001</v>
      </c>
      <c r="M63" s="52">
        <v>4.6892160000000001</v>
      </c>
      <c r="N63" s="52">
        <v>4.6892160000000001</v>
      </c>
      <c r="O63" s="52">
        <v>4.6892160000000001</v>
      </c>
      <c r="P63" s="52">
        <v>4.6892160000000001</v>
      </c>
      <c r="Q63" s="52">
        <v>4.6892160000000001</v>
      </c>
      <c r="R63" s="52">
        <v>4.6892160000000001</v>
      </c>
      <c r="S63" s="52">
        <v>4.6892160000000001</v>
      </c>
      <c r="T63" s="52">
        <v>4.6892160000000001</v>
      </c>
      <c r="U63" s="52">
        <v>4.6892160000000001</v>
      </c>
      <c r="V63" s="52">
        <v>4.6892160000000001</v>
      </c>
      <c r="W63" s="52">
        <v>4.6892160000000001</v>
      </c>
      <c r="X63" s="52">
        <v>4.6892160000000001</v>
      </c>
      <c r="Y63" s="52">
        <v>4.6892160000000001</v>
      </c>
      <c r="Z63" s="52">
        <v>4.6892160000000001</v>
      </c>
    </row>
    <row r="64" spans="1:26" ht="11.25" customHeight="1" x14ac:dyDescent="0.2">
      <c r="A64" s="50" t="s">
        <v>96</v>
      </c>
      <c r="B64" s="51" t="s">
        <v>97</v>
      </c>
      <c r="C64" s="52">
        <v>2.2859928000000003</v>
      </c>
      <c r="D64" s="52">
        <v>2.2859928000000003</v>
      </c>
      <c r="E64" s="52">
        <v>2.2859928000000003</v>
      </c>
      <c r="F64" s="52">
        <v>2.2859928000000003</v>
      </c>
      <c r="G64" s="52">
        <v>2.2859928000000003</v>
      </c>
      <c r="H64" s="52">
        <v>2.2859928000000003</v>
      </c>
      <c r="I64" s="52">
        <v>2.2859928000000003</v>
      </c>
      <c r="J64" s="52">
        <v>2.2859928000000003</v>
      </c>
      <c r="K64" s="52">
        <v>2.2859928000000003</v>
      </c>
      <c r="L64" s="52">
        <v>2.2859928000000003</v>
      </c>
      <c r="M64" s="52">
        <v>2.2859928000000003</v>
      </c>
      <c r="N64" s="52">
        <v>2.2859928000000003</v>
      </c>
      <c r="O64" s="52">
        <v>2.2859928000000003</v>
      </c>
      <c r="P64" s="52">
        <v>2.2859928000000003</v>
      </c>
      <c r="Q64" s="52">
        <v>2.2859928000000003</v>
      </c>
      <c r="R64" s="52">
        <v>2.2859928000000003</v>
      </c>
      <c r="S64" s="52">
        <v>2.2859928000000003</v>
      </c>
      <c r="T64" s="52">
        <v>2.2859928000000003</v>
      </c>
      <c r="U64" s="52">
        <v>2.2859928000000003</v>
      </c>
      <c r="V64" s="52">
        <v>2.2859928000000003</v>
      </c>
      <c r="W64" s="52">
        <v>2.2859928000000003</v>
      </c>
      <c r="X64" s="52">
        <v>2.2859928000000003</v>
      </c>
      <c r="Y64" s="52">
        <v>2.2859928000000003</v>
      </c>
      <c r="Z64" s="52">
        <v>2.2859928000000003</v>
      </c>
    </row>
    <row r="65" spans="1:26" ht="11.25" customHeight="1" x14ac:dyDescent="0.2">
      <c r="A65" s="50" t="s">
        <v>98</v>
      </c>
      <c r="B65" s="51" t="s">
        <v>99</v>
      </c>
      <c r="C65" s="52">
        <v>4.1867999999999999</v>
      </c>
      <c r="D65" s="52">
        <v>4.1867999999999999</v>
      </c>
      <c r="E65" s="52">
        <v>4.1867999999999999</v>
      </c>
      <c r="F65" s="52">
        <v>4.1867999999999999</v>
      </c>
      <c r="G65" s="52">
        <v>4.1867999999999999</v>
      </c>
      <c r="H65" s="52">
        <v>4.1867999999999999</v>
      </c>
      <c r="I65" s="52">
        <v>4.1867999999999999</v>
      </c>
      <c r="J65" s="52">
        <v>4.1867999999999999</v>
      </c>
      <c r="K65" s="52">
        <v>4.1867999999999999</v>
      </c>
      <c r="L65" s="52">
        <v>4.1867999999999999</v>
      </c>
      <c r="M65" s="52">
        <v>4.1867999999999999</v>
      </c>
      <c r="N65" s="52">
        <v>4.1867999999999999</v>
      </c>
      <c r="O65" s="52">
        <v>4.1867999999999999</v>
      </c>
      <c r="P65" s="52">
        <v>4.1867999999999999</v>
      </c>
      <c r="Q65" s="52">
        <v>4.1867999999999999</v>
      </c>
      <c r="R65" s="52">
        <v>4.1867999999999999</v>
      </c>
      <c r="S65" s="52">
        <v>4.1867999999999999</v>
      </c>
      <c r="T65" s="52">
        <v>4.1867999999999999</v>
      </c>
      <c r="U65" s="52">
        <v>4.1867999999999999</v>
      </c>
      <c r="V65" s="52">
        <v>4.1867999999999999</v>
      </c>
      <c r="W65" s="52">
        <v>4.1867999999999999</v>
      </c>
      <c r="X65" s="52">
        <v>4.1867999999999999</v>
      </c>
      <c r="Y65" s="52">
        <v>4.1867999999999999</v>
      </c>
      <c r="Z65" s="52">
        <v>4.1867999999999999</v>
      </c>
    </row>
    <row r="66" spans="1:26" ht="11.25" customHeight="1" x14ac:dyDescent="0.2">
      <c r="A66" s="50" t="s">
        <v>100</v>
      </c>
      <c r="B66" s="51" t="s">
        <v>101</v>
      </c>
      <c r="C66" s="52">
        <v>2.9642544000000002</v>
      </c>
      <c r="D66" s="52">
        <v>2.9642544000000002</v>
      </c>
      <c r="E66" s="52">
        <v>2.9642544000000002</v>
      </c>
      <c r="F66" s="52">
        <v>2.9642544000000002</v>
      </c>
      <c r="G66" s="52">
        <v>2.9642544000000002</v>
      </c>
      <c r="H66" s="52">
        <v>2.9642544000000002</v>
      </c>
      <c r="I66" s="52">
        <v>2.9642544000000002</v>
      </c>
      <c r="J66" s="52">
        <v>2.9642544000000002</v>
      </c>
      <c r="K66" s="52">
        <v>2.9642544000000002</v>
      </c>
      <c r="L66" s="52">
        <v>2.9642544000000002</v>
      </c>
      <c r="M66" s="52">
        <v>2.9642544000000002</v>
      </c>
      <c r="N66" s="52">
        <v>2.9642544000000002</v>
      </c>
      <c r="O66" s="52">
        <v>2.9642544000000002</v>
      </c>
      <c r="P66" s="52">
        <v>2.9642544000000002</v>
      </c>
      <c r="Q66" s="52">
        <v>2.9642544000000002</v>
      </c>
      <c r="R66" s="52">
        <v>2.9642544000000002</v>
      </c>
      <c r="S66" s="52">
        <v>2.9642544000000002</v>
      </c>
      <c r="T66" s="52">
        <v>2.9642544000000002</v>
      </c>
      <c r="U66" s="52">
        <v>2.9642544000000002</v>
      </c>
      <c r="V66" s="52">
        <v>2.9642544000000002</v>
      </c>
      <c r="W66" s="52">
        <v>2.9642544000000002</v>
      </c>
      <c r="X66" s="52">
        <v>2.9642544000000002</v>
      </c>
      <c r="Y66" s="52">
        <v>2.9642544000000002</v>
      </c>
      <c r="Z66" s="52">
        <v>2.9642544000000002</v>
      </c>
    </row>
    <row r="67" spans="1:26" ht="11.25" customHeight="1" x14ac:dyDescent="0.2">
      <c r="A67" s="50" t="s">
        <v>102</v>
      </c>
      <c r="B67" s="51" t="s">
        <v>103</v>
      </c>
      <c r="C67" s="52">
        <v>2.9642544000000002</v>
      </c>
      <c r="D67" s="52">
        <v>2.9642544000000002</v>
      </c>
      <c r="E67" s="52">
        <v>2.9642544000000002</v>
      </c>
      <c r="F67" s="52">
        <v>2.9642544000000002</v>
      </c>
      <c r="G67" s="52">
        <v>2.9642544000000002</v>
      </c>
      <c r="H67" s="52">
        <v>2.9642544000000002</v>
      </c>
      <c r="I67" s="52">
        <v>2.9642544000000002</v>
      </c>
      <c r="J67" s="52">
        <v>2.9642544000000002</v>
      </c>
      <c r="K67" s="52">
        <v>2.9642544000000002</v>
      </c>
      <c r="L67" s="52">
        <v>2.9642544000000002</v>
      </c>
      <c r="M67" s="52">
        <v>2.9642544000000002</v>
      </c>
      <c r="N67" s="52">
        <v>2.9642544000000002</v>
      </c>
      <c r="O67" s="52">
        <v>2.9642544000000002</v>
      </c>
      <c r="P67" s="52">
        <v>2.9642544000000002</v>
      </c>
      <c r="Q67" s="52">
        <v>2.9642544000000002</v>
      </c>
      <c r="R67" s="52">
        <v>2.9642544000000002</v>
      </c>
      <c r="S67" s="52">
        <v>2.9642544000000002</v>
      </c>
      <c r="T67" s="52">
        <v>2.9642544000000002</v>
      </c>
      <c r="U67" s="52">
        <v>2.9642544000000002</v>
      </c>
      <c r="V67" s="52">
        <v>2.9642544000000002</v>
      </c>
      <c r="W67" s="52">
        <v>2.9642544000000002</v>
      </c>
      <c r="X67" s="52">
        <v>2.9642544000000002</v>
      </c>
      <c r="Y67" s="52">
        <v>2.9642544000000002</v>
      </c>
      <c r="Z67" s="52">
        <v>2.9642544000000002</v>
      </c>
    </row>
    <row r="68" spans="1:26" ht="11.25" customHeight="1" x14ac:dyDescent="0.2">
      <c r="A68" s="50" t="s">
        <v>104</v>
      </c>
      <c r="B68" s="51" t="s">
        <v>105</v>
      </c>
      <c r="C68" s="52">
        <v>2.9642544000000002</v>
      </c>
      <c r="D68" s="52">
        <v>2.9642544000000002</v>
      </c>
      <c r="E68" s="52">
        <v>2.9642544000000002</v>
      </c>
      <c r="F68" s="52">
        <v>2.9642544000000002</v>
      </c>
      <c r="G68" s="52">
        <v>2.9642544000000002</v>
      </c>
      <c r="H68" s="52">
        <v>2.9642544000000002</v>
      </c>
      <c r="I68" s="52">
        <v>2.9642544000000002</v>
      </c>
      <c r="J68" s="52">
        <v>2.9642544000000002</v>
      </c>
      <c r="K68" s="52">
        <v>2.9642544000000002</v>
      </c>
      <c r="L68" s="52">
        <v>2.9642544000000002</v>
      </c>
      <c r="M68" s="52">
        <v>2.9642544000000002</v>
      </c>
      <c r="N68" s="52">
        <v>2.9642544000000002</v>
      </c>
      <c r="O68" s="52">
        <v>2.9642544000000002</v>
      </c>
      <c r="P68" s="52">
        <v>2.9642544000000002</v>
      </c>
      <c r="Q68" s="52">
        <v>2.9642544000000002</v>
      </c>
      <c r="R68" s="52">
        <v>2.9642544000000002</v>
      </c>
      <c r="S68" s="52">
        <v>2.9642544000000002</v>
      </c>
      <c r="T68" s="52">
        <v>2.9642544000000002</v>
      </c>
      <c r="U68" s="52">
        <v>2.9642544000000002</v>
      </c>
      <c r="V68" s="52">
        <v>2.9642544000000002</v>
      </c>
      <c r="W68" s="52">
        <v>2.9642544000000002</v>
      </c>
      <c r="X68" s="52">
        <v>2.9642544000000002</v>
      </c>
      <c r="Y68" s="52">
        <v>2.9642544000000002</v>
      </c>
      <c r="Z68" s="52">
        <v>2.9642544000000002</v>
      </c>
    </row>
    <row r="69" spans="1:26" ht="11.25" customHeight="1" x14ac:dyDescent="0.2">
      <c r="A69" s="50" t="s">
        <v>106</v>
      </c>
      <c r="B69" s="51" t="s">
        <v>107</v>
      </c>
      <c r="C69" s="52">
        <v>2.9642544000000002</v>
      </c>
      <c r="D69" s="52">
        <v>2.9642544000000002</v>
      </c>
      <c r="E69" s="52">
        <v>2.9642544000000002</v>
      </c>
      <c r="F69" s="52">
        <v>2.9642544000000002</v>
      </c>
      <c r="G69" s="52">
        <v>2.9642544000000002</v>
      </c>
      <c r="H69" s="52">
        <v>2.9642544000000002</v>
      </c>
      <c r="I69" s="52">
        <v>2.9642544000000002</v>
      </c>
      <c r="J69" s="52">
        <v>2.9642544000000002</v>
      </c>
      <c r="K69" s="52">
        <v>2.9642544000000002</v>
      </c>
      <c r="L69" s="52">
        <v>2.9642544000000002</v>
      </c>
      <c r="M69" s="52">
        <v>2.9642544000000002</v>
      </c>
      <c r="N69" s="52">
        <v>2.9642544000000002</v>
      </c>
      <c r="O69" s="52">
        <v>2.9642544000000002</v>
      </c>
      <c r="P69" s="52">
        <v>2.9642544000000002</v>
      </c>
      <c r="Q69" s="52">
        <v>2.9642544000000002</v>
      </c>
      <c r="R69" s="52">
        <v>2.9642544000000002</v>
      </c>
      <c r="S69" s="52">
        <v>2.9642544000000002</v>
      </c>
      <c r="T69" s="52">
        <v>2.9642544000000002</v>
      </c>
      <c r="U69" s="52">
        <v>2.9642544000000002</v>
      </c>
      <c r="V69" s="52">
        <v>2.9642544000000002</v>
      </c>
      <c r="W69" s="52">
        <v>2.9642544000000002</v>
      </c>
      <c r="X69" s="52">
        <v>2.9642544000000002</v>
      </c>
      <c r="Y69" s="52">
        <v>2.9642544000000002</v>
      </c>
      <c r="Z69" s="52">
        <v>2.9642544000000002</v>
      </c>
    </row>
    <row r="70" spans="1:26" ht="11.25" customHeight="1" x14ac:dyDescent="0.2">
      <c r="A70" s="50" t="s">
        <v>108</v>
      </c>
      <c r="B70" s="51" t="s">
        <v>109</v>
      </c>
      <c r="C70" s="52">
        <v>2.9642544000000002</v>
      </c>
      <c r="D70" s="52">
        <v>2.9642544000000002</v>
      </c>
      <c r="E70" s="52">
        <v>2.9642544000000002</v>
      </c>
      <c r="F70" s="52">
        <v>2.9642544000000002</v>
      </c>
      <c r="G70" s="52">
        <v>2.9642544000000002</v>
      </c>
      <c r="H70" s="52">
        <v>2.9642544000000002</v>
      </c>
      <c r="I70" s="52">
        <v>2.9642544000000002</v>
      </c>
      <c r="J70" s="52">
        <v>2.9642544000000002</v>
      </c>
      <c r="K70" s="52">
        <v>2.9642544000000002</v>
      </c>
      <c r="L70" s="52">
        <v>2.9642544000000002</v>
      </c>
      <c r="M70" s="52">
        <v>2.9642544000000002</v>
      </c>
      <c r="N70" s="52">
        <v>2.9642544000000002</v>
      </c>
      <c r="O70" s="52">
        <v>2.9642544000000002</v>
      </c>
      <c r="P70" s="52">
        <v>2.9642544000000002</v>
      </c>
      <c r="Q70" s="52">
        <v>2.9642544000000002</v>
      </c>
      <c r="R70" s="52">
        <v>2.9642544000000002</v>
      </c>
      <c r="S70" s="52">
        <v>2.9642544000000002</v>
      </c>
      <c r="T70" s="52">
        <v>2.9642544000000002</v>
      </c>
      <c r="U70" s="52">
        <v>2.9642544000000002</v>
      </c>
      <c r="V70" s="52">
        <v>2.9642544000000002</v>
      </c>
      <c r="W70" s="52">
        <v>2.9642544000000002</v>
      </c>
      <c r="X70" s="52">
        <v>2.9642544000000002</v>
      </c>
      <c r="Y70" s="52">
        <v>2.9642544000000002</v>
      </c>
      <c r="Z70" s="52">
        <v>2.9642544000000002</v>
      </c>
    </row>
    <row r="71" spans="1:26" ht="11.25" customHeight="1" x14ac:dyDescent="0.2">
      <c r="A71" s="50" t="s">
        <v>110</v>
      </c>
      <c r="B71" s="51" t="s">
        <v>111</v>
      </c>
      <c r="C71" s="52">
        <v>2.9642544000000002</v>
      </c>
      <c r="D71" s="52">
        <v>2.9642544000000002</v>
      </c>
      <c r="E71" s="52">
        <v>2.9642544000000002</v>
      </c>
      <c r="F71" s="52">
        <v>2.9642544000000002</v>
      </c>
      <c r="G71" s="52">
        <v>2.9642544000000002</v>
      </c>
      <c r="H71" s="52">
        <v>2.9642544000000002</v>
      </c>
      <c r="I71" s="52">
        <v>2.9642544000000002</v>
      </c>
      <c r="J71" s="52">
        <v>2.9642544000000002</v>
      </c>
      <c r="K71" s="52">
        <v>2.9642544000000002</v>
      </c>
      <c r="L71" s="52">
        <v>2.9642544000000002</v>
      </c>
      <c r="M71" s="52">
        <v>2.9642544000000002</v>
      </c>
      <c r="N71" s="52">
        <v>2.9642544000000002</v>
      </c>
      <c r="O71" s="52">
        <v>2.9642544000000002</v>
      </c>
      <c r="P71" s="52">
        <v>2.9642544000000002</v>
      </c>
      <c r="Q71" s="52">
        <v>2.9642544000000002</v>
      </c>
      <c r="R71" s="52">
        <v>2.9642544000000002</v>
      </c>
      <c r="S71" s="52">
        <v>2.9642544000000002</v>
      </c>
      <c r="T71" s="52">
        <v>2.9642544000000002</v>
      </c>
      <c r="U71" s="52">
        <v>2.9642544000000002</v>
      </c>
      <c r="V71" s="52">
        <v>2.9642544000000002</v>
      </c>
      <c r="W71" s="52">
        <v>2.9642544000000002</v>
      </c>
      <c r="X71" s="52">
        <v>2.9642544000000002</v>
      </c>
      <c r="Y71" s="52">
        <v>2.9642544000000002</v>
      </c>
      <c r="Z71" s="52">
        <v>2.9642544000000002</v>
      </c>
    </row>
    <row r="72" spans="1:26" ht="11.25" customHeight="1" x14ac:dyDescent="0.2">
      <c r="A72" s="53" t="s">
        <v>112</v>
      </c>
      <c r="B72" s="54" t="s">
        <v>113</v>
      </c>
      <c r="C72" s="55">
        <v>3.3326927999999998</v>
      </c>
      <c r="D72" s="55">
        <v>3.3326927999999998</v>
      </c>
      <c r="E72" s="55">
        <v>3.3326927999999998</v>
      </c>
      <c r="F72" s="55">
        <v>3.3326927999999998</v>
      </c>
      <c r="G72" s="55">
        <v>3.3326927999999998</v>
      </c>
      <c r="H72" s="55">
        <v>3.3326927999999998</v>
      </c>
      <c r="I72" s="55">
        <v>3.3326927999999998</v>
      </c>
      <c r="J72" s="55">
        <v>3.3326927999999998</v>
      </c>
      <c r="K72" s="55">
        <v>3.3326927999999998</v>
      </c>
      <c r="L72" s="55">
        <v>3.3326927999999998</v>
      </c>
      <c r="M72" s="55">
        <v>3.3326927999999998</v>
      </c>
      <c r="N72" s="55">
        <v>3.3326927999999998</v>
      </c>
      <c r="O72" s="55">
        <v>3.3326927999999998</v>
      </c>
      <c r="P72" s="55">
        <v>3.3326927999999998</v>
      </c>
      <c r="Q72" s="55">
        <v>3.3326927999999998</v>
      </c>
      <c r="R72" s="55">
        <v>3.3326927999999998</v>
      </c>
      <c r="S72" s="55">
        <v>3.3326927999999998</v>
      </c>
      <c r="T72" s="55">
        <v>3.3326927999999998</v>
      </c>
      <c r="U72" s="55">
        <v>3.3326927999999998</v>
      </c>
      <c r="V72" s="55">
        <v>3.3326927999999998</v>
      </c>
      <c r="W72" s="55">
        <v>3.3326927999999998</v>
      </c>
      <c r="X72" s="55">
        <v>3.3326927999999998</v>
      </c>
      <c r="Y72" s="55">
        <v>3.3326927999999998</v>
      </c>
      <c r="Z72" s="55">
        <v>3.3326927999999998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120</v>
      </c>
      <c r="B1" s="4" t="s">
        <v>211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62859.479044968008</v>
      </c>
      <c r="D2" s="21">
        <f t="shared" ref="D2:X2" si="0">SUM(D3,D17,D22,D25,D26,D51,D52)</f>
        <v>62200.854941040001</v>
      </c>
      <c r="E2" s="21">
        <f t="shared" si="0"/>
        <v>66228.158066040007</v>
      </c>
      <c r="F2" s="21">
        <f t="shared" si="0"/>
        <v>61813.271236608009</v>
      </c>
      <c r="G2" s="21">
        <f t="shared" si="0"/>
        <v>63568.606134456008</v>
      </c>
      <c r="H2" s="21">
        <f t="shared" si="0"/>
        <v>66592.158512904018</v>
      </c>
      <c r="I2" s="21">
        <f t="shared" si="0"/>
        <v>61874.319334391999</v>
      </c>
      <c r="J2" s="21">
        <f t="shared" si="0"/>
        <v>59022.859258007993</v>
      </c>
      <c r="K2" s="21">
        <f t="shared" si="0"/>
        <v>57436.286813064005</v>
      </c>
      <c r="L2" s="21">
        <f t="shared" si="0"/>
        <v>57346.589935296004</v>
      </c>
      <c r="M2" s="21">
        <f t="shared" si="0"/>
        <v>51936.60697862399</v>
      </c>
      <c r="N2" s="21">
        <f t="shared" si="0"/>
        <v>51748.284333959993</v>
      </c>
      <c r="O2" s="21">
        <f t="shared" si="0"/>
        <v>50597.636998392009</v>
      </c>
      <c r="P2" s="21">
        <f t="shared" si="0"/>
        <v>48861.537108912002</v>
      </c>
      <c r="Q2" s="21">
        <f t="shared" si="0"/>
        <v>47934.633517488008</v>
      </c>
      <c r="R2" s="21">
        <f t="shared" si="0"/>
        <v>52411.078566359996</v>
      </c>
      <c r="S2" s="21">
        <f t="shared" si="0"/>
        <v>52602.774148367993</v>
      </c>
      <c r="T2" s="21">
        <f t="shared" si="0"/>
        <v>57377.967095232001</v>
      </c>
      <c r="U2" s="21">
        <f t="shared" si="0"/>
        <v>54227.611773504017</v>
      </c>
      <c r="V2" s="21">
        <f t="shared" si="0"/>
        <v>50084.555687423999</v>
      </c>
      <c r="W2" s="21">
        <f t="shared" si="0"/>
        <v>40568.193184967997</v>
      </c>
      <c r="X2" s="21">
        <f t="shared" si="0"/>
        <v>39322.74225168</v>
      </c>
      <c r="Y2" s="21">
        <f t="shared" ref="Y2:Z2" si="1">SUM(Y3,Y17,Y22,Y25,Y26,Y51,Y52)</f>
        <v>42446.790092159994</v>
      </c>
      <c r="Z2" s="21">
        <f t="shared" si="1"/>
        <v>40454.941841856009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14256.193477680001</v>
      </c>
      <c r="D3" s="24">
        <f t="shared" ref="D3:X3" si="3">SUM(D4,D8,D11)</f>
        <v>12473.775430559997</v>
      </c>
      <c r="E3" s="24">
        <f t="shared" si="3"/>
        <v>13772.067708240002</v>
      </c>
      <c r="F3" s="24">
        <f t="shared" si="3"/>
        <v>12977.285569920003</v>
      </c>
      <c r="G3" s="24">
        <f t="shared" si="3"/>
        <v>13126.79668716</v>
      </c>
      <c r="H3" s="24">
        <f t="shared" si="3"/>
        <v>13215.123192960002</v>
      </c>
      <c r="I3" s="24">
        <f t="shared" si="3"/>
        <v>13085.63790012</v>
      </c>
      <c r="J3" s="24">
        <f t="shared" si="3"/>
        <v>11390.862287519998</v>
      </c>
      <c r="K3" s="24">
        <f t="shared" si="3"/>
        <v>9968.6966497200028</v>
      </c>
      <c r="L3" s="24">
        <f t="shared" si="3"/>
        <v>11317.164524279999</v>
      </c>
      <c r="M3" s="24">
        <f t="shared" si="3"/>
        <v>6528.4206209999984</v>
      </c>
      <c r="N3" s="24">
        <f t="shared" si="3"/>
        <v>8799.3180809999994</v>
      </c>
      <c r="O3" s="24">
        <f t="shared" si="3"/>
        <v>11604.554610120003</v>
      </c>
      <c r="P3" s="24">
        <f t="shared" si="3"/>
        <v>10473.500218320001</v>
      </c>
      <c r="Q3" s="24">
        <f t="shared" si="3"/>
        <v>10620.654479640001</v>
      </c>
      <c r="R3" s="24">
        <f t="shared" si="3"/>
        <v>12911.527553759997</v>
      </c>
      <c r="S3" s="24">
        <f t="shared" si="3"/>
        <v>11274.425612639998</v>
      </c>
      <c r="T3" s="24">
        <f t="shared" si="3"/>
        <v>12867.312182760003</v>
      </c>
      <c r="U3" s="24">
        <f t="shared" si="3"/>
        <v>10676.768987160001</v>
      </c>
      <c r="V3" s="24">
        <f t="shared" si="3"/>
        <v>4950.1799690399994</v>
      </c>
      <c r="W3" s="24">
        <f t="shared" si="3"/>
        <v>2244.5168576400006</v>
      </c>
      <c r="X3" s="24">
        <f t="shared" si="3"/>
        <v>778.43440943999997</v>
      </c>
      <c r="Y3" s="24">
        <f t="shared" ref="Y3:Z3" si="4">SUM(Y4,Y8,Y11)</f>
        <v>29.899103399999994</v>
      </c>
      <c r="Z3" s="24">
        <f t="shared" si="4"/>
        <v>21.845979719999995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13815.105194880001</v>
      </c>
      <c r="D4" s="19">
        <f t="shared" ref="D4:X4" si="6">SUM(D5:D7)</f>
        <v>12356.751670559997</v>
      </c>
      <c r="E4" s="19">
        <f t="shared" si="6"/>
        <v>13709.055151440001</v>
      </c>
      <c r="F4" s="19">
        <f t="shared" si="6"/>
        <v>12947.279645520002</v>
      </c>
      <c r="G4" s="19">
        <f t="shared" si="6"/>
        <v>13102.79179356</v>
      </c>
      <c r="H4" s="19">
        <f t="shared" si="6"/>
        <v>13200.120038160001</v>
      </c>
      <c r="I4" s="19">
        <f t="shared" si="6"/>
        <v>13073.635453320001</v>
      </c>
      <c r="J4" s="19">
        <f t="shared" si="6"/>
        <v>11378.856759119999</v>
      </c>
      <c r="K4" s="19">
        <f t="shared" si="6"/>
        <v>9956.0093173200021</v>
      </c>
      <c r="L4" s="19">
        <f t="shared" si="6"/>
        <v>11307.781822679999</v>
      </c>
      <c r="M4" s="19">
        <f t="shared" si="6"/>
        <v>6518.9839913999986</v>
      </c>
      <c r="N4" s="19">
        <f t="shared" si="6"/>
        <v>8789.8302198000001</v>
      </c>
      <c r="O4" s="19">
        <f t="shared" si="6"/>
        <v>11601.390962520003</v>
      </c>
      <c r="P4" s="19">
        <f t="shared" si="6"/>
        <v>10470.336570720001</v>
      </c>
      <c r="Q4" s="19">
        <f t="shared" si="6"/>
        <v>10593.277160040001</v>
      </c>
      <c r="R4" s="19">
        <f t="shared" si="6"/>
        <v>12886.241870159998</v>
      </c>
      <c r="S4" s="19">
        <f t="shared" si="6"/>
        <v>11235.357087839997</v>
      </c>
      <c r="T4" s="19">
        <f t="shared" si="6"/>
        <v>12828.489030360002</v>
      </c>
      <c r="U4" s="19">
        <f t="shared" si="6"/>
        <v>10645.688354760001</v>
      </c>
      <c r="V4" s="19">
        <f t="shared" si="6"/>
        <v>4917.0704882399996</v>
      </c>
      <c r="W4" s="19">
        <f t="shared" si="6"/>
        <v>2218.4361212400004</v>
      </c>
      <c r="X4" s="19">
        <f t="shared" si="6"/>
        <v>743.82804143999999</v>
      </c>
      <c r="Y4" s="19">
        <f t="shared" ref="Y4:Z4" si="7">SUM(Y5:Y7)</f>
        <v>7.0494245999999974</v>
      </c>
      <c r="Z4" s="19">
        <f t="shared" si="7"/>
        <v>5.4264445199999969</v>
      </c>
    </row>
    <row r="5" spans="1:26" ht="11.25" customHeight="1" x14ac:dyDescent="0.2">
      <c r="A5" s="28" t="s">
        <v>4</v>
      </c>
      <c r="B5" s="7" t="s">
        <v>5</v>
      </c>
      <c r="C5" s="8">
        <f>INTMARB!C5+GIC!C5</f>
        <v>0</v>
      </c>
      <c r="D5" s="8">
        <f>INTMARB!D5+GIC!D5</f>
        <v>0</v>
      </c>
      <c r="E5" s="8">
        <f>INTMARB!E5+GIC!E5</f>
        <v>0</v>
      </c>
      <c r="F5" s="8">
        <f>INTMARB!F5+GIC!F5</f>
        <v>0</v>
      </c>
      <c r="G5" s="8">
        <f>INTMARB!G5+GIC!G5</f>
        <v>37.445104439999994</v>
      </c>
      <c r="H5" s="8">
        <f>INTMARB!H5+GIC!H5</f>
        <v>50.137718400000033</v>
      </c>
      <c r="I5" s="8">
        <f>INTMARB!I5+GIC!I5</f>
        <v>68.950333079999993</v>
      </c>
      <c r="J5" s="8">
        <f>INTMARB!J5+GIC!J5</f>
        <v>78.833139840000001</v>
      </c>
      <c r="K5" s="8">
        <f>INTMARB!K5+GIC!K5</f>
        <v>77.64728796</v>
      </c>
      <c r="L5" s="8">
        <f>INTMARB!L5+GIC!L5</f>
        <v>59.125208759999992</v>
      </c>
      <c r="M5" s="8">
        <f>INTMARB!M5+GIC!M5</f>
        <v>58.950392040000011</v>
      </c>
      <c r="N5" s="8">
        <f>INTMARB!N5+GIC!N5</f>
        <v>59.673722760000018</v>
      </c>
      <c r="O5" s="8">
        <f>INTMARB!O5+GIC!O5</f>
        <v>72.012102839999983</v>
      </c>
      <c r="P5" s="8">
        <f>INTMARB!P5+GIC!P5</f>
        <v>73.103114879999993</v>
      </c>
      <c r="Q5" s="8">
        <f>INTMARB!Q5+GIC!Q5</f>
        <v>32.074621559999997</v>
      </c>
      <c r="R5" s="8">
        <f>INTMARB!R5+GIC!R5</f>
        <v>30.141375119999999</v>
      </c>
      <c r="S5" s="8">
        <f>INTMARB!S5+GIC!S5</f>
        <v>16.440557039999998</v>
      </c>
      <c r="T5" s="8">
        <f>INTMARB!T5+GIC!T5</f>
        <v>8.7886097999999944</v>
      </c>
      <c r="U5" s="8">
        <f>INTMARB!U5+GIC!U5</f>
        <v>12.667842359999998</v>
      </c>
      <c r="V5" s="8">
        <f>INTMARB!V5+GIC!V5</f>
        <v>13.313673359999999</v>
      </c>
      <c r="W5" s="8">
        <f>INTMARB!W5+GIC!W5</f>
        <v>15.318403559999997</v>
      </c>
      <c r="X5" s="8">
        <f>INTMARB!X5+GIC!X5</f>
        <v>8.6962471199999989</v>
      </c>
      <c r="Y5" s="8">
        <f>INTMARB!Y5+GIC!Y5</f>
        <v>6.3652395599999974</v>
      </c>
      <c r="Z5" s="8">
        <f>INTMARB!Z5+GIC!Z5</f>
        <v>4.9391031599999966</v>
      </c>
    </row>
    <row r="6" spans="1:26" ht="11.25" customHeight="1" x14ac:dyDescent="0.2">
      <c r="A6" s="28" t="s">
        <v>6</v>
      </c>
      <c r="B6" s="7" t="s">
        <v>7</v>
      </c>
      <c r="C6" s="8">
        <f>INTMARB!C6+GIC!C6</f>
        <v>0</v>
      </c>
      <c r="D6" s="8">
        <f>INTMARB!D6+GIC!D6</f>
        <v>0</v>
      </c>
      <c r="E6" s="8">
        <f>INTMARB!E6+GIC!E6</f>
        <v>0</v>
      </c>
      <c r="F6" s="8">
        <f>INTMARB!F6+GIC!F6</f>
        <v>0</v>
      </c>
      <c r="G6" s="8">
        <f>INTMARB!G6+GIC!G6</f>
        <v>0</v>
      </c>
      <c r="H6" s="8">
        <f>INTMARB!H6+GIC!H6</f>
        <v>0</v>
      </c>
      <c r="I6" s="8">
        <f>INTMARB!I6+GIC!I6</f>
        <v>0</v>
      </c>
      <c r="J6" s="8">
        <f>INTMARB!J6+GIC!J6</f>
        <v>0</v>
      </c>
      <c r="K6" s="8">
        <f>INTMARB!K6+GIC!K6</f>
        <v>0</v>
      </c>
      <c r="L6" s="8">
        <f>INTMARB!L6+GIC!L6</f>
        <v>0</v>
      </c>
      <c r="M6" s="8">
        <f>INTMARB!M6+GIC!M6</f>
        <v>0</v>
      </c>
      <c r="N6" s="8">
        <f>INTMARB!N6+GIC!N6</f>
        <v>0</v>
      </c>
      <c r="O6" s="8">
        <f>INTMARB!O6+GIC!O6</f>
        <v>0</v>
      </c>
      <c r="P6" s="8">
        <f>INTMARB!P6+GIC!P6</f>
        <v>0</v>
      </c>
      <c r="Q6" s="8">
        <f>INTMARB!Q6+GIC!Q6</f>
        <v>0</v>
      </c>
      <c r="R6" s="8">
        <f>INTMARB!R6+GIC!R6</f>
        <v>0</v>
      </c>
      <c r="S6" s="8">
        <f>INTMARB!S6+GIC!S6</f>
        <v>0</v>
      </c>
      <c r="T6" s="8">
        <f>INTMARB!T6+GIC!T6</f>
        <v>0</v>
      </c>
      <c r="U6" s="8">
        <f>INTMARB!U6+GIC!U6</f>
        <v>0</v>
      </c>
      <c r="V6" s="8">
        <f>INTMARB!V6+GIC!V6</f>
        <v>0</v>
      </c>
      <c r="W6" s="8">
        <f>INTMARB!W6+GIC!W6</f>
        <v>0</v>
      </c>
      <c r="X6" s="8">
        <f>INTMARB!X6+GIC!X6</f>
        <v>0</v>
      </c>
      <c r="Y6" s="8">
        <f>INTMARB!Y6+GIC!Y6</f>
        <v>0</v>
      </c>
      <c r="Z6" s="8">
        <f>INTMARB!Z6+GIC!Z6</f>
        <v>0</v>
      </c>
    </row>
    <row r="7" spans="1:26" ht="11.25" customHeight="1" x14ac:dyDescent="0.2">
      <c r="A7" s="28" t="s">
        <v>8</v>
      </c>
      <c r="B7" s="7" t="s">
        <v>9</v>
      </c>
      <c r="C7" s="8">
        <f>INTMARB!C7+GIC!C7</f>
        <v>13815.105194880001</v>
      </c>
      <c r="D7" s="8">
        <f>INTMARB!D7+GIC!D7</f>
        <v>12356.751670559997</v>
      </c>
      <c r="E7" s="8">
        <f>INTMARB!E7+GIC!E7</f>
        <v>13709.055151440001</v>
      </c>
      <c r="F7" s="8">
        <f>INTMARB!F7+GIC!F7</f>
        <v>12947.279645520002</v>
      </c>
      <c r="G7" s="8">
        <f>INTMARB!G7+GIC!G7</f>
        <v>13065.346689120001</v>
      </c>
      <c r="H7" s="8">
        <f>INTMARB!H7+GIC!H7</f>
        <v>13149.982319760002</v>
      </c>
      <c r="I7" s="8">
        <f>INTMARB!I7+GIC!I7</f>
        <v>13004.685120240001</v>
      </c>
      <c r="J7" s="8">
        <f>INTMARB!J7+GIC!J7</f>
        <v>11300.023619279998</v>
      </c>
      <c r="K7" s="8">
        <f>INTMARB!K7+GIC!K7</f>
        <v>9878.3620293600015</v>
      </c>
      <c r="L7" s="8">
        <f>INTMARB!L7+GIC!L7</f>
        <v>11248.656613919999</v>
      </c>
      <c r="M7" s="8">
        <f>INTMARB!M7+GIC!M7</f>
        <v>6460.0335993599983</v>
      </c>
      <c r="N7" s="8">
        <f>INTMARB!N7+GIC!N7</f>
        <v>8730.1564970399995</v>
      </c>
      <c r="O7" s="8">
        <f>INTMARB!O7+GIC!O7</f>
        <v>11529.378859680002</v>
      </c>
      <c r="P7" s="8">
        <f>INTMARB!P7+GIC!P7</f>
        <v>10397.233455840002</v>
      </c>
      <c r="Q7" s="8">
        <f>INTMARB!Q7+GIC!Q7</f>
        <v>10561.202538480002</v>
      </c>
      <c r="R7" s="8">
        <f>INTMARB!R7+GIC!R7</f>
        <v>12856.100495039998</v>
      </c>
      <c r="S7" s="8">
        <f>INTMARB!S7+GIC!S7</f>
        <v>11218.916530799997</v>
      </c>
      <c r="T7" s="8">
        <f>INTMARB!T7+GIC!T7</f>
        <v>12819.700420560002</v>
      </c>
      <c r="U7" s="8">
        <f>INTMARB!U7+GIC!U7</f>
        <v>10633.0205124</v>
      </c>
      <c r="V7" s="8">
        <f>INTMARB!V7+GIC!V7</f>
        <v>4903.7568148799992</v>
      </c>
      <c r="W7" s="8">
        <f>INTMARB!W7+GIC!W7</f>
        <v>2203.1177176800002</v>
      </c>
      <c r="X7" s="8">
        <f>INTMARB!X7+GIC!X7</f>
        <v>735.13179432000004</v>
      </c>
      <c r="Y7" s="8">
        <f>INTMARB!Y7+GIC!Y7</f>
        <v>0.68418504000000013</v>
      </c>
      <c r="Z7" s="8">
        <f>INTMARB!Z7+GIC!Z7</f>
        <v>0.48734136000000011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0</v>
      </c>
      <c r="D8" s="19">
        <f t="shared" ref="D8:X8" si="9">SUM(D9:D10)</f>
        <v>0</v>
      </c>
      <c r="E8" s="19">
        <f t="shared" si="9"/>
        <v>0</v>
      </c>
      <c r="F8" s="19">
        <f t="shared" si="9"/>
        <v>0</v>
      </c>
      <c r="G8" s="19">
        <f t="shared" si="9"/>
        <v>0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si="9"/>
        <v>0</v>
      </c>
      <c r="Y8" s="19">
        <f t="shared" ref="Y8:Z8" si="10">SUM(Y9:Y10)</f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f>INTMARB!C9+GIC!C9</f>
        <v>0</v>
      </c>
      <c r="D9" s="8">
        <f>INTMARB!D9+GIC!D9</f>
        <v>0</v>
      </c>
      <c r="E9" s="8">
        <f>INTMARB!E9+GIC!E9</f>
        <v>0</v>
      </c>
      <c r="F9" s="8">
        <f>INTMARB!F9+GIC!F9</f>
        <v>0</v>
      </c>
      <c r="G9" s="8">
        <f>INTMARB!G9+GIC!G9</f>
        <v>0</v>
      </c>
      <c r="H9" s="8">
        <f>INTMARB!H9+GIC!H9</f>
        <v>0</v>
      </c>
      <c r="I9" s="8">
        <f>INTMARB!I9+GIC!I9</f>
        <v>0</v>
      </c>
      <c r="J9" s="8">
        <f>INTMARB!J9+GIC!J9</f>
        <v>0</v>
      </c>
      <c r="K9" s="8">
        <f>INTMARB!K9+GIC!K9</f>
        <v>0</v>
      </c>
      <c r="L9" s="8">
        <f>INTMARB!L9+GIC!L9</f>
        <v>0</v>
      </c>
      <c r="M9" s="8">
        <f>INTMARB!M9+GIC!M9</f>
        <v>0</v>
      </c>
      <c r="N9" s="8">
        <f>INTMARB!N9+GIC!N9</f>
        <v>0</v>
      </c>
      <c r="O9" s="8">
        <f>INTMARB!O9+GIC!O9</f>
        <v>0</v>
      </c>
      <c r="P9" s="8">
        <f>INTMARB!P9+GIC!P9</f>
        <v>0</v>
      </c>
      <c r="Q9" s="8">
        <f>INTMARB!Q9+GIC!Q9</f>
        <v>0</v>
      </c>
      <c r="R9" s="8">
        <f>INTMARB!R9+GIC!R9</f>
        <v>0</v>
      </c>
      <c r="S9" s="8">
        <f>INTMARB!S9+GIC!S9</f>
        <v>0</v>
      </c>
      <c r="T9" s="8">
        <f>INTMARB!T9+GIC!T9</f>
        <v>0</v>
      </c>
      <c r="U9" s="8">
        <f>INTMARB!U9+GIC!U9</f>
        <v>0</v>
      </c>
      <c r="V9" s="8">
        <f>INTMARB!V9+GIC!V9</f>
        <v>0</v>
      </c>
      <c r="W9" s="8">
        <f>INTMARB!W9+GIC!W9</f>
        <v>0</v>
      </c>
      <c r="X9" s="8">
        <f>INTMARB!X9+GIC!X9</f>
        <v>0</v>
      </c>
      <c r="Y9" s="8">
        <f>INTMARB!Y9+GIC!Y9</f>
        <v>0</v>
      </c>
      <c r="Z9" s="8">
        <f>INTMARB!Z9+GIC!Z9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INTMARB!C10+GIC!C10</f>
        <v>0</v>
      </c>
      <c r="D10" s="8">
        <f>INTMARB!D10+GIC!D10</f>
        <v>0</v>
      </c>
      <c r="E10" s="8">
        <f>INTMARB!E10+GIC!E10</f>
        <v>0</v>
      </c>
      <c r="F10" s="8">
        <f>INTMARB!F10+GIC!F10</f>
        <v>0</v>
      </c>
      <c r="G10" s="8">
        <f>INTMARB!G10+GIC!G10</f>
        <v>0</v>
      </c>
      <c r="H10" s="8">
        <f>INTMARB!H10+GIC!H10</f>
        <v>0</v>
      </c>
      <c r="I10" s="8">
        <f>INTMARB!I10+GIC!I10</f>
        <v>0</v>
      </c>
      <c r="J10" s="8">
        <f>INTMARB!J10+GIC!J10</f>
        <v>0</v>
      </c>
      <c r="K10" s="8">
        <f>INTMARB!K10+GIC!K10</f>
        <v>0</v>
      </c>
      <c r="L10" s="8">
        <f>INTMARB!L10+GIC!L10</f>
        <v>0</v>
      </c>
      <c r="M10" s="8">
        <f>INTMARB!M10+GIC!M10</f>
        <v>0</v>
      </c>
      <c r="N10" s="8">
        <f>INTMARB!N10+GIC!N10</f>
        <v>0</v>
      </c>
      <c r="O10" s="8">
        <f>INTMARB!O10+GIC!O10</f>
        <v>0</v>
      </c>
      <c r="P10" s="8">
        <f>INTMARB!P10+GIC!P10</f>
        <v>0</v>
      </c>
      <c r="Q10" s="8">
        <f>INTMARB!Q10+GIC!Q10</f>
        <v>0</v>
      </c>
      <c r="R10" s="8">
        <f>INTMARB!R10+GIC!R10</f>
        <v>0</v>
      </c>
      <c r="S10" s="8">
        <f>INTMARB!S10+GIC!S10</f>
        <v>0</v>
      </c>
      <c r="T10" s="8">
        <f>INTMARB!T10+GIC!T10</f>
        <v>0</v>
      </c>
      <c r="U10" s="8">
        <f>INTMARB!U10+GIC!U10</f>
        <v>0</v>
      </c>
      <c r="V10" s="8">
        <f>INTMARB!V10+GIC!V10</f>
        <v>0</v>
      </c>
      <c r="W10" s="8">
        <f>INTMARB!W10+GIC!W10</f>
        <v>0</v>
      </c>
      <c r="X10" s="8">
        <f>INTMARB!X10+GIC!X10</f>
        <v>0</v>
      </c>
      <c r="Y10" s="8">
        <f>INTMARB!Y10+GIC!Y10</f>
        <v>0</v>
      </c>
      <c r="Z10" s="8">
        <f>INTMARB!Z10+GIC!Z10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441.0882828</v>
      </c>
      <c r="D11" s="19">
        <f t="shared" ref="D11:X11" si="12">SUM(D12:D16)</f>
        <v>117.02375999999998</v>
      </c>
      <c r="E11" s="19">
        <f t="shared" si="12"/>
        <v>63.012556800000013</v>
      </c>
      <c r="F11" s="19">
        <f t="shared" si="12"/>
        <v>30.005924400000001</v>
      </c>
      <c r="G11" s="19">
        <f t="shared" si="12"/>
        <v>24.004893599999996</v>
      </c>
      <c r="H11" s="19">
        <f t="shared" si="12"/>
        <v>15.003154800000001</v>
      </c>
      <c r="I11" s="19">
        <f t="shared" si="12"/>
        <v>12.002446799999996</v>
      </c>
      <c r="J11" s="19">
        <f t="shared" si="12"/>
        <v>12.005528400000001</v>
      </c>
      <c r="K11" s="19">
        <f t="shared" si="12"/>
        <v>12.687332400000001</v>
      </c>
      <c r="L11" s="19">
        <f t="shared" si="12"/>
        <v>9.3827016000000008</v>
      </c>
      <c r="M11" s="19">
        <f t="shared" si="12"/>
        <v>9.4366296000000016</v>
      </c>
      <c r="N11" s="19">
        <f t="shared" si="12"/>
        <v>9.4878612000000011</v>
      </c>
      <c r="O11" s="19">
        <f t="shared" si="12"/>
        <v>3.1636475999999987</v>
      </c>
      <c r="P11" s="19">
        <f t="shared" si="12"/>
        <v>3.1636476</v>
      </c>
      <c r="Q11" s="19">
        <f t="shared" si="12"/>
        <v>27.377319599999996</v>
      </c>
      <c r="R11" s="19">
        <f t="shared" si="12"/>
        <v>25.285683600000002</v>
      </c>
      <c r="S11" s="19">
        <f t="shared" si="12"/>
        <v>39.068524799999999</v>
      </c>
      <c r="T11" s="19">
        <f t="shared" si="12"/>
        <v>38.823152399999998</v>
      </c>
      <c r="U11" s="19">
        <f t="shared" si="12"/>
        <v>31.080632399999999</v>
      </c>
      <c r="V11" s="19">
        <f t="shared" si="12"/>
        <v>33.109480799999993</v>
      </c>
      <c r="W11" s="19">
        <f t="shared" si="12"/>
        <v>26.080736399999999</v>
      </c>
      <c r="X11" s="19">
        <f t="shared" si="12"/>
        <v>34.606367999999996</v>
      </c>
      <c r="Y11" s="19">
        <f t="shared" ref="Y11:Z11" si="13">SUM(Y12:Y16)</f>
        <v>22.849678799999996</v>
      </c>
      <c r="Z11" s="19">
        <f t="shared" si="13"/>
        <v>16.419535199999999</v>
      </c>
    </row>
    <row r="12" spans="1:26" ht="11.25" customHeight="1" x14ac:dyDescent="0.2">
      <c r="A12" s="28" t="s">
        <v>14</v>
      </c>
      <c r="B12" s="7" t="s">
        <v>15</v>
      </c>
      <c r="C12" s="8">
        <f>INTMARB!C12+GIC!C12</f>
        <v>0</v>
      </c>
      <c r="D12" s="8">
        <f>INTMARB!D12+GIC!D12</f>
        <v>0</v>
      </c>
      <c r="E12" s="8">
        <f>INTMARB!E12+GIC!E12</f>
        <v>0</v>
      </c>
      <c r="F12" s="8">
        <f>INTMARB!F12+GIC!F12</f>
        <v>0</v>
      </c>
      <c r="G12" s="8">
        <f>INTMARB!G12+GIC!G12</f>
        <v>0</v>
      </c>
      <c r="H12" s="8">
        <f>INTMARB!H12+GIC!H12</f>
        <v>0</v>
      </c>
      <c r="I12" s="8">
        <f>INTMARB!I12+GIC!I12</f>
        <v>0</v>
      </c>
      <c r="J12" s="8">
        <f>INTMARB!J12+GIC!J12</f>
        <v>0</v>
      </c>
      <c r="K12" s="8">
        <f>INTMARB!K12+GIC!K12</f>
        <v>0</v>
      </c>
      <c r="L12" s="8">
        <f>INTMARB!L12+GIC!L12</f>
        <v>0</v>
      </c>
      <c r="M12" s="8">
        <f>INTMARB!M12+GIC!M12</f>
        <v>0</v>
      </c>
      <c r="N12" s="8">
        <f>INTMARB!N12+GIC!N12</f>
        <v>0</v>
      </c>
      <c r="O12" s="8">
        <f>INTMARB!O12+GIC!O12</f>
        <v>0</v>
      </c>
      <c r="P12" s="8">
        <f>INTMARB!P12+GIC!P12</f>
        <v>0</v>
      </c>
      <c r="Q12" s="8">
        <f>INTMARB!Q12+GIC!Q12</f>
        <v>0</v>
      </c>
      <c r="R12" s="8">
        <f>INTMARB!R12+GIC!R12</f>
        <v>0</v>
      </c>
      <c r="S12" s="8">
        <f>INTMARB!S12+GIC!S12</f>
        <v>0</v>
      </c>
      <c r="T12" s="8">
        <f>INTMARB!T12+GIC!T12</f>
        <v>0</v>
      </c>
      <c r="U12" s="8">
        <f>INTMARB!U12+GIC!U12</f>
        <v>0</v>
      </c>
      <c r="V12" s="8">
        <f>INTMARB!V12+GIC!V12</f>
        <v>0</v>
      </c>
      <c r="W12" s="8">
        <f>INTMARB!W12+GIC!W12</f>
        <v>0</v>
      </c>
      <c r="X12" s="8">
        <f>INTMARB!X12+GIC!X12</f>
        <v>0</v>
      </c>
      <c r="Y12" s="8">
        <f>INTMARB!Y12+GIC!Y12</f>
        <v>0</v>
      </c>
      <c r="Z12" s="8">
        <f>INTMARB!Z12+GIC!Z12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INTMARB!C13+GIC!C13</f>
        <v>441.0882828</v>
      </c>
      <c r="D13" s="8">
        <f>INTMARB!D13+GIC!D13</f>
        <v>117.02375999999998</v>
      </c>
      <c r="E13" s="8">
        <f>INTMARB!E13+GIC!E13</f>
        <v>63.012556800000013</v>
      </c>
      <c r="F13" s="8">
        <f>INTMARB!F13+GIC!F13</f>
        <v>30.005924400000001</v>
      </c>
      <c r="G13" s="8">
        <f>INTMARB!G13+GIC!G13</f>
        <v>24.004893599999996</v>
      </c>
      <c r="H13" s="8">
        <f>INTMARB!H13+GIC!H13</f>
        <v>15.003154800000001</v>
      </c>
      <c r="I13" s="8">
        <f>INTMARB!I13+GIC!I13</f>
        <v>12.002446799999996</v>
      </c>
      <c r="J13" s="8">
        <f>INTMARB!J13+GIC!J13</f>
        <v>12.005528400000001</v>
      </c>
      <c r="K13" s="8">
        <f>INTMARB!K13+GIC!K13</f>
        <v>12.687332400000001</v>
      </c>
      <c r="L13" s="8">
        <f>INTMARB!L13+GIC!L13</f>
        <v>9.3827016000000008</v>
      </c>
      <c r="M13" s="8">
        <f>INTMARB!M13+GIC!M13</f>
        <v>9.4366296000000016</v>
      </c>
      <c r="N13" s="8">
        <f>INTMARB!N13+GIC!N13</f>
        <v>9.4878612000000011</v>
      </c>
      <c r="O13" s="8">
        <f>INTMARB!O13+GIC!O13</f>
        <v>3.1636475999999987</v>
      </c>
      <c r="P13" s="8">
        <f>INTMARB!P13+GIC!P13</f>
        <v>3.1636476</v>
      </c>
      <c r="Q13" s="8">
        <f>INTMARB!Q13+GIC!Q13</f>
        <v>27.377319599999996</v>
      </c>
      <c r="R13" s="8">
        <f>INTMARB!R13+GIC!R13</f>
        <v>25.285683600000002</v>
      </c>
      <c r="S13" s="8">
        <f>INTMARB!S13+GIC!S13</f>
        <v>39.068524799999999</v>
      </c>
      <c r="T13" s="8">
        <f>INTMARB!T13+GIC!T13</f>
        <v>38.823152399999998</v>
      </c>
      <c r="U13" s="8">
        <f>INTMARB!U13+GIC!U13</f>
        <v>31.080632399999999</v>
      </c>
      <c r="V13" s="8">
        <f>INTMARB!V13+GIC!V13</f>
        <v>33.109480799999993</v>
      </c>
      <c r="W13" s="8">
        <f>INTMARB!W13+GIC!W13</f>
        <v>26.080736399999999</v>
      </c>
      <c r="X13" s="8">
        <f>INTMARB!X13+GIC!X13</f>
        <v>34.606367999999996</v>
      </c>
      <c r="Y13" s="8">
        <f>INTMARB!Y13+GIC!Y13</f>
        <v>22.849678799999996</v>
      </c>
      <c r="Z13" s="8">
        <f>INTMARB!Z13+GIC!Z13</f>
        <v>16.419535199999999</v>
      </c>
    </row>
    <row r="14" spans="1:26" ht="11.25" customHeight="1" x14ac:dyDescent="0.2">
      <c r="A14" s="28" t="s">
        <v>18</v>
      </c>
      <c r="B14" s="7" t="s">
        <v>19</v>
      </c>
      <c r="C14" s="8">
        <f>INTMARB!C14+GIC!C14</f>
        <v>0</v>
      </c>
      <c r="D14" s="8">
        <f>INTMARB!D14+GIC!D14</f>
        <v>0</v>
      </c>
      <c r="E14" s="8">
        <f>INTMARB!E14+GIC!E14</f>
        <v>0</v>
      </c>
      <c r="F14" s="8">
        <f>INTMARB!F14+GIC!F14</f>
        <v>0</v>
      </c>
      <c r="G14" s="8">
        <f>INTMARB!G14+GIC!G14</f>
        <v>0</v>
      </c>
      <c r="H14" s="8">
        <f>INTMARB!H14+GIC!H14</f>
        <v>0</v>
      </c>
      <c r="I14" s="8">
        <f>INTMARB!I14+GIC!I14</f>
        <v>0</v>
      </c>
      <c r="J14" s="8">
        <f>INTMARB!J14+GIC!J14</f>
        <v>0</v>
      </c>
      <c r="K14" s="8">
        <f>INTMARB!K14+GIC!K14</f>
        <v>0</v>
      </c>
      <c r="L14" s="8">
        <f>INTMARB!L14+GIC!L14</f>
        <v>0</v>
      </c>
      <c r="M14" s="8">
        <f>INTMARB!M14+GIC!M14</f>
        <v>0</v>
      </c>
      <c r="N14" s="8">
        <f>INTMARB!N14+GIC!N14</f>
        <v>0</v>
      </c>
      <c r="O14" s="8">
        <f>INTMARB!O14+GIC!O14</f>
        <v>0</v>
      </c>
      <c r="P14" s="8">
        <f>INTMARB!P14+GIC!P14</f>
        <v>0</v>
      </c>
      <c r="Q14" s="8">
        <f>INTMARB!Q14+GIC!Q14</f>
        <v>0</v>
      </c>
      <c r="R14" s="8">
        <f>INTMARB!R14+GIC!R14</f>
        <v>0</v>
      </c>
      <c r="S14" s="8">
        <f>INTMARB!S14+GIC!S14</f>
        <v>0</v>
      </c>
      <c r="T14" s="8">
        <f>INTMARB!T14+GIC!T14</f>
        <v>0</v>
      </c>
      <c r="U14" s="8">
        <f>INTMARB!U14+GIC!U14</f>
        <v>0</v>
      </c>
      <c r="V14" s="8">
        <f>INTMARB!V14+GIC!V14</f>
        <v>0</v>
      </c>
      <c r="W14" s="8">
        <f>INTMARB!W14+GIC!W14</f>
        <v>0</v>
      </c>
      <c r="X14" s="8">
        <f>INTMARB!X14+GIC!X14</f>
        <v>0</v>
      </c>
      <c r="Y14" s="8">
        <f>INTMARB!Y14+GIC!Y14</f>
        <v>0</v>
      </c>
      <c r="Z14" s="8">
        <f>INTMARB!Z14+GIC!Z14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INTMARB!C15+GIC!C15</f>
        <v>0</v>
      </c>
      <c r="D15" s="8">
        <f>INTMARB!D15+GIC!D15</f>
        <v>0</v>
      </c>
      <c r="E15" s="8">
        <f>INTMARB!E15+GIC!E15</f>
        <v>0</v>
      </c>
      <c r="F15" s="8">
        <f>INTMARB!F15+GIC!F15</f>
        <v>0</v>
      </c>
      <c r="G15" s="8">
        <f>INTMARB!G15+GIC!G15</f>
        <v>0</v>
      </c>
      <c r="H15" s="8">
        <f>INTMARB!H15+GIC!H15</f>
        <v>0</v>
      </c>
      <c r="I15" s="8">
        <f>INTMARB!I15+GIC!I15</f>
        <v>0</v>
      </c>
      <c r="J15" s="8">
        <f>INTMARB!J15+GIC!J15</f>
        <v>0</v>
      </c>
      <c r="K15" s="8">
        <f>INTMARB!K15+GIC!K15</f>
        <v>0</v>
      </c>
      <c r="L15" s="8">
        <f>INTMARB!L15+GIC!L15</f>
        <v>0</v>
      </c>
      <c r="M15" s="8">
        <f>INTMARB!M15+GIC!M15</f>
        <v>0</v>
      </c>
      <c r="N15" s="8">
        <f>INTMARB!N15+GIC!N15</f>
        <v>0</v>
      </c>
      <c r="O15" s="8">
        <f>INTMARB!O15+GIC!O15</f>
        <v>0</v>
      </c>
      <c r="P15" s="8">
        <f>INTMARB!P15+GIC!P15</f>
        <v>0</v>
      </c>
      <c r="Q15" s="8">
        <f>INTMARB!Q15+GIC!Q15</f>
        <v>0</v>
      </c>
      <c r="R15" s="8">
        <f>INTMARB!R15+GIC!R15</f>
        <v>0</v>
      </c>
      <c r="S15" s="8">
        <f>INTMARB!S15+GIC!S15</f>
        <v>0</v>
      </c>
      <c r="T15" s="8">
        <f>INTMARB!T15+GIC!T15</f>
        <v>0</v>
      </c>
      <c r="U15" s="8">
        <f>INTMARB!U15+GIC!U15</f>
        <v>0</v>
      </c>
      <c r="V15" s="8">
        <f>INTMARB!V15+GIC!V15</f>
        <v>0</v>
      </c>
      <c r="W15" s="8">
        <f>INTMARB!W15+GIC!W15</f>
        <v>0</v>
      </c>
      <c r="X15" s="8">
        <f>INTMARB!X15+GIC!X15</f>
        <v>0</v>
      </c>
      <c r="Y15" s="8">
        <f>INTMARB!Y15+GIC!Y15</f>
        <v>0</v>
      </c>
      <c r="Z15" s="8">
        <f>INTMARB!Z15+GIC!Z15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INTMARB!C16+GIC!C16</f>
        <v>0</v>
      </c>
      <c r="D16" s="8">
        <f>INTMARB!D16+GIC!D16</f>
        <v>0</v>
      </c>
      <c r="E16" s="8">
        <f>INTMARB!E16+GIC!E16</f>
        <v>0</v>
      </c>
      <c r="F16" s="8">
        <f>INTMARB!F16+GIC!F16</f>
        <v>0</v>
      </c>
      <c r="G16" s="8">
        <f>INTMARB!G16+GIC!G16</f>
        <v>0</v>
      </c>
      <c r="H16" s="8">
        <f>INTMARB!H16+GIC!H16</f>
        <v>0</v>
      </c>
      <c r="I16" s="8">
        <f>INTMARB!I16+GIC!I16</f>
        <v>0</v>
      </c>
      <c r="J16" s="8">
        <f>INTMARB!J16+GIC!J16</f>
        <v>0</v>
      </c>
      <c r="K16" s="8">
        <f>INTMARB!K16+GIC!K16</f>
        <v>0</v>
      </c>
      <c r="L16" s="8">
        <f>INTMARB!L16+GIC!L16</f>
        <v>0</v>
      </c>
      <c r="M16" s="8">
        <f>INTMARB!M16+GIC!M16</f>
        <v>0</v>
      </c>
      <c r="N16" s="8">
        <f>INTMARB!N16+GIC!N16</f>
        <v>0</v>
      </c>
      <c r="O16" s="8">
        <f>INTMARB!O16+GIC!O16</f>
        <v>0</v>
      </c>
      <c r="P16" s="8">
        <f>INTMARB!P16+GIC!P16</f>
        <v>0</v>
      </c>
      <c r="Q16" s="8">
        <f>INTMARB!Q16+GIC!Q16</f>
        <v>0</v>
      </c>
      <c r="R16" s="8">
        <f>INTMARB!R16+GIC!R16</f>
        <v>0</v>
      </c>
      <c r="S16" s="8">
        <f>INTMARB!S16+GIC!S16</f>
        <v>0</v>
      </c>
      <c r="T16" s="8">
        <f>INTMARB!T16+GIC!T16</f>
        <v>0</v>
      </c>
      <c r="U16" s="8">
        <f>INTMARB!U16+GIC!U16</f>
        <v>0</v>
      </c>
      <c r="V16" s="8">
        <f>INTMARB!V16+GIC!V16</f>
        <v>0</v>
      </c>
      <c r="W16" s="8">
        <f>INTMARB!W16+GIC!W16</f>
        <v>0</v>
      </c>
      <c r="X16" s="8">
        <f>INTMARB!X16+GIC!X16</f>
        <v>0</v>
      </c>
      <c r="Y16" s="8">
        <f>INTMARB!Y16+GIC!Y16</f>
        <v>0</v>
      </c>
      <c r="Z16" s="8">
        <f>INTMARB!Z16+GIC!Z16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685.96336799999995</v>
      </c>
      <c r="D17" s="27">
        <f t="shared" ref="D17:X17" si="15">SUM(D18:D21)</f>
        <v>136.67515199999997</v>
      </c>
      <c r="E17" s="27">
        <f t="shared" si="15"/>
        <v>0</v>
      </c>
      <c r="F17" s="27">
        <f t="shared" si="15"/>
        <v>0</v>
      </c>
      <c r="G17" s="27">
        <f t="shared" si="15"/>
        <v>0</v>
      </c>
      <c r="H17" s="27">
        <f t="shared" si="15"/>
        <v>0</v>
      </c>
      <c r="I17" s="27">
        <f t="shared" si="15"/>
        <v>0</v>
      </c>
      <c r="J17" s="27">
        <f t="shared" si="15"/>
        <v>0</v>
      </c>
      <c r="K17" s="27">
        <f t="shared" si="15"/>
        <v>0</v>
      </c>
      <c r="L17" s="27">
        <f t="shared" si="15"/>
        <v>0</v>
      </c>
      <c r="M17" s="27">
        <f t="shared" si="15"/>
        <v>0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si="15"/>
        <v>0</v>
      </c>
      <c r="Y17" s="27">
        <f t="shared" ref="Y17:Z17" si="16">SUM(Y18:Y21)</f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f>INTMARB!C18+GIC!C18</f>
        <v>79.520400000000009</v>
      </c>
      <c r="D18" s="8">
        <f>INTMARB!D18+GIC!D18</f>
        <v>8.4315599999999975</v>
      </c>
      <c r="E18" s="8">
        <f>INTMARB!E18+GIC!E18</f>
        <v>0</v>
      </c>
      <c r="F18" s="8">
        <f>INTMARB!F18+GIC!F18</f>
        <v>0</v>
      </c>
      <c r="G18" s="8">
        <f>INTMARB!G18+GIC!G18</f>
        <v>0</v>
      </c>
      <c r="H18" s="8">
        <f>INTMARB!H18+GIC!H18</f>
        <v>0</v>
      </c>
      <c r="I18" s="8">
        <f>INTMARB!I18+GIC!I18</f>
        <v>0</v>
      </c>
      <c r="J18" s="8">
        <f>INTMARB!J18+GIC!J18</f>
        <v>0</v>
      </c>
      <c r="K18" s="8">
        <f>INTMARB!K18+GIC!K18</f>
        <v>0</v>
      </c>
      <c r="L18" s="8">
        <f>INTMARB!L18+GIC!L18</f>
        <v>0</v>
      </c>
      <c r="M18" s="8">
        <f>INTMARB!M18+GIC!M18</f>
        <v>0</v>
      </c>
      <c r="N18" s="8">
        <f>INTMARB!N18+GIC!N18</f>
        <v>0</v>
      </c>
      <c r="O18" s="8">
        <f>INTMARB!O18+GIC!O18</f>
        <v>0</v>
      </c>
      <c r="P18" s="8">
        <f>INTMARB!P18+GIC!P18</f>
        <v>0</v>
      </c>
      <c r="Q18" s="8">
        <f>INTMARB!Q18+GIC!Q18</f>
        <v>0</v>
      </c>
      <c r="R18" s="8">
        <f>INTMARB!R18+GIC!R18</f>
        <v>0</v>
      </c>
      <c r="S18" s="8">
        <f>INTMARB!S18+GIC!S18</f>
        <v>0</v>
      </c>
      <c r="T18" s="8">
        <f>INTMARB!T18+GIC!T18</f>
        <v>0</v>
      </c>
      <c r="U18" s="8">
        <f>INTMARB!U18+GIC!U18</f>
        <v>0</v>
      </c>
      <c r="V18" s="8">
        <f>INTMARB!V18+GIC!V18</f>
        <v>0</v>
      </c>
      <c r="W18" s="8">
        <f>INTMARB!W18+GIC!W18</f>
        <v>0</v>
      </c>
      <c r="X18" s="8">
        <f>INTMARB!X18+GIC!X18</f>
        <v>0</v>
      </c>
      <c r="Y18" s="8">
        <f>INTMARB!Y18+GIC!Y18</f>
        <v>0</v>
      </c>
      <c r="Z18" s="8">
        <f>INTMARB!Z18+GIC!Z18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INTMARB!C19+GIC!C19</f>
        <v>116.60327999999998</v>
      </c>
      <c r="D19" s="8">
        <f>INTMARB!D19+GIC!D19</f>
        <v>16.183799999999998</v>
      </c>
      <c r="E19" s="8">
        <f>INTMARB!E19+GIC!E19</f>
        <v>0</v>
      </c>
      <c r="F19" s="8">
        <f>INTMARB!F19+GIC!F19</f>
        <v>0</v>
      </c>
      <c r="G19" s="8">
        <f>INTMARB!G19+GIC!G19</f>
        <v>0</v>
      </c>
      <c r="H19" s="8">
        <f>INTMARB!H19+GIC!H19</f>
        <v>0</v>
      </c>
      <c r="I19" s="8">
        <f>INTMARB!I19+GIC!I19</f>
        <v>0</v>
      </c>
      <c r="J19" s="8">
        <f>INTMARB!J19+GIC!J19</f>
        <v>0</v>
      </c>
      <c r="K19" s="8">
        <f>INTMARB!K19+GIC!K19</f>
        <v>0</v>
      </c>
      <c r="L19" s="8">
        <f>INTMARB!L19+GIC!L19</f>
        <v>0</v>
      </c>
      <c r="M19" s="8">
        <f>INTMARB!M19+GIC!M19</f>
        <v>0</v>
      </c>
      <c r="N19" s="8">
        <f>INTMARB!N19+GIC!N19</f>
        <v>0</v>
      </c>
      <c r="O19" s="8">
        <f>INTMARB!O19+GIC!O19</f>
        <v>0</v>
      </c>
      <c r="P19" s="8">
        <f>INTMARB!P19+GIC!P19</f>
        <v>0</v>
      </c>
      <c r="Q19" s="8">
        <f>INTMARB!Q19+GIC!Q19</f>
        <v>0</v>
      </c>
      <c r="R19" s="8">
        <f>INTMARB!R19+GIC!R19</f>
        <v>0</v>
      </c>
      <c r="S19" s="8">
        <f>INTMARB!S19+GIC!S19</f>
        <v>0</v>
      </c>
      <c r="T19" s="8">
        <f>INTMARB!T19+GIC!T19</f>
        <v>0</v>
      </c>
      <c r="U19" s="8">
        <f>INTMARB!U19+GIC!U19</f>
        <v>0</v>
      </c>
      <c r="V19" s="8">
        <f>INTMARB!V19+GIC!V19</f>
        <v>0</v>
      </c>
      <c r="W19" s="8">
        <f>INTMARB!W19+GIC!W19</f>
        <v>0</v>
      </c>
      <c r="X19" s="8">
        <f>INTMARB!X19+GIC!X19</f>
        <v>0</v>
      </c>
      <c r="Y19" s="8">
        <f>INTMARB!Y19+GIC!Y19</f>
        <v>0</v>
      </c>
      <c r="Z19" s="8">
        <f>INTMARB!Z19+GIC!Z19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INTMARB!C20+GIC!C20</f>
        <v>489.83968800000002</v>
      </c>
      <c r="D20" s="8">
        <f>INTMARB!D20+GIC!D20</f>
        <v>112.05979199999999</v>
      </c>
      <c r="E20" s="8">
        <f>INTMARB!E20+GIC!E20</f>
        <v>0</v>
      </c>
      <c r="F20" s="8">
        <f>INTMARB!F20+GIC!F20</f>
        <v>0</v>
      </c>
      <c r="G20" s="8">
        <f>INTMARB!G20+GIC!G20</f>
        <v>0</v>
      </c>
      <c r="H20" s="8">
        <f>INTMARB!H20+GIC!H20</f>
        <v>0</v>
      </c>
      <c r="I20" s="8">
        <f>INTMARB!I20+GIC!I20</f>
        <v>0</v>
      </c>
      <c r="J20" s="8">
        <f>INTMARB!J20+GIC!J20</f>
        <v>0</v>
      </c>
      <c r="K20" s="8">
        <f>INTMARB!K20+GIC!K20</f>
        <v>0</v>
      </c>
      <c r="L20" s="8">
        <f>INTMARB!L20+GIC!L20</f>
        <v>0</v>
      </c>
      <c r="M20" s="8">
        <f>INTMARB!M20+GIC!M20</f>
        <v>0</v>
      </c>
      <c r="N20" s="8">
        <f>INTMARB!N20+GIC!N20</f>
        <v>0</v>
      </c>
      <c r="O20" s="8">
        <f>INTMARB!O20+GIC!O20</f>
        <v>0</v>
      </c>
      <c r="P20" s="8">
        <f>INTMARB!P20+GIC!P20</f>
        <v>0</v>
      </c>
      <c r="Q20" s="8">
        <f>INTMARB!Q20+GIC!Q20</f>
        <v>0</v>
      </c>
      <c r="R20" s="8">
        <f>INTMARB!R20+GIC!R20</f>
        <v>0</v>
      </c>
      <c r="S20" s="8">
        <f>INTMARB!S20+GIC!S20</f>
        <v>0</v>
      </c>
      <c r="T20" s="8">
        <f>INTMARB!T20+GIC!T20</f>
        <v>0</v>
      </c>
      <c r="U20" s="8">
        <f>INTMARB!U20+GIC!U20</f>
        <v>0</v>
      </c>
      <c r="V20" s="8">
        <f>INTMARB!V20+GIC!V20</f>
        <v>0</v>
      </c>
      <c r="W20" s="8">
        <f>INTMARB!W20+GIC!W20</f>
        <v>0</v>
      </c>
      <c r="X20" s="8">
        <f>INTMARB!X20+GIC!X20</f>
        <v>0</v>
      </c>
      <c r="Y20" s="8">
        <f>INTMARB!Y20+GIC!Y20</f>
        <v>0</v>
      </c>
      <c r="Z20" s="8">
        <f>INTMARB!Z20+GIC!Z20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INTMARB!C21+GIC!C21</f>
        <v>0</v>
      </c>
      <c r="D21" s="8">
        <f>INTMARB!D21+GIC!D21</f>
        <v>0</v>
      </c>
      <c r="E21" s="8">
        <f>INTMARB!E21+GIC!E21</f>
        <v>0</v>
      </c>
      <c r="F21" s="8">
        <f>INTMARB!F21+GIC!F21</f>
        <v>0</v>
      </c>
      <c r="G21" s="8">
        <f>INTMARB!G21+GIC!G21</f>
        <v>0</v>
      </c>
      <c r="H21" s="8">
        <f>INTMARB!H21+GIC!H21</f>
        <v>0</v>
      </c>
      <c r="I21" s="8">
        <f>INTMARB!I21+GIC!I21</f>
        <v>0</v>
      </c>
      <c r="J21" s="8">
        <f>INTMARB!J21+GIC!J21</f>
        <v>0</v>
      </c>
      <c r="K21" s="8">
        <f>INTMARB!K21+GIC!K21</f>
        <v>0</v>
      </c>
      <c r="L21" s="8">
        <f>INTMARB!L21+GIC!L21</f>
        <v>0</v>
      </c>
      <c r="M21" s="8">
        <f>INTMARB!M21+GIC!M21</f>
        <v>0</v>
      </c>
      <c r="N21" s="8">
        <f>INTMARB!N21+GIC!N21</f>
        <v>0</v>
      </c>
      <c r="O21" s="8">
        <f>INTMARB!O21+GIC!O21</f>
        <v>0</v>
      </c>
      <c r="P21" s="8">
        <f>INTMARB!P21+GIC!P21</f>
        <v>0</v>
      </c>
      <c r="Q21" s="8">
        <f>INTMARB!Q21+GIC!Q21</f>
        <v>0</v>
      </c>
      <c r="R21" s="8">
        <f>INTMARB!R21+GIC!R21</f>
        <v>0</v>
      </c>
      <c r="S21" s="8">
        <f>INTMARB!S21+GIC!S21</f>
        <v>0</v>
      </c>
      <c r="T21" s="8">
        <f>INTMARB!T21+GIC!T21</f>
        <v>0</v>
      </c>
      <c r="U21" s="8">
        <f>INTMARB!U21+GIC!U21</f>
        <v>0</v>
      </c>
      <c r="V21" s="8">
        <f>INTMARB!V21+GIC!V21</f>
        <v>0</v>
      </c>
      <c r="W21" s="8">
        <f>INTMARB!W21+GIC!W21</f>
        <v>0</v>
      </c>
      <c r="X21" s="8">
        <f>INTMARB!X21+GIC!X21</f>
        <v>0</v>
      </c>
      <c r="Y21" s="8">
        <f>INTMARB!Y21+GIC!Y21</f>
        <v>0</v>
      </c>
      <c r="Z21" s="8">
        <f>INTMARB!Z21+GIC!Z21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X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si="18"/>
        <v>0</v>
      </c>
      <c r="Y22" s="27">
        <f t="shared" ref="Y22:Z22" si="19">SUM(Y23:Y24)</f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f>INTMARB!C23+GIC!C23</f>
        <v>0</v>
      </c>
      <c r="D23" s="8">
        <f>INTMARB!D23+GIC!D23</f>
        <v>0</v>
      </c>
      <c r="E23" s="8">
        <f>INTMARB!E23+GIC!E23</f>
        <v>0</v>
      </c>
      <c r="F23" s="8">
        <f>INTMARB!F23+GIC!F23</f>
        <v>0</v>
      </c>
      <c r="G23" s="8">
        <f>INTMARB!G23+GIC!G23</f>
        <v>0</v>
      </c>
      <c r="H23" s="8">
        <f>INTMARB!H23+GIC!H23</f>
        <v>0</v>
      </c>
      <c r="I23" s="8">
        <f>INTMARB!I23+GIC!I23</f>
        <v>0</v>
      </c>
      <c r="J23" s="8">
        <f>INTMARB!J23+GIC!J23</f>
        <v>0</v>
      </c>
      <c r="K23" s="8">
        <f>INTMARB!K23+GIC!K23</f>
        <v>0</v>
      </c>
      <c r="L23" s="8">
        <f>INTMARB!L23+GIC!L23</f>
        <v>0</v>
      </c>
      <c r="M23" s="8">
        <f>INTMARB!M23+GIC!M23</f>
        <v>0</v>
      </c>
      <c r="N23" s="8">
        <f>INTMARB!N23+GIC!N23</f>
        <v>0</v>
      </c>
      <c r="O23" s="8">
        <f>INTMARB!O23+GIC!O23</f>
        <v>0</v>
      </c>
      <c r="P23" s="8">
        <f>INTMARB!P23+GIC!P23</f>
        <v>0</v>
      </c>
      <c r="Q23" s="8">
        <f>INTMARB!Q23+GIC!Q23</f>
        <v>0</v>
      </c>
      <c r="R23" s="8">
        <f>INTMARB!R23+GIC!R23</f>
        <v>0</v>
      </c>
      <c r="S23" s="8">
        <f>INTMARB!S23+GIC!S23</f>
        <v>0</v>
      </c>
      <c r="T23" s="8">
        <f>INTMARB!T23+GIC!T23</f>
        <v>0</v>
      </c>
      <c r="U23" s="8">
        <f>INTMARB!U23+GIC!U23</f>
        <v>0</v>
      </c>
      <c r="V23" s="8">
        <f>INTMARB!V23+GIC!V23</f>
        <v>0</v>
      </c>
      <c r="W23" s="8">
        <f>INTMARB!W23+GIC!W23</f>
        <v>0</v>
      </c>
      <c r="X23" s="8">
        <f>INTMARB!X23+GIC!X23</f>
        <v>0</v>
      </c>
      <c r="Y23" s="8">
        <f>INTMARB!Y23+GIC!Y23</f>
        <v>0</v>
      </c>
      <c r="Z23" s="8">
        <f>INTMARB!Z23+GIC!Z23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INTMARB!C24+GIC!C24</f>
        <v>0</v>
      </c>
      <c r="D24" s="8">
        <f>INTMARB!D24+GIC!D24</f>
        <v>0</v>
      </c>
      <c r="E24" s="8">
        <f>INTMARB!E24+GIC!E24</f>
        <v>0</v>
      </c>
      <c r="F24" s="8">
        <f>INTMARB!F24+GIC!F24</f>
        <v>0</v>
      </c>
      <c r="G24" s="8">
        <f>INTMARB!G24+GIC!G24</f>
        <v>0</v>
      </c>
      <c r="H24" s="8">
        <f>INTMARB!H24+GIC!H24</f>
        <v>0</v>
      </c>
      <c r="I24" s="8">
        <f>INTMARB!I24+GIC!I24</f>
        <v>0</v>
      </c>
      <c r="J24" s="8">
        <f>INTMARB!J24+GIC!J24</f>
        <v>0</v>
      </c>
      <c r="K24" s="8">
        <f>INTMARB!K24+GIC!K24</f>
        <v>0</v>
      </c>
      <c r="L24" s="8">
        <f>INTMARB!L24+GIC!L24</f>
        <v>0</v>
      </c>
      <c r="M24" s="8">
        <f>INTMARB!M24+GIC!M24</f>
        <v>0</v>
      </c>
      <c r="N24" s="8">
        <f>INTMARB!N24+GIC!N24</f>
        <v>0</v>
      </c>
      <c r="O24" s="8">
        <f>INTMARB!O24+GIC!O24</f>
        <v>0</v>
      </c>
      <c r="P24" s="8">
        <f>INTMARB!P24+GIC!P24</f>
        <v>0</v>
      </c>
      <c r="Q24" s="8">
        <f>INTMARB!Q24+GIC!Q24</f>
        <v>0</v>
      </c>
      <c r="R24" s="8">
        <f>INTMARB!R24+GIC!R24</f>
        <v>0</v>
      </c>
      <c r="S24" s="8">
        <f>INTMARB!S24+GIC!S24</f>
        <v>0</v>
      </c>
      <c r="T24" s="8">
        <f>INTMARB!T24+GIC!T24</f>
        <v>0</v>
      </c>
      <c r="U24" s="8">
        <f>INTMARB!U24+GIC!U24</f>
        <v>0</v>
      </c>
      <c r="V24" s="8">
        <f>INTMARB!V24+GIC!V24</f>
        <v>0</v>
      </c>
      <c r="W24" s="8">
        <f>INTMARB!W24+GIC!W24</f>
        <v>0</v>
      </c>
      <c r="X24" s="8">
        <f>INTMARB!X24+GIC!X24</f>
        <v>0</v>
      </c>
      <c r="Y24" s="8">
        <f>INTMARB!Y24+GIC!Y24</f>
        <v>0</v>
      </c>
      <c r="Z24" s="8">
        <f>INTMARB!Z24+GIC!Z24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INTMARB!C25+GIC!C25</f>
        <v>0</v>
      </c>
      <c r="D25" s="27">
        <f>INTMARB!D25+GIC!D25</f>
        <v>0</v>
      </c>
      <c r="E25" s="27">
        <f>INTMARB!E25+GIC!E25</f>
        <v>0</v>
      </c>
      <c r="F25" s="27">
        <f>INTMARB!F25+GIC!F25</f>
        <v>0</v>
      </c>
      <c r="G25" s="27">
        <f>INTMARB!G25+GIC!G25</f>
        <v>0</v>
      </c>
      <c r="H25" s="27">
        <f>INTMARB!H25+GIC!H25</f>
        <v>0</v>
      </c>
      <c r="I25" s="27">
        <f>INTMARB!I25+GIC!I25</f>
        <v>0</v>
      </c>
      <c r="J25" s="27">
        <f>INTMARB!J25+GIC!J25</f>
        <v>0</v>
      </c>
      <c r="K25" s="27">
        <f>INTMARB!K25+GIC!K25</f>
        <v>0</v>
      </c>
      <c r="L25" s="27">
        <f>INTMARB!L25+GIC!L25</f>
        <v>0</v>
      </c>
      <c r="M25" s="27">
        <f>INTMARB!M25+GIC!M25</f>
        <v>0</v>
      </c>
      <c r="N25" s="27">
        <f>INTMARB!N25+GIC!N25</f>
        <v>0</v>
      </c>
      <c r="O25" s="27">
        <f>INTMARB!O25+GIC!O25</f>
        <v>0</v>
      </c>
      <c r="P25" s="27">
        <f>INTMARB!P25+GIC!P25</f>
        <v>0</v>
      </c>
      <c r="Q25" s="27">
        <f>INTMARB!Q25+GIC!Q25</f>
        <v>0</v>
      </c>
      <c r="R25" s="27">
        <f>INTMARB!R25+GIC!R25</f>
        <v>0</v>
      </c>
      <c r="S25" s="27">
        <f>INTMARB!S25+GIC!S25</f>
        <v>0</v>
      </c>
      <c r="T25" s="27">
        <f>INTMARB!T25+GIC!T25</f>
        <v>0</v>
      </c>
      <c r="U25" s="27">
        <f>INTMARB!U25+GIC!U25</f>
        <v>0</v>
      </c>
      <c r="V25" s="27">
        <f>INTMARB!V25+GIC!V25</f>
        <v>0</v>
      </c>
      <c r="W25" s="27">
        <f>INTMARB!W25+GIC!W25</f>
        <v>0</v>
      </c>
      <c r="X25" s="27">
        <f>INTMARB!X25+GIC!X25</f>
        <v>0</v>
      </c>
      <c r="Y25" s="27">
        <f>INTMARB!Y25+GIC!Y25</f>
        <v>0</v>
      </c>
      <c r="Z25" s="27">
        <f>INTMARB!Z25+GIC!Z25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43017.805361160004</v>
      </c>
      <c r="D26" s="27">
        <f t="shared" ref="D26:X26" si="21">SUM(D27,D33)</f>
        <v>44062.23148848</v>
      </c>
      <c r="E26" s="27">
        <f t="shared" si="21"/>
        <v>45807.547357800002</v>
      </c>
      <c r="F26" s="27">
        <f t="shared" si="21"/>
        <v>42372.200399760004</v>
      </c>
      <c r="G26" s="27">
        <f t="shared" si="21"/>
        <v>42400.749350160004</v>
      </c>
      <c r="H26" s="27">
        <f t="shared" si="21"/>
        <v>44131.165772040004</v>
      </c>
      <c r="I26" s="27">
        <f t="shared" si="21"/>
        <v>39856.159713599998</v>
      </c>
      <c r="J26" s="27">
        <f t="shared" si="21"/>
        <v>38214.63524915999</v>
      </c>
      <c r="K26" s="27">
        <f t="shared" si="21"/>
        <v>37315.101718079997</v>
      </c>
      <c r="L26" s="27">
        <f t="shared" si="21"/>
        <v>35813.769860520006</v>
      </c>
      <c r="M26" s="27">
        <f t="shared" si="21"/>
        <v>34235.911109159992</v>
      </c>
      <c r="N26" s="27">
        <f t="shared" si="21"/>
        <v>31511.297856959991</v>
      </c>
      <c r="O26" s="27">
        <f t="shared" si="21"/>
        <v>29311.7445864</v>
      </c>
      <c r="P26" s="27">
        <f t="shared" si="21"/>
        <v>29577.900633120003</v>
      </c>
      <c r="Q26" s="27">
        <f t="shared" si="21"/>
        <v>28883.169106919999</v>
      </c>
      <c r="R26" s="27">
        <f t="shared" si="21"/>
        <v>29826.311661000003</v>
      </c>
      <c r="S26" s="27">
        <f t="shared" si="21"/>
        <v>30785.708038679993</v>
      </c>
      <c r="T26" s="27">
        <f t="shared" si="21"/>
        <v>31426.651478519998</v>
      </c>
      <c r="U26" s="27">
        <f t="shared" si="21"/>
        <v>31478.513710680007</v>
      </c>
      <c r="V26" s="27">
        <f t="shared" si="21"/>
        <v>32402.294561160001</v>
      </c>
      <c r="W26" s="27">
        <f t="shared" si="21"/>
        <v>25767.1517814</v>
      </c>
      <c r="X26" s="27">
        <f t="shared" si="21"/>
        <v>26463.619572480002</v>
      </c>
      <c r="Y26" s="27">
        <f t="shared" ref="Y26:Z26" si="22">SUM(Y27,Y33)</f>
        <v>30594.501425159997</v>
      </c>
      <c r="Z26" s="27">
        <f t="shared" si="22"/>
        <v>31293.515465640005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X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si="24"/>
        <v>0</v>
      </c>
      <c r="Y27" s="19">
        <f t="shared" ref="Y27:Z27" si="25">SUM(Y28:Y32)</f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INTMARB!C28+GIC!C28</f>
        <v>0</v>
      </c>
      <c r="D28" s="8">
        <f>INTMARB!D28+GIC!D28</f>
        <v>0</v>
      </c>
      <c r="E28" s="8">
        <f>INTMARB!E28+GIC!E28</f>
        <v>0</v>
      </c>
      <c r="F28" s="8">
        <f>INTMARB!F28+GIC!F28</f>
        <v>0</v>
      </c>
      <c r="G28" s="8">
        <f>INTMARB!G28+GIC!G28</f>
        <v>0</v>
      </c>
      <c r="H28" s="8">
        <f>INTMARB!H28+GIC!H28</f>
        <v>0</v>
      </c>
      <c r="I28" s="8">
        <f>INTMARB!I28+GIC!I28</f>
        <v>0</v>
      </c>
      <c r="J28" s="8">
        <f>INTMARB!J28+GIC!J28</f>
        <v>0</v>
      </c>
      <c r="K28" s="8">
        <f>INTMARB!K28+GIC!K28</f>
        <v>0</v>
      </c>
      <c r="L28" s="8">
        <f>INTMARB!L28+GIC!L28</f>
        <v>0</v>
      </c>
      <c r="M28" s="8">
        <f>INTMARB!M28+GIC!M28</f>
        <v>0</v>
      </c>
      <c r="N28" s="8">
        <f>INTMARB!N28+GIC!N28</f>
        <v>0</v>
      </c>
      <c r="O28" s="8">
        <f>INTMARB!O28+GIC!O28</f>
        <v>0</v>
      </c>
      <c r="P28" s="8">
        <f>INTMARB!P28+GIC!P28</f>
        <v>0</v>
      </c>
      <c r="Q28" s="8">
        <f>INTMARB!Q28+GIC!Q28</f>
        <v>0</v>
      </c>
      <c r="R28" s="8">
        <f>INTMARB!R28+GIC!R28</f>
        <v>0</v>
      </c>
      <c r="S28" s="8">
        <f>INTMARB!S28+GIC!S28</f>
        <v>0</v>
      </c>
      <c r="T28" s="8">
        <f>INTMARB!T28+GIC!T28</f>
        <v>0</v>
      </c>
      <c r="U28" s="8">
        <f>INTMARB!U28+GIC!U28</f>
        <v>0</v>
      </c>
      <c r="V28" s="8">
        <f>INTMARB!V28+GIC!V28</f>
        <v>0</v>
      </c>
      <c r="W28" s="8">
        <f>INTMARB!W28+GIC!W28</f>
        <v>0</v>
      </c>
      <c r="X28" s="8">
        <f>INTMARB!X28+GIC!X28</f>
        <v>0</v>
      </c>
      <c r="Y28" s="8">
        <f>INTMARB!Y28+GIC!Y28</f>
        <v>0</v>
      </c>
      <c r="Z28" s="8">
        <f>INTMARB!Z28+GIC!Z28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INTMARB!C29+GIC!C29</f>
        <v>0</v>
      </c>
      <c r="D29" s="8">
        <f>INTMARB!D29+GIC!D29</f>
        <v>0</v>
      </c>
      <c r="E29" s="8">
        <f>INTMARB!E29+GIC!E29</f>
        <v>0</v>
      </c>
      <c r="F29" s="8">
        <f>INTMARB!F29+GIC!F29</f>
        <v>0</v>
      </c>
      <c r="G29" s="8">
        <f>INTMARB!G29+GIC!G29</f>
        <v>0</v>
      </c>
      <c r="H29" s="8">
        <f>INTMARB!H29+GIC!H29</f>
        <v>0</v>
      </c>
      <c r="I29" s="8">
        <f>INTMARB!I29+GIC!I29</f>
        <v>0</v>
      </c>
      <c r="J29" s="8">
        <f>INTMARB!J29+GIC!J29</f>
        <v>0</v>
      </c>
      <c r="K29" s="8">
        <f>INTMARB!K29+GIC!K29</f>
        <v>0</v>
      </c>
      <c r="L29" s="8">
        <f>INTMARB!L29+GIC!L29</f>
        <v>0</v>
      </c>
      <c r="M29" s="8">
        <f>INTMARB!M29+GIC!M29</f>
        <v>0</v>
      </c>
      <c r="N29" s="8">
        <f>INTMARB!N29+GIC!N29</f>
        <v>0</v>
      </c>
      <c r="O29" s="8">
        <f>INTMARB!O29+GIC!O29</f>
        <v>0</v>
      </c>
      <c r="P29" s="8">
        <f>INTMARB!P29+GIC!P29</f>
        <v>0</v>
      </c>
      <c r="Q29" s="8">
        <f>INTMARB!Q29+GIC!Q29</f>
        <v>0</v>
      </c>
      <c r="R29" s="8">
        <f>INTMARB!R29+GIC!R29</f>
        <v>0</v>
      </c>
      <c r="S29" s="8">
        <f>INTMARB!S29+GIC!S29</f>
        <v>0</v>
      </c>
      <c r="T29" s="8">
        <f>INTMARB!T29+GIC!T29</f>
        <v>0</v>
      </c>
      <c r="U29" s="8">
        <f>INTMARB!U29+GIC!U29</f>
        <v>0</v>
      </c>
      <c r="V29" s="8">
        <f>INTMARB!V29+GIC!V29</f>
        <v>0</v>
      </c>
      <c r="W29" s="8">
        <f>INTMARB!W29+GIC!W29</f>
        <v>0</v>
      </c>
      <c r="X29" s="8">
        <f>INTMARB!X29+GIC!X29</f>
        <v>0</v>
      </c>
      <c r="Y29" s="8">
        <f>INTMARB!Y29+GIC!Y29</f>
        <v>0</v>
      </c>
      <c r="Z29" s="8">
        <f>INTMARB!Z29+GIC!Z29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INTMARB!C30+GIC!C30</f>
        <v>0</v>
      </c>
      <c r="D30" s="8">
        <f>INTMARB!D30+GIC!D30</f>
        <v>0</v>
      </c>
      <c r="E30" s="8">
        <f>INTMARB!E30+GIC!E30</f>
        <v>0</v>
      </c>
      <c r="F30" s="8">
        <f>INTMARB!F30+GIC!F30</f>
        <v>0</v>
      </c>
      <c r="G30" s="8">
        <f>INTMARB!G30+GIC!G30</f>
        <v>0</v>
      </c>
      <c r="H30" s="8">
        <f>INTMARB!H30+GIC!H30</f>
        <v>0</v>
      </c>
      <c r="I30" s="8">
        <f>INTMARB!I30+GIC!I30</f>
        <v>0</v>
      </c>
      <c r="J30" s="8">
        <f>INTMARB!J30+GIC!J30</f>
        <v>0</v>
      </c>
      <c r="K30" s="8">
        <f>INTMARB!K30+GIC!K30</f>
        <v>0</v>
      </c>
      <c r="L30" s="8">
        <f>INTMARB!L30+GIC!L30</f>
        <v>0</v>
      </c>
      <c r="M30" s="8">
        <f>INTMARB!M30+GIC!M30</f>
        <v>0</v>
      </c>
      <c r="N30" s="8">
        <f>INTMARB!N30+GIC!N30</f>
        <v>0</v>
      </c>
      <c r="O30" s="8">
        <f>INTMARB!O30+GIC!O30</f>
        <v>0</v>
      </c>
      <c r="P30" s="8">
        <f>INTMARB!P30+GIC!P30</f>
        <v>0</v>
      </c>
      <c r="Q30" s="8">
        <f>INTMARB!Q30+GIC!Q30</f>
        <v>0</v>
      </c>
      <c r="R30" s="8">
        <f>INTMARB!R30+GIC!R30</f>
        <v>0</v>
      </c>
      <c r="S30" s="8">
        <f>INTMARB!S30+GIC!S30</f>
        <v>0</v>
      </c>
      <c r="T30" s="8">
        <f>INTMARB!T30+GIC!T30</f>
        <v>0</v>
      </c>
      <c r="U30" s="8">
        <f>INTMARB!U30+GIC!U30</f>
        <v>0</v>
      </c>
      <c r="V30" s="8">
        <f>INTMARB!V30+GIC!V30</f>
        <v>0</v>
      </c>
      <c r="W30" s="8">
        <f>INTMARB!W30+GIC!W30</f>
        <v>0</v>
      </c>
      <c r="X30" s="8">
        <f>INTMARB!X30+GIC!X30</f>
        <v>0</v>
      </c>
      <c r="Y30" s="8">
        <f>INTMARB!Y30+GIC!Y30</f>
        <v>0</v>
      </c>
      <c r="Z30" s="8">
        <f>INTMARB!Z30+GIC!Z30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INTMARB!C31+GIC!C31</f>
        <v>0</v>
      </c>
      <c r="D31" s="8">
        <f>INTMARB!D31+GIC!D31</f>
        <v>0</v>
      </c>
      <c r="E31" s="8">
        <f>INTMARB!E31+GIC!E31</f>
        <v>0</v>
      </c>
      <c r="F31" s="8">
        <f>INTMARB!F31+GIC!F31</f>
        <v>0</v>
      </c>
      <c r="G31" s="8">
        <f>INTMARB!G31+GIC!G31</f>
        <v>0</v>
      </c>
      <c r="H31" s="8">
        <f>INTMARB!H31+GIC!H31</f>
        <v>0</v>
      </c>
      <c r="I31" s="8">
        <f>INTMARB!I31+GIC!I31</f>
        <v>0</v>
      </c>
      <c r="J31" s="8">
        <f>INTMARB!J31+GIC!J31</f>
        <v>0</v>
      </c>
      <c r="K31" s="8">
        <f>INTMARB!K31+GIC!K31</f>
        <v>0</v>
      </c>
      <c r="L31" s="8">
        <f>INTMARB!L31+GIC!L31</f>
        <v>0</v>
      </c>
      <c r="M31" s="8">
        <f>INTMARB!M31+GIC!M31</f>
        <v>0</v>
      </c>
      <c r="N31" s="8">
        <f>INTMARB!N31+GIC!N31</f>
        <v>0</v>
      </c>
      <c r="O31" s="8">
        <f>INTMARB!O31+GIC!O31</f>
        <v>0</v>
      </c>
      <c r="P31" s="8">
        <f>INTMARB!P31+GIC!P31</f>
        <v>0</v>
      </c>
      <c r="Q31" s="8">
        <f>INTMARB!Q31+GIC!Q31</f>
        <v>0</v>
      </c>
      <c r="R31" s="8">
        <f>INTMARB!R31+GIC!R31</f>
        <v>0</v>
      </c>
      <c r="S31" s="8">
        <f>INTMARB!S31+GIC!S31</f>
        <v>0</v>
      </c>
      <c r="T31" s="8">
        <f>INTMARB!T31+GIC!T31</f>
        <v>0</v>
      </c>
      <c r="U31" s="8">
        <f>INTMARB!U31+GIC!U31</f>
        <v>0</v>
      </c>
      <c r="V31" s="8">
        <f>INTMARB!V31+GIC!V31</f>
        <v>0</v>
      </c>
      <c r="W31" s="8">
        <f>INTMARB!W31+GIC!W31</f>
        <v>0</v>
      </c>
      <c r="X31" s="8">
        <f>INTMARB!X31+GIC!X31</f>
        <v>0</v>
      </c>
      <c r="Y31" s="8">
        <f>INTMARB!Y31+GIC!Y31</f>
        <v>0</v>
      </c>
      <c r="Z31" s="8">
        <f>INTMARB!Z31+GIC!Z31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INTMARB!C32+GIC!C32</f>
        <v>0</v>
      </c>
      <c r="D32" s="8">
        <f>INTMARB!D32+GIC!D32</f>
        <v>0</v>
      </c>
      <c r="E32" s="8">
        <f>INTMARB!E32+GIC!E32</f>
        <v>0</v>
      </c>
      <c r="F32" s="8">
        <f>INTMARB!F32+GIC!F32</f>
        <v>0</v>
      </c>
      <c r="G32" s="8">
        <f>INTMARB!G32+GIC!G32</f>
        <v>0</v>
      </c>
      <c r="H32" s="8">
        <f>INTMARB!H32+GIC!H32</f>
        <v>0</v>
      </c>
      <c r="I32" s="8">
        <f>INTMARB!I32+GIC!I32</f>
        <v>0</v>
      </c>
      <c r="J32" s="8">
        <f>INTMARB!J32+GIC!J32</f>
        <v>0</v>
      </c>
      <c r="K32" s="8">
        <f>INTMARB!K32+GIC!K32</f>
        <v>0</v>
      </c>
      <c r="L32" s="8">
        <f>INTMARB!L32+GIC!L32</f>
        <v>0</v>
      </c>
      <c r="M32" s="8">
        <f>INTMARB!M32+GIC!M32</f>
        <v>0</v>
      </c>
      <c r="N32" s="8">
        <f>INTMARB!N32+GIC!N32</f>
        <v>0</v>
      </c>
      <c r="O32" s="8">
        <f>INTMARB!O32+GIC!O32</f>
        <v>0</v>
      </c>
      <c r="P32" s="8">
        <f>INTMARB!P32+GIC!P32</f>
        <v>0</v>
      </c>
      <c r="Q32" s="8">
        <f>INTMARB!Q32+GIC!Q32</f>
        <v>0</v>
      </c>
      <c r="R32" s="8">
        <f>INTMARB!R32+GIC!R32</f>
        <v>0</v>
      </c>
      <c r="S32" s="8">
        <f>INTMARB!S32+GIC!S32</f>
        <v>0</v>
      </c>
      <c r="T32" s="8">
        <f>INTMARB!T32+GIC!T32</f>
        <v>0</v>
      </c>
      <c r="U32" s="8">
        <f>INTMARB!U32+GIC!U32</f>
        <v>0</v>
      </c>
      <c r="V32" s="8">
        <f>INTMARB!V32+GIC!V32</f>
        <v>0</v>
      </c>
      <c r="W32" s="8">
        <f>INTMARB!W32+GIC!W32</f>
        <v>0</v>
      </c>
      <c r="X32" s="8">
        <f>INTMARB!X32+GIC!X32</f>
        <v>0</v>
      </c>
      <c r="Y32" s="8">
        <f>INTMARB!Y32+GIC!Y32</f>
        <v>0</v>
      </c>
      <c r="Z32" s="8">
        <f>INTMARB!Z32+GIC!Z32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43017.805361160004</v>
      </c>
      <c r="D33" s="19">
        <f t="shared" ref="D33:X33" si="27">SUM(D34:D50)</f>
        <v>44062.23148848</v>
      </c>
      <c r="E33" s="19">
        <f t="shared" si="27"/>
        <v>45807.547357800002</v>
      </c>
      <c r="F33" s="19">
        <f t="shared" si="27"/>
        <v>42372.200399760004</v>
      </c>
      <c r="G33" s="19">
        <f t="shared" si="27"/>
        <v>42400.749350160004</v>
      </c>
      <c r="H33" s="19">
        <f t="shared" si="27"/>
        <v>44131.165772040004</v>
      </c>
      <c r="I33" s="19">
        <f t="shared" si="27"/>
        <v>39856.159713599998</v>
      </c>
      <c r="J33" s="19">
        <f t="shared" si="27"/>
        <v>38214.63524915999</v>
      </c>
      <c r="K33" s="19">
        <f t="shared" si="27"/>
        <v>37315.101718079997</v>
      </c>
      <c r="L33" s="19">
        <f t="shared" si="27"/>
        <v>35813.769860520006</v>
      </c>
      <c r="M33" s="19">
        <f t="shared" si="27"/>
        <v>34235.911109159992</v>
      </c>
      <c r="N33" s="19">
        <f t="shared" si="27"/>
        <v>31511.297856959991</v>
      </c>
      <c r="O33" s="19">
        <f t="shared" si="27"/>
        <v>29311.7445864</v>
      </c>
      <c r="P33" s="19">
        <f t="shared" si="27"/>
        <v>29577.900633120003</v>
      </c>
      <c r="Q33" s="19">
        <f t="shared" si="27"/>
        <v>28883.169106919999</v>
      </c>
      <c r="R33" s="19">
        <f t="shared" si="27"/>
        <v>29826.311661000003</v>
      </c>
      <c r="S33" s="19">
        <f t="shared" si="27"/>
        <v>30785.708038679993</v>
      </c>
      <c r="T33" s="19">
        <f t="shared" si="27"/>
        <v>31426.651478519998</v>
      </c>
      <c r="U33" s="19">
        <f t="shared" si="27"/>
        <v>31478.513710680007</v>
      </c>
      <c r="V33" s="19">
        <f t="shared" si="27"/>
        <v>32402.294561160001</v>
      </c>
      <c r="W33" s="19">
        <f t="shared" si="27"/>
        <v>25767.1517814</v>
      </c>
      <c r="X33" s="19">
        <f t="shared" si="27"/>
        <v>26463.619572480002</v>
      </c>
      <c r="Y33" s="19">
        <f t="shared" ref="Y33:Z33" si="28">SUM(Y34:Y50)</f>
        <v>30594.501425159997</v>
      </c>
      <c r="Z33" s="19">
        <f t="shared" si="28"/>
        <v>31293.515465640005</v>
      </c>
    </row>
    <row r="34" spans="1:26" ht="11.25" customHeight="1" x14ac:dyDescent="0.2">
      <c r="A34" s="28" t="s">
        <v>54</v>
      </c>
      <c r="B34" s="7" t="s">
        <v>55</v>
      </c>
      <c r="C34" s="8">
        <f>INTMARB!C34+GIC!C34</f>
        <v>39.916800000000009</v>
      </c>
      <c r="D34" s="8">
        <f>INTMARB!D34+GIC!D34</f>
        <v>34.214400000000005</v>
      </c>
      <c r="E34" s="8">
        <f>INTMARB!E34+GIC!E34</f>
        <v>39.916800000000009</v>
      </c>
      <c r="F34" s="8">
        <f>INTMARB!F34+GIC!F34</f>
        <v>48.470399999999998</v>
      </c>
      <c r="G34" s="8">
        <f>INTMARB!G34+GIC!G34</f>
        <v>48.470399999999998</v>
      </c>
      <c r="H34" s="8">
        <f>INTMARB!H34+GIC!H34</f>
        <v>68.42880000000001</v>
      </c>
      <c r="I34" s="8">
        <f>INTMARB!I34+GIC!I34</f>
        <v>76.982399999999998</v>
      </c>
      <c r="J34" s="8">
        <f>INTMARB!J34+GIC!J34</f>
        <v>59.8752</v>
      </c>
      <c r="K34" s="8">
        <f>INTMARB!K34+GIC!K34</f>
        <v>68.268303360000004</v>
      </c>
      <c r="L34" s="8">
        <f>INTMARB!L34+GIC!L34</f>
        <v>56.395491840000005</v>
      </c>
      <c r="M34" s="8">
        <f>INTMARB!M34+GIC!M34</f>
        <v>89.045568000000017</v>
      </c>
      <c r="N34" s="8">
        <f>INTMARB!N34+GIC!N34</f>
        <v>44.522887679999997</v>
      </c>
      <c r="O34" s="8">
        <f>INTMARB!O34+GIC!O34</f>
        <v>56.395491840000005</v>
      </c>
      <c r="P34" s="8">
        <f>INTMARB!P34+GIC!P34</f>
        <v>71.2364544</v>
      </c>
      <c r="Q34" s="8">
        <f>INTMARB!Q34+GIC!Q34</f>
        <v>56.395491840000005</v>
      </c>
      <c r="R34" s="8">
        <f>INTMARB!R34+GIC!R34</f>
        <v>38.586378240000002</v>
      </c>
      <c r="S34" s="8">
        <f>INTMARB!S34+GIC!S34</f>
        <v>23.745415680000004</v>
      </c>
      <c r="T34" s="8">
        <f>INTMARB!T34+GIC!T34</f>
        <v>28.147253759999998</v>
      </c>
      <c r="U34" s="8">
        <f>INTMARB!U34+GIC!U34</f>
        <v>31.486579199999994</v>
      </c>
      <c r="V34" s="8">
        <f>INTMARB!V34+GIC!V34</f>
        <v>37.627752959999995</v>
      </c>
      <c r="W34" s="8">
        <f>INTMARB!W34+GIC!W34</f>
        <v>48.302853120000016</v>
      </c>
      <c r="X34" s="8">
        <f>INTMARB!X34+GIC!X34</f>
        <v>106.54716672000001</v>
      </c>
      <c r="Y34" s="8">
        <f>INTMARB!Y34+GIC!Y34</f>
        <v>67.818746879999992</v>
      </c>
      <c r="Z34" s="8">
        <f>INTMARB!Z34+GIC!Z34</f>
        <v>41.241000959999987</v>
      </c>
    </row>
    <row r="35" spans="1:26" ht="11.25" customHeight="1" x14ac:dyDescent="0.2">
      <c r="A35" s="28" t="s">
        <v>56</v>
      </c>
      <c r="B35" s="7" t="s">
        <v>57</v>
      </c>
      <c r="C35" s="8">
        <f>INTMARB!C35+GIC!C35</f>
        <v>0</v>
      </c>
      <c r="D35" s="8">
        <f>INTMARB!D35+GIC!D35</f>
        <v>0</v>
      </c>
      <c r="E35" s="8">
        <f>INTMARB!E35+GIC!E35</f>
        <v>0</v>
      </c>
      <c r="F35" s="8">
        <f>INTMARB!F35+GIC!F35</f>
        <v>0</v>
      </c>
      <c r="G35" s="8">
        <f>INTMARB!G35+GIC!G35</f>
        <v>0</v>
      </c>
      <c r="H35" s="8">
        <f>INTMARB!H35+GIC!H35</f>
        <v>0</v>
      </c>
      <c r="I35" s="8">
        <f>INTMARB!I35+GIC!I35</f>
        <v>0</v>
      </c>
      <c r="J35" s="8">
        <f>INTMARB!J35+GIC!J35</f>
        <v>0</v>
      </c>
      <c r="K35" s="8">
        <f>INTMARB!K35+GIC!K35</f>
        <v>0</v>
      </c>
      <c r="L35" s="8">
        <f>INTMARB!L35+GIC!L35</f>
        <v>0</v>
      </c>
      <c r="M35" s="8">
        <f>INTMARB!M35+GIC!M35</f>
        <v>0</v>
      </c>
      <c r="N35" s="8">
        <f>INTMARB!N35+GIC!N35</f>
        <v>0</v>
      </c>
      <c r="O35" s="8">
        <f>INTMARB!O35+GIC!O35</f>
        <v>0</v>
      </c>
      <c r="P35" s="8">
        <f>INTMARB!P35+GIC!P35</f>
        <v>0</v>
      </c>
      <c r="Q35" s="8">
        <f>INTMARB!Q35+GIC!Q35</f>
        <v>0</v>
      </c>
      <c r="R35" s="8">
        <f>INTMARB!R35+GIC!R35</f>
        <v>0</v>
      </c>
      <c r="S35" s="8">
        <f>INTMARB!S35+GIC!S35</f>
        <v>0</v>
      </c>
      <c r="T35" s="8">
        <f>INTMARB!T35+GIC!T35</f>
        <v>0</v>
      </c>
      <c r="U35" s="8">
        <f>INTMARB!U35+GIC!U35</f>
        <v>0</v>
      </c>
      <c r="V35" s="8">
        <f>INTMARB!V35+GIC!V35</f>
        <v>0</v>
      </c>
      <c r="W35" s="8">
        <f>INTMARB!W35+GIC!W35</f>
        <v>0</v>
      </c>
      <c r="X35" s="8">
        <f>INTMARB!X35+GIC!X35</f>
        <v>0</v>
      </c>
      <c r="Y35" s="8">
        <f>INTMARB!Y35+GIC!Y35</f>
        <v>0</v>
      </c>
      <c r="Z35" s="8">
        <f>INTMARB!Z35+GIC!Z35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INTMARB!C36+GIC!C36</f>
        <v>3029.3996266800004</v>
      </c>
      <c r="D36" s="8">
        <f>INTMARB!D36+GIC!D36</f>
        <v>2972.6914042800004</v>
      </c>
      <c r="E36" s="8">
        <f>INTMARB!E36+GIC!E36</f>
        <v>2945.8297342800001</v>
      </c>
      <c r="F36" s="8">
        <f>INTMARB!F36+GIC!F36</f>
        <v>2754.8136162000001</v>
      </c>
      <c r="G36" s="8">
        <f>INTMARB!G36+GIC!G36</f>
        <v>2674.7937802799997</v>
      </c>
      <c r="H36" s="8">
        <f>INTMARB!H36+GIC!H36</f>
        <v>2570.3097209999996</v>
      </c>
      <c r="I36" s="8">
        <f>INTMARB!I36+GIC!I36</f>
        <v>2373.2831764799998</v>
      </c>
      <c r="J36" s="8">
        <f>INTMARB!J36+GIC!J36</f>
        <v>2272.7355728399998</v>
      </c>
      <c r="K36" s="8">
        <f>INTMARB!K36+GIC!K36</f>
        <v>2150.8267514399995</v>
      </c>
      <c r="L36" s="8">
        <f>INTMARB!L36+GIC!L36</f>
        <v>2034.7227766800002</v>
      </c>
      <c r="M36" s="8">
        <f>INTMARB!M36+GIC!M36</f>
        <v>1982.4766581599999</v>
      </c>
      <c r="N36" s="8">
        <f>INTMARB!N36+GIC!N36</f>
        <v>1796.7102076800002</v>
      </c>
      <c r="O36" s="8">
        <f>INTMARB!O36+GIC!O36</f>
        <v>1666.0932076800002</v>
      </c>
      <c r="P36" s="8">
        <f>INTMARB!P36+GIC!P36</f>
        <v>1608.0406523999998</v>
      </c>
      <c r="Q36" s="8">
        <f>INTMARB!Q36+GIC!Q36</f>
        <v>1581.9174795599999</v>
      </c>
      <c r="R36" s="8">
        <f>INTMARB!R36+GIC!R36</f>
        <v>1512.2552309999999</v>
      </c>
      <c r="S36" s="8">
        <f>INTMARB!S36+GIC!S36</f>
        <v>1486.1320581599998</v>
      </c>
      <c r="T36" s="8">
        <f>INTMARB!T36+GIC!T36</f>
        <v>1496.0696266800005</v>
      </c>
      <c r="U36" s="8">
        <f>INTMARB!U36+GIC!U36</f>
        <v>1508.1477238800003</v>
      </c>
      <c r="V36" s="8">
        <f>INTMARB!V36+GIC!V36</f>
        <v>1473.5830582800004</v>
      </c>
      <c r="W36" s="8">
        <f>INTMARB!W36+GIC!W36</f>
        <v>1448.52185844</v>
      </c>
      <c r="X36" s="8">
        <f>INTMARB!X36+GIC!X36</f>
        <v>1298.9946970800002</v>
      </c>
      <c r="Y36" s="8">
        <f>INTMARB!Y36+GIC!Y36</f>
        <v>1281.1147063200001</v>
      </c>
      <c r="Z36" s="8">
        <f>INTMARB!Z36+GIC!Z36</f>
        <v>1268.6886</v>
      </c>
    </row>
    <row r="37" spans="1:26" ht="11.25" customHeight="1" x14ac:dyDescent="0.2">
      <c r="A37" s="28" t="s">
        <v>60</v>
      </c>
      <c r="B37" s="7" t="s">
        <v>61</v>
      </c>
      <c r="C37" s="8">
        <f>INTMARB!C37+GIC!C37</f>
        <v>6591.1508308799994</v>
      </c>
      <c r="D37" s="8">
        <f>INTMARB!D37+GIC!D37</f>
        <v>6193.7568831599992</v>
      </c>
      <c r="E37" s="8">
        <f>INTMARB!E37+GIC!E37</f>
        <v>6417.2909631600032</v>
      </c>
      <c r="F37" s="8">
        <f>INTMARB!F37+GIC!F37</f>
        <v>6224.8031722800015</v>
      </c>
      <c r="G37" s="8">
        <f>INTMARB!G37+GIC!G37</f>
        <v>5982.6411691200001</v>
      </c>
      <c r="H37" s="8">
        <f>INTMARB!H37+GIC!H37</f>
        <v>5613.1892308799979</v>
      </c>
      <c r="I37" s="8">
        <f>INTMARB!I37+GIC!I37</f>
        <v>5190.9580522799988</v>
      </c>
      <c r="J37" s="8">
        <f>INTMARB!J37+GIC!J37</f>
        <v>4839.0804831600008</v>
      </c>
      <c r="K37" s="8">
        <f>INTMARB!K37+GIC!K37</f>
        <v>4537.2096831600002</v>
      </c>
      <c r="L37" s="8">
        <f>INTMARB!L37+GIC!L37</f>
        <v>4457.9299287599997</v>
      </c>
      <c r="M37" s="8">
        <f>INTMARB!M37+GIC!M37</f>
        <v>4232.2894891200003</v>
      </c>
      <c r="N37" s="8">
        <f>INTMARB!N37+GIC!N37</f>
        <v>3805.4012673599996</v>
      </c>
      <c r="O37" s="8">
        <f>INTMARB!O37+GIC!O37</f>
        <v>3430.3500000000017</v>
      </c>
      <c r="P37" s="8">
        <f>INTMARB!P37+GIC!P37</f>
        <v>3344.97245544</v>
      </c>
      <c r="Q37" s="8">
        <f>INTMARB!Q37+GIC!Q37</f>
        <v>3320.5787999999993</v>
      </c>
      <c r="R37" s="8">
        <f>INTMARB!R37+GIC!R37</f>
        <v>3192.51223368</v>
      </c>
      <c r="S37" s="8">
        <f>INTMARB!S37+GIC!S37</f>
        <v>3140.6760277199987</v>
      </c>
      <c r="T37" s="8">
        <f>INTMARB!T37+GIC!T37</f>
        <v>3133.6474276799986</v>
      </c>
      <c r="U37" s="8">
        <f>INTMARB!U37+GIC!U37</f>
        <v>3105.7869981600002</v>
      </c>
      <c r="V37" s="8">
        <f>INTMARB!V37+GIC!V37</f>
        <v>3215.8021895999991</v>
      </c>
      <c r="W37" s="8">
        <f>INTMARB!W37+GIC!W37</f>
        <v>2662.2684395999995</v>
      </c>
      <c r="X37" s="8">
        <f>INTMARB!X37+GIC!X37</f>
        <v>2894.3771471999999</v>
      </c>
      <c r="Y37" s="8">
        <f>INTMARB!Y37+GIC!Y37</f>
        <v>3150.7565165999995</v>
      </c>
      <c r="Z37" s="8">
        <f>INTMARB!Z37+GIC!Z37</f>
        <v>3516.6942795600003</v>
      </c>
    </row>
    <row r="38" spans="1:26" ht="11.25" customHeight="1" x14ac:dyDescent="0.2">
      <c r="A38" s="28" t="s">
        <v>62</v>
      </c>
      <c r="B38" s="7" t="s">
        <v>63</v>
      </c>
      <c r="C38" s="8">
        <f>INTMARB!C38+GIC!C38</f>
        <v>9.3030840000000001</v>
      </c>
      <c r="D38" s="8">
        <f>INTMARB!D38+GIC!D38</f>
        <v>9.3030840000000001</v>
      </c>
      <c r="E38" s="8">
        <f>INTMARB!E38+GIC!E38</f>
        <v>6.2019719999999996</v>
      </c>
      <c r="F38" s="8">
        <f>INTMARB!F38+GIC!F38</f>
        <v>6.2019720000000005</v>
      </c>
      <c r="G38" s="8">
        <f>INTMARB!G38+GIC!G38</f>
        <v>6.2720280000000015</v>
      </c>
      <c r="H38" s="8">
        <f>INTMARB!H38+GIC!H38</f>
        <v>9.4079160000000002</v>
      </c>
      <c r="I38" s="8">
        <f>INTMARB!I38+GIC!I38</f>
        <v>6.2720280000000033</v>
      </c>
      <c r="J38" s="8">
        <f>INTMARB!J38+GIC!J38</f>
        <v>6.1598879999999978</v>
      </c>
      <c r="K38" s="8">
        <f>INTMARB!K38+GIC!K38</f>
        <v>6.1598879999999978</v>
      </c>
      <c r="L38" s="8">
        <f>INTMARB!L38+GIC!L38</f>
        <v>6.1598879999999978</v>
      </c>
      <c r="M38" s="8">
        <f>INTMARB!M38+GIC!M38</f>
        <v>9.2400840000000013</v>
      </c>
      <c r="N38" s="8">
        <f>INTMARB!N38+GIC!N38</f>
        <v>6.1598879999999978</v>
      </c>
      <c r="O38" s="8">
        <f>INTMARB!O38+GIC!O38</f>
        <v>3.0799440000000002</v>
      </c>
      <c r="P38" s="8">
        <f>INTMARB!P38+GIC!P38</f>
        <v>6.1598879999999978</v>
      </c>
      <c r="Q38" s="8">
        <f>INTMARB!Q38+GIC!Q38</f>
        <v>3.0799440000000007</v>
      </c>
      <c r="R38" s="8">
        <f>INTMARB!R38+GIC!R38</f>
        <v>3.0799440000000007</v>
      </c>
      <c r="S38" s="8">
        <f>INTMARB!S38+GIC!S38</f>
        <v>3.0799440000000011</v>
      </c>
      <c r="T38" s="8">
        <f>INTMARB!T38+GIC!T38</f>
        <v>3.7298520000000002</v>
      </c>
      <c r="U38" s="8">
        <f>INTMARB!U38+GIC!U38</f>
        <v>3.0061079999999993</v>
      </c>
      <c r="V38" s="8">
        <f>INTMARB!V38+GIC!V38</f>
        <v>3.8437560000000013</v>
      </c>
      <c r="W38" s="8">
        <f>INTMARB!W38+GIC!W38</f>
        <v>3.8467799999999981</v>
      </c>
      <c r="X38" s="8">
        <f>INTMARB!X38+GIC!X38</f>
        <v>3.9977280000000004</v>
      </c>
      <c r="Y38" s="8">
        <f>INTMARB!Y38+GIC!Y38</f>
        <v>4.9712039999999993</v>
      </c>
      <c r="Z38" s="8">
        <f>INTMARB!Z38+GIC!Z38</f>
        <v>5.0480640000000001</v>
      </c>
    </row>
    <row r="39" spans="1:26" ht="11.25" customHeight="1" x14ac:dyDescent="0.2">
      <c r="A39" s="28" t="s">
        <v>64</v>
      </c>
      <c r="B39" s="7" t="s">
        <v>65</v>
      </c>
      <c r="C39" s="8">
        <f>INTMARB!C39+GIC!C39</f>
        <v>0</v>
      </c>
      <c r="D39" s="8">
        <f>INTMARB!D39+GIC!D39</f>
        <v>0</v>
      </c>
      <c r="E39" s="8">
        <f>INTMARB!E39+GIC!E39</f>
        <v>0</v>
      </c>
      <c r="F39" s="8">
        <f>INTMARB!F39+GIC!F39</f>
        <v>0</v>
      </c>
      <c r="G39" s="8">
        <f>INTMARB!G39+GIC!G39</f>
        <v>0</v>
      </c>
      <c r="H39" s="8">
        <f>INTMARB!H39+GIC!H39</f>
        <v>0</v>
      </c>
      <c r="I39" s="8">
        <f>INTMARB!I39+GIC!I39</f>
        <v>0</v>
      </c>
      <c r="J39" s="8">
        <f>INTMARB!J39+GIC!J39</f>
        <v>0</v>
      </c>
      <c r="K39" s="8">
        <f>INTMARB!K39+GIC!K39</f>
        <v>0</v>
      </c>
      <c r="L39" s="8">
        <f>INTMARB!L39+GIC!L39</f>
        <v>0</v>
      </c>
      <c r="M39" s="8">
        <f>INTMARB!M39+GIC!M39</f>
        <v>0</v>
      </c>
      <c r="N39" s="8">
        <f>INTMARB!N39+GIC!N39</f>
        <v>0</v>
      </c>
      <c r="O39" s="8">
        <f>INTMARB!O39+GIC!O39</f>
        <v>0</v>
      </c>
      <c r="P39" s="8">
        <f>INTMARB!P39+GIC!P39</f>
        <v>0</v>
      </c>
      <c r="Q39" s="8">
        <f>INTMARB!Q39+GIC!Q39</f>
        <v>0</v>
      </c>
      <c r="R39" s="8">
        <f>INTMARB!R39+GIC!R39</f>
        <v>0</v>
      </c>
      <c r="S39" s="8">
        <f>INTMARB!S39+GIC!S39</f>
        <v>0</v>
      </c>
      <c r="T39" s="8">
        <f>INTMARB!T39+GIC!T39</f>
        <v>0</v>
      </c>
      <c r="U39" s="8">
        <f>INTMARB!U39+GIC!U39</f>
        <v>0</v>
      </c>
      <c r="V39" s="8">
        <f>INTMARB!V39+GIC!V39</f>
        <v>0</v>
      </c>
      <c r="W39" s="8">
        <f>INTMARB!W39+GIC!W39</f>
        <v>0</v>
      </c>
      <c r="X39" s="8">
        <f>INTMARB!X39+GIC!X39</f>
        <v>0</v>
      </c>
      <c r="Y39" s="8">
        <f>INTMARB!Y39+GIC!Y39</f>
        <v>0</v>
      </c>
      <c r="Z39" s="8">
        <f>INTMARB!Z39+GIC!Z39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INTMARB!C40+GIC!C40</f>
        <v>2465.4302928000002</v>
      </c>
      <c r="D40" s="8">
        <f>INTMARB!D40+GIC!D40</f>
        <v>2359.63125468</v>
      </c>
      <c r="E40" s="8">
        <f>INTMARB!E40+GIC!E40</f>
        <v>2305.1291277599998</v>
      </c>
      <c r="F40" s="8">
        <f>INTMARB!F40+GIC!F40</f>
        <v>2433.3698527199999</v>
      </c>
      <c r="G40" s="8">
        <f>INTMARB!G40+GIC!G40</f>
        <v>2622.5252067600004</v>
      </c>
      <c r="H40" s="8">
        <f>INTMARB!H40+GIC!H40</f>
        <v>2750.7661905600012</v>
      </c>
      <c r="I40" s="8">
        <f>INTMARB!I40+GIC!I40</f>
        <v>2882.2129077600007</v>
      </c>
      <c r="J40" s="8">
        <f>INTMARB!J40+GIC!J40</f>
        <v>3011.3158287599995</v>
      </c>
      <c r="K40" s="8">
        <f>INTMARB!K40+GIC!K40</f>
        <v>3082.424612400001</v>
      </c>
      <c r="L40" s="8">
        <f>INTMARB!L40+GIC!L40</f>
        <v>2893.8312000000001</v>
      </c>
      <c r="M40" s="8">
        <f>INTMARB!M40+GIC!M40</f>
        <v>3131.8920424800003</v>
      </c>
      <c r="N40" s="8">
        <f>INTMARB!N40+GIC!N40</f>
        <v>3190.6344862800011</v>
      </c>
      <c r="O40" s="8">
        <f>INTMARB!O40+GIC!O40</f>
        <v>3187.5429013200005</v>
      </c>
      <c r="P40" s="8">
        <f>INTMARB!P40+GIC!P40</f>
        <v>3233.9179699199999</v>
      </c>
      <c r="Q40" s="8">
        <f>INTMARB!Q40+GIC!Q40</f>
        <v>3332.8525712400005</v>
      </c>
      <c r="R40" s="8">
        <f>INTMARB!R40+GIC!R40</f>
        <v>3601.8305575200011</v>
      </c>
      <c r="S40" s="8">
        <f>INTMARB!S40+GIC!S40</f>
        <v>3920.2754562000014</v>
      </c>
      <c r="T40" s="8">
        <f>INTMARB!T40+GIC!T40</f>
        <v>4402.1017159199982</v>
      </c>
      <c r="U40" s="8">
        <f>INTMARB!U40+GIC!U40</f>
        <v>4700.834136720001</v>
      </c>
      <c r="V40" s="8">
        <f>INTMARB!V40+GIC!V40</f>
        <v>4947.9225418799997</v>
      </c>
      <c r="W40" s="8">
        <f>INTMARB!W40+GIC!W40</f>
        <v>1899.8278786800001</v>
      </c>
      <c r="X40" s="8">
        <f>INTMARB!X40+GIC!X40</f>
        <v>2418.5875003199999</v>
      </c>
      <c r="Y40" s="8">
        <f>INTMARB!Y40+GIC!Y40</f>
        <v>4692.5854236000014</v>
      </c>
      <c r="Z40" s="8">
        <f>INTMARB!Z40+GIC!Z40</f>
        <v>5358.7352710800005</v>
      </c>
    </row>
    <row r="41" spans="1:26" ht="11.25" customHeight="1" x14ac:dyDescent="0.2">
      <c r="A41" s="28" t="s">
        <v>68</v>
      </c>
      <c r="B41" s="7" t="s">
        <v>69</v>
      </c>
      <c r="C41" s="8">
        <f>INTMARB!C41+GIC!C41</f>
        <v>28.342979999999997</v>
      </c>
      <c r="D41" s="8">
        <f>INTMARB!D41+GIC!D41</f>
        <v>22.044626280000003</v>
      </c>
      <c r="E41" s="8">
        <f>INTMARB!E41+GIC!E41</f>
        <v>15.746013720000001</v>
      </c>
      <c r="F41" s="8">
        <f>INTMARB!F41+GIC!F41</f>
        <v>12.596966279999998</v>
      </c>
      <c r="G41" s="8">
        <f>INTMARB!G41+GIC!G41</f>
        <v>9.4367887200000009</v>
      </c>
      <c r="H41" s="8">
        <f>INTMARB!H41+GIC!H41</f>
        <v>9.4367887200000045</v>
      </c>
      <c r="I41" s="8">
        <f>INTMARB!I41+GIC!I41</f>
        <v>6.2913650400000023</v>
      </c>
      <c r="J41" s="8">
        <f>INTMARB!J41+GIC!J41</f>
        <v>3.1456825199999985</v>
      </c>
      <c r="K41" s="8">
        <f>INTMARB!K41+GIC!K41</f>
        <v>6.2913650400000014</v>
      </c>
      <c r="L41" s="8">
        <f>INTMARB!L41+GIC!L41</f>
        <v>6.2913650399999996</v>
      </c>
      <c r="M41" s="8">
        <f>INTMARB!M41+GIC!M41</f>
        <v>6.2913650400000005</v>
      </c>
      <c r="N41" s="8">
        <f>INTMARB!N41+GIC!N41</f>
        <v>6.2913650400000005</v>
      </c>
      <c r="O41" s="8">
        <f>INTMARB!O41+GIC!O41</f>
        <v>3.1456825200000007</v>
      </c>
      <c r="P41" s="8">
        <f>INTMARB!P41+GIC!P41</f>
        <v>6.2913650400000023</v>
      </c>
      <c r="Q41" s="8">
        <f>INTMARB!Q41+GIC!Q41</f>
        <v>3.1456825200000007</v>
      </c>
      <c r="R41" s="8">
        <f>INTMARB!R41+GIC!R41</f>
        <v>3.1456825200000007</v>
      </c>
      <c r="S41" s="8">
        <f>INTMARB!S41+GIC!S41</f>
        <v>3.1456825200000007</v>
      </c>
      <c r="T41" s="8">
        <f>INTMARB!T41+GIC!T41</f>
        <v>2.20505796</v>
      </c>
      <c r="U41" s="8">
        <f>INTMARB!U41+GIC!U41</f>
        <v>1.3586511599999995</v>
      </c>
      <c r="V41" s="8">
        <f>INTMARB!V41+GIC!V41</f>
        <v>1.1352722399999999</v>
      </c>
      <c r="W41" s="8">
        <f>INTMARB!W41+GIC!W41</f>
        <v>1.3589099999999998</v>
      </c>
      <c r="X41" s="8">
        <f>INTMARB!X41+GIC!X41</f>
        <v>3.1674250800000001</v>
      </c>
      <c r="Y41" s="8">
        <f>INTMARB!Y41+GIC!Y41</f>
        <v>1.5727118400000002</v>
      </c>
      <c r="Z41" s="8">
        <f>INTMARB!Z41+GIC!Z41</f>
        <v>0.89015075999999982</v>
      </c>
    </row>
    <row r="42" spans="1:26" ht="11.25" customHeight="1" x14ac:dyDescent="0.2">
      <c r="A42" s="28" t="s">
        <v>70</v>
      </c>
      <c r="B42" s="7" t="s">
        <v>71</v>
      </c>
      <c r="C42" s="8">
        <f>INTMARB!C42+GIC!C42</f>
        <v>35.880291360000015</v>
      </c>
      <c r="D42" s="8">
        <f>INTMARB!D42+GIC!D42</f>
        <v>0</v>
      </c>
      <c r="E42" s="8">
        <f>INTMARB!E42+GIC!E42</f>
        <v>0</v>
      </c>
      <c r="F42" s="8">
        <f>INTMARB!F42+GIC!F42</f>
        <v>0</v>
      </c>
      <c r="G42" s="8">
        <f>INTMARB!G42+GIC!G42</f>
        <v>0</v>
      </c>
      <c r="H42" s="8">
        <f>INTMARB!H42+GIC!H42</f>
        <v>0</v>
      </c>
      <c r="I42" s="8">
        <f>INTMARB!I42+GIC!I42</f>
        <v>0</v>
      </c>
      <c r="J42" s="8">
        <f>INTMARB!J42+GIC!J42</f>
        <v>0</v>
      </c>
      <c r="K42" s="8">
        <f>INTMARB!K42+GIC!K42</f>
        <v>0</v>
      </c>
      <c r="L42" s="8">
        <f>INTMARB!L42+GIC!L42</f>
        <v>0</v>
      </c>
      <c r="M42" s="8">
        <f>INTMARB!M42+GIC!M42</f>
        <v>0</v>
      </c>
      <c r="N42" s="8">
        <f>INTMARB!N42+GIC!N42</f>
        <v>0</v>
      </c>
      <c r="O42" s="8">
        <f>INTMARB!O42+GIC!O42</f>
        <v>0</v>
      </c>
      <c r="P42" s="8">
        <f>INTMARB!P42+GIC!P42</f>
        <v>0</v>
      </c>
      <c r="Q42" s="8">
        <f>INTMARB!Q42+GIC!Q42</f>
        <v>0</v>
      </c>
      <c r="R42" s="8">
        <f>INTMARB!R42+GIC!R42</f>
        <v>0</v>
      </c>
      <c r="S42" s="8">
        <f>INTMARB!S42+GIC!S42</f>
        <v>0</v>
      </c>
      <c r="T42" s="8">
        <f>INTMARB!T42+GIC!T42</f>
        <v>0</v>
      </c>
      <c r="U42" s="8">
        <f>INTMARB!U42+GIC!U42</f>
        <v>0</v>
      </c>
      <c r="V42" s="8">
        <f>INTMARB!V42+GIC!V42</f>
        <v>0</v>
      </c>
      <c r="W42" s="8">
        <f>INTMARB!W42+GIC!W42</f>
        <v>0</v>
      </c>
      <c r="X42" s="8">
        <f>INTMARB!X42+GIC!X42</f>
        <v>0</v>
      </c>
      <c r="Y42" s="8">
        <f>INTMARB!Y42+GIC!Y42</f>
        <v>0</v>
      </c>
      <c r="Z42" s="8">
        <f>INTMARB!Z42+GIC!Z42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INTMARB!C43+GIC!C43</f>
        <v>15941.388467160001</v>
      </c>
      <c r="D43" s="8">
        <f>INTMARB!D43+GIC!D43</f>
        <v>17129.367047520002</v>
      </c>
      <c r="E43" s="8">
        <f>INTMARB!E43+GIC!E43</f>
        <v>17370.173433599997</v>
      </c>
      <c r="F43" s="8">
        <f>INTMARB!F43+GIC!F43</f>
        <v>17607.769363080002</v>
      </c>
      <c r="G43" s="8">
        <f>INTMARB!G43+GIC!G43</f>
        <v>18246.709180439997</v>
      </c>
      <c r="H43" s="8">
        <f>INTMARB!H43+GIC!H43</f>
        <v>18050.853721680003</v>
      </c>
      <c r="I43" s="8">
        <f>INTMARB!I43+GIC!I43</f>
        <v>17119.990166759999</v>
      </c>
      <c r="J43" s="8">
        <f>INTMARB!J43+GIC!J43</f>
        <v>17094.499381439997</v>
      </c>
      <c r="K43" s="8">
        <f>INTMARB!K43+GIC!K43</f>
        <v>16801.359218279998</v>
      </c>
      <c r="L43" s="8">
        <f>INTMARB!L43+GIC!L43</f>
        <v>16718.516100000001</v>
      </c>
      <c r="M43" s="8">
        <f>INTMARB!M43+GIC!M43</f>
        <v>16540.082736839995</v>
      </c>
      <c r="N43" s="8">
        <f>INTMARB!N43+GIC!N43</f>
        <v>15335.661070079997</v>
      </c>
      <c r="O43" s="8">
        <f>INTMARB!O43+GIC!O43</f>
        <v>13933.689485039999</v>
      </c>
      <c r="P43" s="8">
        <f>INTMARB!P43+GIC!P43</f>
        <v>13717.020877560004</v>
      </c>
      <c r="Q43" s="8">
        <f>INTMARB!Q43+GIC!Q43</f>
        <v>14000.601429359998</v>
      </c>
      <c r="R43" s="8">
        <f>INTMARB!R43+GIC!R43</f>
        <v>14462.61534432</v>
      </c>
      <c r="S43" s="8">
        <f>INTMARB!S43+GIC!S43</f>
        <v>14892.765844319998</v>
      </c>
      <c r="T43" s="8">
        <f>INTMARB!T43+GIC!T43</f>
        <v>15199.833280319999</v>
      </c>
      <c r="U43" s="8">
        <f>INTMARB!U43+GIC!U43</f>
        <v>15352.447476600002</v>
      </c>
      <c r="V43" s="8">
        <f>INTMARB!V43+GIC!V43</f>
        <v>15742.091004119999</v>
      </c>
      <c r="W43" s="8">
        <f>INTMARB!W43+GIC!W43</f>
        <v>13703.999521680002</v>
      </c>
      <c r="X43" s="8">
        <f>INTMARB!X43+GIC!X43</f>
        <v>14543.324649359998</v>
      </c>
      <c r="Y43" s="8">
        <f>INTMARB!Y43+GIC!Y43</f>
        <v>15135.74419032</v>
      </c>
      <c r="Z43" s="8">
        <f>INTMARB!Z43+GIC!Z43</f>
        <v>15699.441682080002</v>
      </c>
    </row>
    <row r="44" spans="1:26" ht="11.25" customHeight="1" x14ac:dyDescent="0.2">
      <c r="A44" s="28" t="s">
        <v>74</v>
      </c>
      <c r="B44" s="7" t="s">
        <v>75</v>
      </c>
      <c r="C44" s="8">
        <f>INTMARB!C44+GIC!C44</f>
        <v>11525.975086319999</v>
      </c>
      <c r="D44" s="8">
        <f>INTMARB!D44+GIC!D44</f>
        <v>11250.801646560001</v>
      </c>
      <c r="E44" s="8">
        <f>INTMARB!E44+GIC!E44</f>
        <v>12410.904797280004</v>
      </c>
      <c r="F44" s="8">
        <f>INTMARB!F44+GIC!F44</f>
        <v>8671.059182160001</v>
      </c>
      <c r="G44" s="8">
        <f>INTMARB!G44+GIC!G44</f>
        <v>8937.0589572000026</v>
      </c>
      <c r="H44" s="8">
        <f>INTMARB!H44+GIC!H44</f>
        <v>10507.964682240003</v>
      </c>
      <c r="I44" s="8">
        <f>INTMARB!I44+GIC!I44</f>
        <v>6977.3136199200007</v>
      </c>
      <c r="J44" s="8">
        <f>INTMARB!J44+GIC!J44</f>
        <v>6978.3838761600009</v>
      </c>
      <c r="K44" s="8">
        <f>INTMARB!K44+GIC!K44</f>
        <v>6541.8477832799999</v>
      </c>
      <c r="L44" s="8">
        <f>INTMARB!L44+GIC!L44</f>
        <v>5870.0155356000014</v>
      </c>
      <c r="M44" s="8">
        <f>INTMARB!M44+GIC!M44</f>
        <v>4783.3200928800006</v>
      </c>
      <c r="N44" s="8">
        <f>INTMARB!N44+GIC!N44</f>
        <v>5034.0955355999995</v>
      </c>
      <c r="O44" s="8">
        <f>INTMARB!O44+GIC!O44</f>
        <v>4681.15172136</v>
      </c>
      <c r="P44" s="8">
        <f>INTMARB!P44+GIC!P44</f>
        <v>4049.5679071200007</v>
      </c>
      <c r="Q44" s="8">
        <f>INTMARB!Q44+GIC!Q44</f>
        <v>3322.0076594400011</v>
      </c>
      <c r="R44" s="8">
        <f>INTMARB!R44+GIC!R44</f>
        <v>3489.1913807999999</v>
      </c>
      <c r="S44" s="8">
        <f>INTMARB!S44+GIC!S44</f>
        <v>3904.0551331200004</v>
      </c>
      <c r="T44" s="8">
        <f>INTMARB!T44+GIC!T44</f>
        <v>3795.2813217600001</v>
      </c>
      <c r="U44" s="8">
        <f>INTMARB!U44+GIC!U44</f>
        <v>3811.2571461600005</v>
      </c>
      <c r="V44" s="8">
        <f>INTMARB!V44+GIC!V44</f>
        <v>4235.4982490400016</v>
      </c>
      <c r="W44" s="8">
        <f>INTMARB!W44+GIC!W44</f>
        <v>3257.9332768800004</v>
      </c>
      <c r="X44" s="8">
        <f>INTMARB!X44+GIC!X44</f>
        <v>3020.4821203200008</v>
      </c>
      <c r="Y44" s="8">
        <f>INTMARB!Y44+GIC!Y44</f>
        <v>3341.5654010400003</v>
      </c>
      <c r="Z44" s="8">
        <f>INTMARB!Z44+GIC!Z44</f>
        <v>2981.4326748000003</v>
      </c>
    </row>
    <row r="45" spans="1:26" ht="11.25" customHeight="1" x14ac:dyDescent="0.2">
      <c r="A45" s="28" t="s">
        <v>76</v>
      </c>
      <c r="B45" s="7" t="s">
        <v>77</v>
      </c>
      <c r="C45" s="8">
        <f>INTMARB!C45+GIC!C45</f>
        <v>0</v>
      </c>
      <c r="D45" s="8">
        <f>INTMARB!D45+GIC!D45</f>
        <v>0</v>
      </c>
      <c r="E45" s="8">
        <f>INTMARB!E45+GIC!E45</f>
        <v>0</v>
      </c>
      <c r="F45" s="8">
        <f>INTMARB!F45+GIC!F45</f>
        <v>0</v>
      </c>
      <c r="G45" s="8">
        <f>INTMARB!G45+GIC!G45</f>
        <v>0</v>
      </c>
      <c r="H45" s="8">
        <f>INTMARB!H45+GIC!H45</f>
        <v>0</v>
      </c>
      <c r="I45" s="8">
        <f>INTMARB!I45+GIC!I45</f>
        <v>0</v>
      </c>
      <c r="J45" s="8">
        <f>INTMARB!J45+GIC!J45</f>
        <v>0</v>
      </c>
      <c r="K45" s="8">
        <f>INTMARB!K45+GIC!K45</f>
        <v>0</v>
      </c>
      <c r="L45" s="8">
        <f>INTMARB!L45+GIC!L45</f>
        <v>0</v>
      </c>
      <c r="M45" s="8">
        <f>INTMARB!M45+GIC!M45</f>
        <v>0</v>
      </c>
      <c r="N45" s="8">
        <f>INTMARB!N45+GIC!N45</f>
        <v>0</v>
      </c>
      <c r="O45" s="8">
        <f>INTMARB!O45+GIC!O45</f>
        <v>0</v>
      </c>
      <c r="P45" s="8">
        <f>INTMARB!P45+GIC!P45</f>
        <v>0</v>
      </c>
      <c r="Q45" s="8">
        <f>INTMARB!Q45+GIC!Q45</f>
        <v>0</v>
      </c>
      <c r="R45" s="8">
        <f>INTMARB!R45+GIC!R45</f>
        <v>0</v>
      </c>
      <c r="S45" s="8">
        <f>INTMARB!S45+GIC!S45</f>
        <v>0</v>
      </c>
      <c r="T45" s="8">
        <f>INTMARB!T45+GIC!T45</f>
        <v>0</v>
      </c>
      <c r="U45" s="8">
        <f>INTMARB!U45+GIC!U45</f>
        <v>0</v>
      </c>
      <c r="V45" s="8">
        <f>INTMARB!V45+GIC!V45</f>
        <v>0</v>
      </c>
      <c r="W45" s="8">
        <f>INTMARB!W45+GIC!W45</f>
        <v>0</v>
      </c>
      <c r="X45" s="8">
        <f>INTMARB!X45+GIC!X45</f>
        <v>0</v>
      </c>
      <c r="Y45" s="8">
        <f>INTMARB!Y45+GIC!Y45</f>
        <v>0</v>
      </c>
      <c r="Z45" s="8">
        <f>INTMARB!Z45+GIC!Z45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INTMARB!C46+GIC!C46</f>
        <v>0</v>
      </c>
      <c r="D46" s="8">
        <f>INTMARB!D46+GIC!D46</f>
        <v>0</v>
      </c>
      <c r="E46" s="8">
        <f>INTMARB!E46+GIC!E46</f>
        <v>0</v>
      </c>
      <c r="F46" s="8">
        <f>INTMARB!F46+GIC!F46</f>
        <v>0</v>
      </c>
      <c r="G46" s="8">
        <f>INTMARB!G46+GIC!G46</f>
        <v>0</v>
      </c>
      <c r="H46" s="8">
        <f>INTMARB!H46+GIC!H46</f>
        <v>0</v>
      </c>
      <c r="I46" s="8">
        <f>INTMARB!I46+GIC!I46</f>
        <v>0</v>
      </c>
      <c r="J46" s="8">
        <f>INTMARB!J46+GIC!J46</f>
        <v>0</v>
      </c>
      <c r="K46" s="8">
        <f>INTMARB!K46+GIC!K46</f>
        <v>0</v>
      </c>
      <c r="L46" s="8">
        <f>INTMARB!L46+GIC!L46</f>
        <v>3.0786879599999994</v>
      </c>
      <c r="M46" s="8">
        <f>INTMARB!M46+GIC!M46</f>
        <v>3.078687959999999</v>
      </c>
      <c r="N46" s="8">
        <f>INTMARB!N46+GIC!N46</f>
        <v>3.078687959999999</v>
      </c>
      <c r="O46" s="8">
        <f>INTMARB!O46+GIC!O46</f>
        <v>0</v>
      </c>
      <c r="P46" s="8">
        <f>INTMARB!P46+GIC!P46</f>
        <v>3.0786879599999994</v>
      </c>
      <c r="Q46" s="8">
        <f>INTMARB!Q46+GIC!Q46</f>
        <v>0</v>
      </c>
      <c r="R46" s="8">
        <f>INTMARB!R46+GIC!R46</f>
        <v>3.0786879599999986</v>
      </c>
      <c r="S46" s="8">
        <f>INTMARB!S46+GIC!S46</f>
        <v>3.078687959999999</v>
      </c>
      <c r="T46" s="8">
        <f>INTMARB!T46+GIC!T46</f>
        <v>2.5891905599999996</v>
      </c>
      <c r="U46" s="8">
        <f>INTMARB!U46+GIC!U46</f>
        <v>1.9271156399999996</v>
      </c>
      <c r="V46" s="8">
        <f>INTMARB!V46+GIC!V46</f>
        <v>1.4223132000000001</v>
      </c>
      <c r="W46" s="8">
        <f>INTMARB!W46+GIC!W46</f>
        <v>1.9519203600000004</v>
      </c>
      <c r="X46" s="8">
        <f>INTMARB!X46+GIC!X46</f>
        <v>1.81338336</v>
      </c>
      <c r="Y46" s="8">
        <f>INTMARB!Y46+GIC!Y46</f>
        <v>1.1513084400000004</v>
      </c>
      <c r="Z46" s="8">
        <f>INTMARB!Z46+GIC!Z46</f>
        <v>1.3515933600000001</v>
      </c>
    </row>
    <row r="47" spans="1:26" ht="11.25" customHeight="1" x14ac:dyDescent="0.2">
      <c r="A47" s="28" t="s">
        <v>80</v>
      </c>
      <c r="B47" s="7" t="s">
        <v>81</v>
      </c>
      <c r="C47" s="8">
        <f>INTMARB!C47+GIC!C47</f>
        <v>0</v>
      </c>
      <c r="D47" s="8">
        <f>INTMARB!D47+GIC!D47</f>
        <v>0</v>
      </c>
      <c r="E47" s="8">
        <f>INTMARB!E47+GIC!E47</f>
        <v>0</v>
      </c>
      <c r="F47" s="8">
        <f>INTMARB!F47+GIC!F47</f>
        <v>0</v>
      </c>
      <c r="G47" s="8">
        <f>INTMARB!G47+GIC!G47</f>
        <v>0</v>
      </c>
      <c r="H47" s="8">
        <f>INTMARB!H47+GIC!H47</f>
        <v>0</v>
      </c>
      <c r="I47" s="8">
        <f>INTMARB!I47+GIC!I47</f>
        <v>0</v>
      </c>
      <c r="J47" s="8">
        <f>INTMARB!J47+GIC!J47</f>
        <v>0</v>
      </c>
      <c r="K47" s="8">
        <f>INTMARB!K47+GIC!K47</f>
        <v>12.589103160000001</v>
      </c>
      <c r="L47" s="8">
        <f>INTMARB!L47+GIC!L47</f>
        <v>0</v>
      </c>
      <c r="M47" s="8">
        <f>INTMARB!M47+GIC!M47</f>
        <v>0</v>
      </c>
      <c r="N47" s="8">
        <f>INTMARB!N47+GIC!N47</f>
        <v>0</v>
      </c>
      <c r="O47" s="8">
        <f>INTMARB!O47+GIC!O47</f>
        <v>0</v>
      </c>
      <c r="P47" s="8">
        <f>INTMARB!P47+GIC!P47</f>
        <v>0</v>
      </c>
      <c r="Q47" s="8">
        <f>INTMARB!Q47+GIC!Q47</f>
        <v>0</v>
      </c>
      <c r="R47" s="8">
        <f>INTMARB!R47+GIC!R47</f>
        <v>0</v>
      </c>
      <c r="S47" s="8">
        <f>INTMARB!S47+GIC!S47</f>
        <v>0</v>
      </c>
      <c r="T47" s="8">
        <f>INTMARB!T47+GIC!T47</f>
        <v>0</v>
      </c>
      <c r="U47" s="8">
        <f>INTMARB!U47+GIC!U47</f>
        <v>0</v>
      </c>
      <c r="V47" s="8">
        <f>INTMARB!V47+GIC!V47</f>
        <v>0</v>
      </c>
      <c r="W47" s="8">
        <f>INTMARB!W47+GIC!W47</f>
        <v>0</v>
      </c>
      <c r="X47" s="8">
        <f>INTMARB!X47+GIC!X47</f>
        <v>0</v>
      </c>
      <c r="Y47" s="8">
        <f>INTMARB!Y47+GIC!Y47</f>
        <v>0</v>
      </c>
      <c r="Z47" s="8">
        <f>INTMARB!Z47+GIC!Z47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INTMARB!C48+GIC!C48</f>
        <v>1606.5950940000005</v>
      </c>
      <c r="D48" s="8">
        <f>INTMARB!D48+GIC!D48</f>
        <v>2057.2257420000001</v>
      </c>
      <c r="E48" s="8">
        <f>INTMARB!E48+GIC!E48</f>
        <v>2554.8784559999999</v>
      </c>
      <c r="F48" s="8">
        <f>INTMARB!F48+GIC!F48</f>
        <v>2370.707703</v>
      </c>
      <c r="G48" s="8">
        <f>INTMARB!G48+GIC!G48</f>
        <v>2801.7455309999996</v>
      </c>
      <c r="H48" s="8">
        <f>INTMARB!H48+GIC!H48</f>
        <v>3232.7830080000003</v>
      </c>
      <c r="I48" s="8">
        <f>INTMARB!I48+GIC!I48</f>
        <v>3119.1460560000005</v>
      </c>
      <c r="J48" s="8">
        <f>INTMARB!J48+GIC!J48</f>
        <v>2009.2798440000001</v>
      </c>
      <c r="K48" s="8">
        <f>INTMARB!K48+GIC!K48</f>
        <v>2183.9999219999995</v>
      </c>
      <c r="L48" s="8">
        <f>INTMARB!L48+GIC!L48</f>
        <v>1887.6000779999995</v>
      </c>
      <c r="M48" s="8">
        <f>INTMARB!M48+GIC!M48</f>
        <v>1800.2400389999998</v>
      </c>
      <c r="N48" s="8">
        <f>INTMARB!N48+GIC!N48</f>
        <v>1531.9198440000002</v>
      </c>
      <c r="O48" s="8">
        <f>INTMARB!O48+GIC!O48</f>
        <v>1279.1998440000002</v>
      </c>
      <c r="P48" s="8">
        <f>INTMARB!P48+GIC!P48</f>
        <v>1366.5598830000004</v>
      </c>
      <c r="Q48" s="8">
        <f>INTMARB!Q48+GIC!Q48</f>
        <v>1569.3599609999997</v>
      </c>
      <c r="R48" s="8">
        <f>INTMARB!R48+GIC!R48</f>
        <v>1422.7198829999998</v>
      </c>
      <c r="S48" s="8">
        <f>INTMARB!S48+GIC!S48</f>
        <v>1042.0800389999999</v>
      </c>
      <c r="T48" s="8">
        <f>INTMARB!T48+GIC!T48</f>
        <v>1212.9654420000002</v>
      </c>
      <c r="U48" s="8">
        <f>INTMARB!U48+GIC!U48</f>
        <v>1073.2551569999998</v>
      </c>
      <c r="V48" s="8">
        <f>INTMARB!V48+GIC!V48</f>
        <v>1055.2309560000003</v>
      </c>
      <c r="W48" s="8">
        <f>INTMARB!W48+GIC!W48</f>
        <v>1113.0911999999998</v>
      </c>
      <c r="X48" s="8">
        <f>INTMARB!X48+GIC!X48</f>
        <v>947.84987700000011</v>
      </c>
      <c r="Y48" s="8">
        <f>INTMARB!Y48+GIC!Y48</f>
        <v>1063.1214359999997</v>
      </c>
      <c r="Z48" s="8">
        <f>INTMARB!Z48+GIC!Z48</f>
        <v>1019.2292369999998</v>
      </c>
    </row>
    <row r="49" spans="1:26" ht="11.25" customHeight="1" x14ac:dyDescent="0.2">
      <c r="A49" s="28" t="s">
        <v>84</v>
      </c>
      <c r="B49" s="7" t="s">
        <v>85</v>
      </c>
      <c r="C49" s="8">
        <f>INTMARB!C49+GIC!C49</f>
        <v>0</v>
      </c>
      <c r="D49" s="8">
        <f>INTMARB!D49+GIC!D49</f>
        <v>0</v>
      </c>
      <c r="E49" s="8">
        <f>INTMARB!E49+GIC!E49</f>
        <v>0</v>
      </c>
      <c r="F49" s="8">
        <f>INTMARB!F49+GIC!F49</f>
        <v>0</v>
      </c>
      <c r="G49" s="8">
        <f>INTMARB!G49+GIC!G49</f>
        <v>0</v>
      </c>
      <c r="H49" s="8">
        <f>INTMARB!H49+GIC!H49</f>
        <v>0</v>
      </c>
      <c r="I49" s="8">
        <f>INTMARB!I49+GIC!I49</f>
        <v>0</v>
      </c>
      <c r="J49" s="8">
        <f>INTMARB!J49+GIC!J49</f>
        <v>0</v>
      </c>
      <c r="K49" s="8">
        <f>INTMARB!K49+GIC!K49</f>
        <v>0</v>
      </c>
      <c r="L49" s="8">
        <f>INTMARB!L49+GIC!L49</f>
        <v>0</v>
      </c>
      <c r="M49" s="8">
        <f>INTMARB!M49+GIC!M49</f>
        <v>0</v>
      </c>
      <c r="N49" s="8">
        <f>INTMARB!N49+GIC!N49</f>
        <v>0</v>
      </c>
      <c r="O49" s="8">
        <f>INTMARB!O49+GIC!O49</f>
        <v>0</v>
      </c>
      <c r="P49" s="8">
        <f>INTMARB!P49+GIC!P49</f>
        <v>0</v>
      </c>
      <c r="Q49" s="8">
        <f>INTMARB!Q49+GIC!Q49</f>
        <v>0</v>
      </c>
      <c r="R49" s="8">
        <f>INTMARB!R49+GIC!R49</f>
        <v>0</v>
      </c>
      <c r="S49" s="8">
        <f>INTMARB!S49+GIC!S49</f>
        <v>0</v>
      </c>
      <c r="T49" s="8">
        <f>INTMARB!T49+GIC!T49</f>
        <v>0</v>
      </c>
      <c r="U49" s="8">
        <f>INTMARB!U49+GIC!U49</f>
        <v>0</v>
      </c>
      <c r="V49" s="8">
        <f>INTMARB!V49+GIC!V49</f>
        <v>0</v>
      </c>
      <c r="W49" s="8">
        <f>INTMARB!W49+GIC!W49</f>
        <v>0</v>
      </c>
      <c r="X49" s="8">
        <f>INTMARB!X49+GIC!X49</f>
        <v>0</v>
      </c>
      <c r="Y49" s="8">
        <f>INTMARB!Y49+GIC!Y49</f>
        <v>0</v>
      </c>
      <c r="Z49" s="8">
        <f>INTMARB!Z49+GIC!Z49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INTMARB!C50+GIC!C50</f>
        <v>1744.4228079600002</v>
      </c>
      <c r="D50" s="8">
        <f>INTMARB!D50+GIC!D50</f>
        <v>2033.1953999999998</v>
      </c>
      <c r="E50" s="8">
        <f>INTMARB!E50+GIC!E50</f>
        <v>1741.47606</v>
      </c>
      <c r="F50" s="8">
        <f>INTMARB!F50+GIC!F50</f>
        <v>2242.40817204</v>
      </c>
      <c r="G50" s="8">
        <f>INTMARB!G50+GIC!G50</f>
        <v>1071.09630864</v>
      </c>
      <c r="H50" s="8">
        <f>INTMARB!H50+GIC!H50</f>
        <v>1318.0257129600004</v>
      </c>
      <c r="I50" s="8">
        <f>INTMARB!I50+GIC!I50</f>
        <v>2103.7099413599999</v>
      </c>
      <c r="J50" s="8">
        <f>INTMARB!J50+GIC!J50</f>
        <v>1940.15949228</v>
      </c>
      <c r="K50" s="8">
        <f>INTMARB!K50+GIC!K50</f>
        <v>1924.1250879600002</v>
      </c>
      <c r="L50" s="8">
        <f>INTMARB!L50+GIC!L50</f>
        <v>1879.2288086400001</v>
      </c>
      <c r="M50" s="8">
        <f>INTMARB!M50+GIC!M50</f>
        <v>1657.95434568</v>
      </c>
      <c r="N50" s="8">
        <f>INTMARB!N50+GIC!N50</f>
        <v>756.82261727999992</v>
      </c>
      <c r="O50" s="8">
        <f>INTMARB!O50+GIC!O50</f>
        <v>1071.09630864</v>
      </c>
      <c r="P50" s="8">
        <f>INTMARB!P50+GIC!P50</f>
        <v>2171.05449228</v>
      </c>
      <c r="Q50" s="8">
        <f>INTMARB!Q50+GIC!Q50</f>
        <v>1693.2300879600002</v>
      </c>
      <c r="R50" s="8">
        <f>INTMARB!R50+GIC!R50</f>
        <v>2097.2963379600001</v>
      </c>
      <c r="S50" s="8">
        <f>INTMARB!S50+GIC!S50</f>
        <v>2366.6737499999999</v>
      </c>
      <c r="T50" s="8">
        <f>INTMARB!T50+GIC!T50</f>
        <v>2150.0813098799999</v>
      </c>
      <c r="U50" s="8">
        <f>INTMARB!U50+GIC!U50</f>
        <v>1889.0066181600002</v>
      </c>
      <c r="V50" s="8">
        <f>INTMARB!V50+GIC!V50</f>
        <v>1688.1374678400002</v>
      </c>
      <c r="W50" s="8">
        <f>INTMARB!W50+GIC!W50</f>
        <v>1626.0491426399999</v>
      </c>
      <c r="X50" s="8">
        <f>INTMARB!X50+GIC!X50</f>
        <v>1224.47787804</v>
      </c>
      <c r="Y50" s="8">
        <f>INTMARB!Y50+GIC!Y50</f>
        <v>1854.0997801200001</v>
      </c>
      <c r="Z50" s="8">
        <f>INTMARB!Z50+GIC!Z50</f>
        <v>1400.7629120399999</v>
      </c>
    </row>
    <row r="51" spans="1:26" ht="11.25" customHeight="1" x14ac:dyDescent="0.2">
      <c r="A51" s="25" t="s">
        <v>88</v>
      </c>
      <c r="B51" s="26" t="s">
        <v>89</v>
      </c>
      <c r="C51" s="27">
        <f>INTMARB!C51+GIC!C51</f>
        <v>4607.4649500000005</v>
      </c>
      <c r="D51" s="27">
        <f>INTMARB!D51+GIC!D51</f>
        <v>5235.5605500000001</v>
      </c>
      <c r="E51" s="27">
        <f>INTMARB!E51+GIC!E51</f>
        <v>6342.9577200000022</v>
      </c>
      <c r="F51" s="27">
        <f>INTMARB!F51+GIC!F51</f>
        <v>6142.3609500000002</v>
      </c>
      <c r="G51" s="27">
        <f>INTMARB!G51+GIC!G51</f>
        <v>7714.0136700000003</v>
      </c>
      <c r="H51" s="27">
        <f>INTMARB!H51+GIC!H51</f>
        <v>8679.8873700000004</v>
      </c>
      <c r="I51" s="27">
        <f>INTMARB!I51+GIC!I51</f>
        <v>8328.1235400000005</v>
      </c>
      <c r="J51" s="27">
        <f>INTMARB!J51+GIC!J51</f>
        <v>8866.2964499999998</v>
      </c>
      <c r="K51" s="27">
        <f>INTMARB!K51+GIC!K51</f>
        <v>9597.9975300000006</v>
      </c>
      <c r="L51" s="27">
        <f>INTMARB!L51+GIC!L51</f>
        <v>9640.2576599999993</v>
      </c>
      <c r="M51" s="27">
        <f>INTMARB!M51+GIC!M51</f>
        <v>10474.80687</v>
      </c>
      <c r="N51" s="27">
        <f>INTMARB!N51+GIC!N51</f>
        <v>10618.804350000002</v>
      </c>
      <c r="O51" s="27">
        <f>INTMARB!O51+GIC!O51</f>
        <v>8999.3880899999986</v>
      </c>
      <c r="P51" s="27">
        <f>INTMARB!P51+GIC!P51</f>
        <v>8049.8226600000007</v>
      </c>
      <c r="Q51" s="27">
        <f>INTMARB!Q51+GIC!Q51</f>
        <v>7628.5341000000008</v>
      </c>
      <c r="R51" s="27">
        <f>INTMARB!R51+GIC!R51</f>
        <v>9000.9795348000007</v>
      </c>
      <c r="S51" s="27">
        <f>INTMARB!S51+GIC!S51</f>
        <v>9632.6633581200003</v>
      </c>
      <c r="T51" s="27">
        <f>INTMARB!T51+GIC!T51</f>
        <v>12191.8142412</v>
      </c>
      <c r="U51" s="27">
        <f>INTMARB!U51+GIC!U51</f>
        <v>11252.161411920002</v>
      </c>
      <c r="V51" s="27">
        <f>INTMARB!V51+GIC!V51</f>
        <v>11892.14579124</v>
      </c>
      <c r="W51" s="27">
        <f>INTMARB!W51+GIC!W51</f>
        <v>11667.109033799999</v>
      </c>
      <c r="X51" s="27">
        <f>INTMARB!X51+GIC!X51</f>
        <v>11208.588137999999</v>
      </c>
      <c r="Y51" s="27">
        <f>INTMARB!Y51+GIC!Y51</f>
        <v>11015.251426079998</v>
      </c>
      <c r="Z51" s="27">
        <f>INTMARB!Z51+GIC!Z51</f>
        <v>8365.68890784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292.05188812799997</v>
      </c>
      <c r="D52" s="27">
        <f t="shared" ref="D52:X52" si="30">SUM(D53:D54)</f>
        <v>292.61231999999995</v>
      </c>
      <c r="E52" s="27">
        <f t="shared" si="30"/>
        <v>305.58528000000001</v>
      </c>
      <c r="F52" s="27">
        <f t="shared" si="30"/>
        <v>321.424316928</v>
      </c>
      <c r="G52" s="27">
        <f t="shared" si="30"/>
        <v>327.04642713599998</v>
      </c>
      <c r="H52" s="27">
        <f t="shared" si="30"/>
        <v>565.98217790400031</v>
      </c>
      <c r="I52" s="27">
        <f t="shared" si="30"/>
        <v>604.39818067199997</v>
      </c>
      <c r="J52" s="27">
        <f t="shared" si="30"/>
        <v>551.06527132799999</v>
      </c>
      <c r="K52" s="27">
        <f t="shared" si="30"/>
        <v>554.49091526400002</v>
      </c>
      <c r="L52" s="27">
        <f t="shared" si="30"/>
        <v>575.39789049599995</v>
      </c>
      <c r="M52" s="27">
        <f t="shared" si="30"/>
        <v>697.46837846400001</v>
      </c>
      <c r="N52" s="27">
        <f t="shared" si="30"/>
        <v>818.86404599999992</v>
      </c>
      <c r="O52" s="27">
        <f t="shared" si="30"/>
        <v>681.94971187199997</v>
      </c>
      <c r="P52" s="27">
        <f t="shared" si="30"/>
        <v>760.31359747199997</v>
      </c>
      <c r="Q52" s="27">
        <f t="shared" si="30"/>
        <v>802.27583092799978</v>
      </c>
      <c r="R52" s="27">
        <f t="shared" si="30"/>
        <v>672.25981679999995</v>
      </c>
      <c r="S52" s="27">
        <f t="shared" si="30"/>
        <v>909.97713892799993</v>
      </c>
      <c r="T52" s="27">
        <f t="shared" si="30"/>
        <v>892.18919275200005</v>
      </c>
      <c r="U52" s="27">
        <f t="shared" si="30"/>
        <v>820.16766374399992</v>
      </c>
      <c r="V52" s="27">
        <f t="shared" si="30"/>
        <v>839.93536598399999</v>
      </c>
      <c r="W52" s="27">
        <f t="shared" si="30"/>
        <v>889.41551212799982</v>
      </c>
      <c r="X52" s="27">
        <f t="shared" si="30"/>
        <v>872.10013175999995</v>
      </c>
      <c r="Y52" s="27">
        <f t="shared" ref="Y52:Z52" si="31">SUM(Y53:Y54)</f>
        <v>807.13813751999987</v>
      </c>
      <c r="Z52" s="27">
        <f t="shared" si="31"/>
        <v>773.89148865599998</v>
      </c>
    </row>
    <row r="53" spans="1:26" ht="11.25" customHeight="1" x14ac:dyDescent="0.2">
      <c r="A53" s="29" t="s">
        <v>116</v>
      </c>
      <c r="B53" s="7" t="s">
        <v>117</v>
      </c>
      <c r="C53" s="8">
        <f>INTMARB!C53+GIC!C53</f>
        <v>0</v>
      </c>
      <c r="D53" s="8">
        <f>INTMARB!D53+GIC!D53</f>
        <v>0</v>
      </c>
      <c r="E53" s="8">
        <f>INTMARB!E53+GIC!E53</f>
        <v>0</v>
      </c>
      <c r="F53" s="8">
        <f>INTMARB!F53+GIC!F53</f>
        <v>4.1472287999999997</v>
      </c>
      <c r="G53" s="8">
        <f>INTMARB!G53+GIC!G53</f>
        <v>10.009771199999999</v>
      </c>
      <c r="H53" s="8">
        <f>INTMARB!H53+GIC!H53</f>
        <v>219.07571400000006</v>
      </c>
      <c r="I53" s="8">
        <f>INTMARB!I53+GIC!I53</f>
        <v>267.98222879999992</v>
      </c>
      <c r="J53" s="8">
        <f>INTMARB!J53+GIC!J53</f>
        <v>235.95034319999996</v>
      </c>
      <c r="K53" s="8">
        <f>INTMARB!K53+GIC!K53</f>
        <v>248.10477119999999</v>
      </c>
      <c r="L53" s="8">
        <f>INTMARB!L53+GIC!L53</f>
        <v>243.38611440000003</v>
      </c>
      <c r="M53" s="8">
        <f>INTMARB!M53+GIC!M53</f>
        <v>375.94711440000003</v>
      </c>
      <c r="N53" s="8">
        <f>INTMARB!N53+GIC!N53</f>
        <v>488.77428600000002</v>
      </c>
      <c r="O53" s="8">
        <f>INTMARB!O53+GIC!O53</f>
        <v>393.822</v>
      </c>
      <c r="P53" s="8">
        <f>INTMARB!P53+GIC!P53</f>
        <v>436.1498856</v>
      </c>
      <c r="Q53" s="8">
        <f>INTMARB!Q53+GIC!Q53</f>
        <v>528.24194279999983</v>
      </c>
      <c r="R53" s="8">
        <f>INTMARB!R53+GIC!R53</f>
        <v>345.77365680000003</v>
      </c>
      <c r="S53" s="8">
        <f>INTMARB!S53+GIC!S53</f>
        <v>562.42981079999993</v>
      </c>
      <c r="T53" s="8">
        <f>INTMARB!T53+GIC!T53</f>
        <v>591.28743960000008</v>
      </c>
      <c r="U53" s="8">
        <f>INTMARB!U53+GIC!U53</f>
        <v>540.54617759999996</v>
      </c>
      <c r="V53" s="8">
        <f>INTMARB!V53+GIC!V53</f>
        <v>541.51606079999999</v>
      </c>
      <c r="W53" s="8">
        <f>INTMARB!W53+GIC!W53</f>
        <v>595.51137359999984</v>
      </c>
      <c r="X53" s="8">
        <f>INTMARB!X53+GIC!X53</f>
        <v>559.66945320000002</v>
      </c>
      <c r="Y53" s="8">
        <f>INTMARB!Y53+GIC!Y53</f>
        <v>532.41697079999994</v>
      </c>
      <c r="Z53" s="8">
        <f>INTMARB!Z53+GIC!Z53</f>
        <v>522.28467720000003</v>
      </c>
    </row>
    <row r="54" spans="1:26" ht="11.25" customHeight="1" x14ac:dyDescent="0.2">
      <c r="A54" s="43" t="s">
        <v>118</v>
      </c>
      <c r="B54" s="44" t="s">
        <v>119</v>
      </c>
      <c r="C54" s="45">
        <f>INTMARB!C54+GIC!C54</f>
        <v>292.05188812799997</v>
      </c>
      <c r="D54" s="45">
        <f>INTMARB!D54+GIC!D54</f>
        <v>292.61231999999995</v>
      </c>
      <c r="E54" s="45">
        <f>INTMARB!E54+GIC!E54</f>
        <v>305.58528000000001</v>
      </c>
      <c r="F54" s="45">
        <f>INTMARB!F54+GIC!F54</f>
        <v>317.277088128</v>
      </c>
      <c r="G54" s="45">
        <f>INTMARB!G54+GIC!G54</f>
        <v>317.03665593599999</v>
      </c>
      <c r="H54" s="45">
        <f>INTMARB!H54+GIC!H54</f>
        <v>346.90646390400019</v>
      </c>
      <c r="I54" s="45">
        <f>INTMARB!I54+GIC!I54</f>
        <v>336.41595187200005</v>
      </c>
      <c r="J54" s="45">
        <f>INTMARB!J54+GIC!J54</f>
        <v>315.11492812800003</v>
      </c>
      <c r="K54" s="45">
        <f>INTMARB!K54+GIC!K54</f>
        <v>306.38614406400001</v>
      </c>
      <c r="L54" s="45">
        <f>INTMARB!L54+GIC!L54</f>
        <v>332.01177609599995</v>
      </c>
      <c r="M54" s="45">
        <f>INTMARB!M54+GIC!M54</f>
        <v>321.52126406399998</v>
      </c>
      <c r="N54" s="45">
        <f>INTMARB!N54+GIC!N54</f>
        <v>330.08975999999996</v>
      </c>
      <c r="O54" s="45">
        <f>INTMARB!O54+GIC!O54</f>
        <v>288.12771187199996</v>
      </c>
      <c r="P54" s="45">
        <f>INTMARB!P54+GIC!P54</f>
        <v>324.16371187199996</v>
      </c>
      <c r="Q54" s="45">
        <f>INTMARB!Q54+GIC!Q54</f>
        <v>274.033888128</v>
      </c>
      <c r="R54" s="45">
        <f>INTMARB!R54+GIC!R54</f>
        <v>326.48615999999998</v>
      </c>
      <c r="S54" s="45">
        <f>INTMARB!S54+GIC!S54</f>
        <v>347.547328128</v>
      </c>
      <c r="T54" s="45">
        <f>INTMARB!T54+GIC!T54</f>
        <v>300.90175315199991</v>
      </c>
      <c r="U54" s="45">
        <f>INTMARB!U54+GIC!U54</f>
        <v>279.62148614399996</v>
      </c>
      <c r="V54" s="45">
        <f>INTMARB!V54+GIC!V54</f>
        <v>298.419305184</v>
      </c>
      <c r="W54" s="45">
        <f>INTMARB!W54+GIC!W54</f>
        <v>293.90413852799998</v>
      </c>
      <c r="X54" s="45">
        <f>INTMARB!X54+GIC!X54</f>
        <v>312.43067855999993</v>
      </c>
      <c r="Y54" s="45">
        <f>INTMARB!Y54+GIC!Y54</f>
        <v>274.72116671999999</v>
      </c>
      <c r="Z54" s="45">
        <f>INTMARB!Z54+GIC!Z54</f>
        <v>251.60681145599997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12534.764435279998</v>
      </c>
      <c r="D61" s="49">
        <f t="shared" si="32"/>
        <v>12476.412154079997</v>
      </c>
      <c r="E61" s="49">
        <f t="shared" si="32"/>
        <v>12831.969289679995</v>
      </c>
      <c r="F61" s="49">
        <f t="shared" si="32"/>
        <v>12835.026522719998</v>
      </c>
      <c r="G61" s="49">
        <f t="shared" si="32"/>
        <v>12987.2820852</v>
      </c>
      <c r="H61" s="49">
        <f t="shared" si="32"/>
        <v>13179.76226928</v>
      </c>
      <c r="I61" s="49">
        <f t="shared" si="32"/>
        <v>13461.322893119999</v>
      </c>
      <c r="J61" s="49">
        <f t="shared" si="32"/>
        <v>13997.658309119997</v>
      </c>
      <c r="K61" s="49">
        <f t="shared" si="32"/>
        <v>13920.208404479998</v>
      </c>
      <c r="L61" s="49">
        <f t="shared" si="32"/>
        <v>14533.746581519999</v>
      </c>
      <c r="M61" s="49">
        <f t="shared" si="32"/>
        <v>13550.722938720002</v>
      </c>
      <c r="N61" s="49">
        <f t="shared" si="32"/>
        <v>13760.726120640002</v>
      </c>
      <c r="O61" s="49">
        <f t="shared" si="32"/>
        <v>12140.293572720002</v>
      </c>
      <c r="P61" s="49">
        <f t="shared" si="32"/>
        <v>12389.854906080001</v>
      </c>
      <c r="Q61" s="49">
        <f t="shared" si="32"/>
        <v>12405.533944320001</v>
      </c>
      <c r="R61" s="49">
        <f t="shared" si="32"/>
        <v>12669.082331040005</v>
      </c>
      <c r="S61" s="49">
        <f t="shared" si="32"/>
        <v>12751.203206880002</v>
      </c>
      <c r="T61" s="49">
        <f t="shared" si="32"/>
        <v>12855.437962560001</v>
      </c>
      <c r="U61" s="49">
        <f t="shared" si="32"/>
        <v>12910.270502879997</v>
      </c>
      <c r="V61" s="49">
        <f t="shared" si="32"/>
        <v>13451.558163120006</v>
      </c>
      <c r="W61" s="49">
        <f t="shared" si="32"/>
        <v>13838.584434479999</v>
      </c>
      <c r="X61" s="49">
        <f t="shared" si="32"/>
        <v>14450.390557920002</v>
      </c>
      <c r="Y61" s="49">
        <f t="shared" ref="Y61:Z61" si="33">SUM(Y62:Y72)</f>
        <v>14952.089486879997</v>
      </c>
      <c r="Z61" s="49">
        <f t="shared" si="33"/>
        <v>14671.64995632</v>
      </c>
    </row>
    <row r="62" spans="1:26" ht="11.25" customHeight="1" x14ac:dyDescent="0.2">
      <c r="A62" s="50" t="s">
        <v>92</v>
      </c>
      <c r="B62" s="51" t="s">
        <v>93</v>
      </c>
      <c r="C62" s="52">
        <f>INTMARB!C62+GIC!C62</f>
        <v>12167.343820799997</v>
      </c>
      <c r="D62" s="52">
        <f>INTMARB!D62+GIC!D62</f>
        <v>12108.991910399998</v>
      </c>
      <c r="E62" s="52">
        <f>INTMARB!E62+GIC!E62</f>
        <v>12448.239955199995</v>
      </c>
      <c r="F62" s="52">
        <f>INTMARB!F62+GIC!F62</f>
        <v>12436.815686399998</v>
      </c>
      <c r="G62" s="52">
        <f>INTMARB!G62+GIC!G62</f>
        <v>12581.071776000001</v>
      </c>
      <c r="H62" s="52">
        <f>INTMARB!H62+GIC!H62</f>
        <v>12723.311865599999</v>
      </c>
      <c r="I62" s="52">
        <f>INTMARB!I62+GIC!I62</f>
        <v>12807.535910399998</v>
      </c>
      <c r="J62" s="52">
        <f>INTMARB!J62+GIC!J62</f>
        <v>13166.608089599997</v>
      </c>
      <c r="K62" s="52">
        <f>INTMARB!K62+GIC!K62</f>
        <v>13074.543820799998</v>
      </c>
      <c r="L62" s="52">
        <f>INTMARB!L62+GIC!L62</f>
        <v>13393.968134399998</v>
      </c>
      <c r="M62" s="52">
        <f>INTMARB!M62+GIC!M62</f>
        <v>12108.655238400002</v>
      </c>
      <c r="N62" s="52">
        <f>INTMARB!N62+GIC!N62</f>
        <v>12333.439641600002</v>
      </c>
      <c r="O62" s="52">
        <f>INTMARB!O62+GIC!O62</f>
        <v>10593.967910400001</v>
      </c>
      <c r="P62" s="52">
        <f>INTMARB!P62+GIC!P62</f>
        <v>10874.079820800001</v>
      </c>
      <c r="Q62" s="52">
        <f>INTMARB!Q62+GIC!Q62</f>
        <v>10915.968268800003</v>
      </c>
      <c r="R62" s="52">
        <f>INTMARB!R62+GIC!R62</f>
        <v>10903.087238400003</v>
      </c>
      <c r="S62" s="52">
        <f>INTMARB!S62+GIC!S62</f>
        <v>11191.263552000002</v>
      </c>
      <c r="T62" s="52">
        <f>INTMARB!T62+GIC!T62</f>
        <v>11278.049932800001</v>
      </c>
      <c r="U62" s="52">
        <f>INTMARB!U62+GIC!U62</f>
        <v>11319.400915199996</v>
      </c>
      <c r="V62" s="52">
        <f>INTMARB!V62+GIC!V62</f>
        <v>11823.975475200004</v>
      </c>
      <c r="W62" s="52">
        <f>INTMARB!W62+GIC!W62</f>
        <v>12329.097177599999</v>
      </c>
      <c r="X62" s="52">
        <f>INTMARB!X62+GIC!X62</f>
        <v>12578.122368</v>
      </c>
      <c r="Y62" s="52">
        <f>INTMARB!Y62+GIC!Y62</f>
        <v>13059.058118399997</v>
      </c>
      <c r="Z62" s="52">
        <f>INTMARB!Z62+GIC!Z62</f>
        <v>12746.9978496</v>
      </c>
    </row>
    <row r="63" spans="1:26" ht="11.25" customHeight="1" x14ac:dyDescent="0.2">
      <c r="A63" s="50" t="s">
        <v>94</v>
      </c>
      <c r="B63" s="51" t="s">
        <v>95</v>
      </c>
      <c r="C63" s="52">
        <f>INTMARB!C63+GIC!C63</f>
        <v>0</v>
      </c>
      <c r="D63" s="52">
        <f>INTMARB!D63+GIC!D63</f>
        <v>0</v>
      </c>
      <c r="E63" s="52">
        <f>INTMARB!E63+GIC!E63</f>
        <v>0</v>
      </c>
      <c r="F63" s="52">
        <f>INTMARB!F63+GIC!F63</f>
        <v>0</v>
      </c>
      <c r="G63" s="52">
        <f>INTMARB!G63+GIC!G63</f>
        <v>0</v>
      </c>
      <c r="H63" s="52">
        <f>INTMARB!H63+GIC!H63</f>
        <v>0</v>
      </c>
      <c r="I63" s="52">
        <f>INTMARB!I63+GIC!I63</f>
        <v>0</v>
      </c>
      <c r="J63" s="52">
        <f>INTMARB!J63+GIC!J63</f>
        <v>0</v>
      </c>
      <c r="K63" s="52">
        <f>INTMARB!K63+GIC!K63</f>
        <v>0</v>
      </c>
      <c r="L63" s="52">
        <f>INTMARB!L63+GIC!L63</f>
        <v>0</v>
      </c>
      <c r="M63" s="52">
        <f>INTMARB!M63+GIC!M63</f>
        <v>0</v>
      </c>
      <c r="N63" s="52">
        <f>INTMARB!N63+GIC!N63</f>
        <v>0</v>
      </c>
      <c r="O63" s="52">
        <f>INTMARB!O63+GIC!O63</f>
        <v>208.15200000000004</v>
      </c>
      <c r="P63" s="52">
        <f>INTMARB!P63+GIC!P63</f>
        <v>142.07195520000002</v>
      </c>
      <c r="Q63" s="52">
        <f>INTMARB!Q63+GIC!Q63</f>
        <v>142.07195520000002</v>
      </c>
      <c r="R63" s="52">
        <f>INTMARB!R63+GIC!R63</f>
        <v>142.07195520000005</v>
      </c>
      <c r="S63" s="52">
        <f>INTMARB!S63+GIC!S63</f>
        <v>118.94359680000004</v>
      </c>
      <c r="T63" s="52">
        <f>INTMARB!T63+GIC!T63</f>
        <v>126.49674240000006</v>
      </c>
      <c r="U63" s="52">
        <f>INTMARB!U63+GIC!U63</f>
        <v>126.49714560000007</v>
      </c>
      <c r="V63" s="52">
        <f>INTMARB!V63+GIC!V63</f>
        <v>108.98576640000006</v>
      </c>
      <c r="W63" s="52">
        <f>INTMARB!W63+GIC!W63</f>
        <v>95.320108799999929</v>
      </c>
      <c r="X63" s="52">
        <f>INTMARB!X63+GIC!X63</f>
        <v>117.55618560000005</v>
      </c>
      <c r="Y63" s="52">
        <f>INTMARB!Y63+GIC!Y63</f>
        <v>132.81407999999996</v>
      </c>
      <c r="Z63" s="52">
        <f>INTMARB!Z63+GIC!Z63</f>
        <v>147.90061440000002</v>
      </c>
    </row>
    <row r="64" spans="1:26" ht="11.25" customHeight="1" x14ac:dyDescent="0.2">
      <c r="A64" s="50" t="s">
        <v>96</v>
      </c>
      <c r="B64" s="51" t="s">
        <v>97</v>
      </c>
      <c r="C64" s="52">
        <f>INTMARB!C64+GIC!C64</f>
        <v>2.6207344799999999</v>
      </c>
      <c r="D64" s="52">
        <f>INTMARB!D64+GIC!D64</f>
        <v>2.0202436800000001</v>
      </c>
      <c r="E64" s="52">
        <f>INTMARB!E64+GIC!E64</f>
        <v>2.1293344800000003</v>
      </c>
      <c r="F64" s="52">
        <f>INTMARB!F64+GIC!F64</f>
        <v>1.9109563199999999</v>
      </c>
      <c r="G64" s="52">
        <f>INTMARB!G64+GIC!G64</f>
        <v>10.210309200000001</v>
      </c>
      <c r="H64" s="52">
        <f>INTMARB!H64+GIC!H64</f>
        <v>23.150443680000002</v>
      </c>
      <c r="I64" s="52">
        <f>INTMARB!I64+GIC!I64</f>
        <v>21.020912639999999</v>
      </c>
      <c r="J64" s="52">
        <f>INTMARB!J64+GIC!J64</f>
        <v>36.036131040000008</v>
      </c>
      <c r="K64" s="52">
        <f>INTMARB!K64+GIC!K64</f>
        <v>52.525156320000008</v>
      </c>
      <c r="L64" s="52">
        <f>INTMARB!L64+GIC!L64</f>
        <v>54.381665520000006</v>
      </c>
      <c r="M64" s="52">
        <f>INTMARB!M64+GIC!M64</f>
        <v>70.270200000000017</v>
      </c>
      <c r="N64" s="52">
        <f>INTMARB!N64+GIC!N64</f>
        <v>102.81188736</v>
      </c>
      <c r="O64" s="52">
        <f>INTMARB!O64+GIC!O64</f>
        <v>130.11190920000001</v>
      </c>
      <c r="P64" s="52">
        <f>INTMARB!P64+GIC!P64</f>
        <v>150.85980000000001</v>
      </c>
      <c r="Q64" s="52">
        <f>INTMARB!Q64+GIC!Q64</f>
        <v>187.38733104000002</v>
      </c>
      <c r="R64" s="52">
        <f>INTMARB!R64+GIC!R64</f>
        <v>188.75224367999999</v>
      </c>
      <c r="S64" s="52">
        <f>INTMARB!S64+GIC!S64</f>
        <v>183.67431264000001</v>
      </c>
      <c r="T64" s="52">
        <f>INTMARB!T64+GIC!T64</f>
        <v>194.44619376000003</v>
      </c>
      <c r="U64" s="52">
        <f>INTMARB!U64+GIC!U64</f>
        <v>188.53602767999999</v>
      </c>
      <c r="V64" s="52">
        <f>INTMARB!V64+GIC!V64</f>
        <v>183.19175784000001</v>
      </c>
      <c r="W64" s="52">
        <f>INTMARB!W64+GIC!W64</f>
        <v>189.15224328000002</v>
      </c>
      <c r="X64" s="52">
        <f>INTMARB!X64+GIC!X64</f>
        <v>199.39871952000001</v>
      </c>
      <c r="Y64" s="52">
        <f>INTMARB!Y64+GIC!Y64</f>
        <v>197.9536104</v>
      </c>
      <c r="Z64" s="52">
        <f>INTMARB!Z64+GIC!Z64</f>
        <v>217.92607199999998</v>
      </c>
    </row>
    <row r="65" spans="1:26" ht="11.25" customHeight="1" x14ac:dyDescent="0.2">
      <c r="A65" s="50" t="s">
        <v>98</v>
      </c>
      <c r="B65" s="51" t="s">
        <v>99</v>
      </c>
      <c r="C65" s="52">
        <f>INTMARB!C65+GIC!C65</f>
        <v>364.79987999999992</v>
      </c>
      <c r="D65" s="52">
        <f>INTMARB!D65+GIC!D65</f>
        <v>365.4</v>
      </c>
      <c r="E65" s="52">
        <f>INTMARB!E65+GIC!E65</f>
        <v>381.59999999999997</v>
      </c>
      <c r="F65" s="52">
        <f>INTMARB!F65+GIC!F65</f>
        <v>396.29988000000003</v>
      </c>
      <c r="G65" s="52">
        <f>INTMARB!G65+GIC!G65</f>
        <v>395.99999999999994</v>
      </c>
      <c r="H65" s="52">
        <f>INTMARB!H65+GIC!H65</f>
        <v>433.29995999999988</v>
      </c>
      <c r="I65" s="52">
        <f>INTMARB!I65+GIC!I65</f>
        <v>420.09984000000009</v>
      </c>
      <c r="J65" s="52">
        <f>INTMARB!J65+GIC!J65</f>
        <v>393.50015999999999</v>
      </c>
      <c r="K65" s="52">
        <f>INTMARB!K65+GIC!K65</f>
        <v>382.60007999999999</v>
      </c>
      <c r="L65" s="52">
        <f>INTMARB!L65+GIC!L65</f>
        <v>414.69983999999994</v>
      </c>
      <c r="M65" s="52">
        <f>INTMARB!M65+GIC!M65</f>
        <v>401.50007999999997</v>
      </c>
      <c r="N65" s="52">
        <f>INTMARB!N65+GIC!N65</f>
        <v>412.30007999999992</v>
      </c>
      <c r="O65" s="52">
        <f>INTMARB!O65+GIC!O65</f>
        <v>359.89991999999995</v>
      </c>
      <c r="P65" s="52">
        <f>INTMARB!P65+GIC!P65</f>
        <v>404.89991999999995</v>
      </c>
      <c r="Q65" s="52">
        <f>INTMARB!Q65+GIC!Q65</f>
        <v>342.29987999999997</v>
      </c>
      <c r="R65" s="52">
        <f>INTMARB!R65+GIC!R65</f>
        <v>407.80007999999998</v>
      </c>
      <c r="S65" s="52">
        <f>INTMARB!S65+GIC!S65</f>
        <v>434.00015999999999</v>
      </c>
      <c r="T65" s="52">
        <f>INTMARB!T65+GIC!T65</f>
        <v>498.08916000000005</v>
      </c>
      <c r="U65" s="52">
        <f>INTMARB!U65+GIC!U65</f>
        <v>462.86351999999994</v>
      </c>
      <c r="V65" s="52">
        <f>INTMARB!V65+GIC!V65</f>
        <v>493.97975999999971</v>
      </c>
      <c r="W65" s="52">
        <f>INTMARB!W65+GIC!W65</f>
        <v>467.10755999999975</v>
      </c>
      <c r="X65" s="52">
        <f>INTMARB!X65+GIC!X65</f>
        <v>496.55195999999995</v>
      </c>
      <c r="Y65" s="52">
        <f>INTMARB!Y65+GIC!Y65</f>
        <v>508.20335999999992</v>
      </c>
      <c r="Z65" s="52">
        <f>INTMARB!Z65+GIC!Z65</f>
        <v>465.4439999999999</v>
      </c>
    </row>
    <row r="66" spans="1:26" ht="11.25" customHeight="1" x14ac:dyDescent="0.2">
      <c r="A66" s="50" t="s">
        <v>100</v>
      </c>
      <c r="B66" s="51" t="s">
        <v>101</v>
      </c>
      <c r="C66" s="52">
        <f>INTMARB!C66+GIC!C66</f>
        <v>0</v>
      </c>
      <c r="D66" s="52">
        <f>INTMARB!D66+GIC!D66</f>
        <v>0</v>
      </c>
      <c r="E66" s="52">
        <f>INTMARB!E66+GIC!E66</f>
        <v>0</v>
      </c>
      <c r="F66" s="52">
        <f>INTMARB!F66+GIC!F66</f>
        <v>0</v>
      </c>
      <c r="G66" s="52">
        <f>INTMARB!G66+GIC!G66</f>
        <v>0</v>
      </c>
      <c r="H66" s="52">
        <f>INTMARB!H66+GIC!H66</f>
        <v>0</v>
      </c>
      <c r="I66" s="52">
        <f>INTMARB!I66+GIC!I66</f>
        <v>0</v>
      </c>
      <c r="J66" s="52">
        <f>INTMARB!J66+GIC!J66</f>
        <v>0</v>
      </c>
      <c r="K66" s="52">
        <f>INTMARB!K66+GIC!K66</f>
        <v>0</v>
      </c>
      <c r="L66" s="52">
        <f>INTMARB!L66+GIC!L66</f>
        <v>0</v>
      </c>
      <c r="M66" s="52">
        <f>INTMARB!M66+GIC!M66</f>
        <v>0</v>
      </c>
      <c r="N66" s="52">
        <f>INTMARB!N66+GIC!N66</f>
        <v>0</v>
      </c>
      <c r="O66" s="52">
        <f>INTMARB!O66+GIC!O66</f>
        <v>0</v>
      </c>
      <c r="P66" s="52">
        <f>INTMARB!P66+GIC!P66</f>
        <v>0</v>
      </c>
      <c r="Q66" s="52">
        <f>INTMARB!Q66+GIC!Q66</f>
        <v>0</v>
      </c>
      <c r="R66" s="52">
        <f>INTMARB!R66+GIC!R66</f>
        <v>0</v>
      </c>
      <c r="S66" s="52">
        <f>INTMARB!S66+GIC!S66</f>
        <v>0</v>
      </c>
      <c r="T66" s="52">
        <f>INTMARB!T66+GIC!T66</f>
        <v>0</v>
      </c>
      <c r="U66" s="52">
        <f>INTMARB!U66+GIC!U66</f>
        <v>0</v>
      </c>
      <c r="V66" s="52">
        <f>INTMARB!V66+GIC!V66</f>
        <v>0</v>
      </c>
      <c r="W66" s="52">
        <f>INTMARB!W66+GIC!W66</f>
        <v>0</v>
      </c>
      <c r="X66" s="52">
        <f>INTMARB!X66+GIC!X66</f>
        <v>0</v>
      </c>
      <c r="Y66" s="52">
        <f>INTMARB!Y66+GIC!Y66</f>
        <v>0</v>
      </c>
      <c r="Z66" s="52">
        <f>INTMARB!Z66+GIC!Z66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INTMARB!C67+GIC!C67</f>
        <v>0</v>
      </c>
      <c r="D67" s="52">
        <f>INTMARB!D67+GIC!D67</f>
        <v>0</v>
      </c>
      <c r="E67" s="52">
        <f>INTMARB!E67+GIC!E67</f>
        <v>0</v>
      </c>
      <c r="F67" s="52">
        <f>INTMARB!F67+GIC!F67</f>
        <v>0</v>
      </c>
      <c r="G67" s="52">
        <f>INTMARB!G67+GIC!G67</f>
        <v>0</v>
      </c>
      <c r="H67" s="52">
        <f>INTMARB!H67+GIC!H67</f>
        <v>0</v>
      </c>
      <c r="I67" s="52">
        <f>INTMARB!I67+GIC!I67</f>
        <v>0</v>
      </c>
      <c r="J67" s="52">
        <f>INTMARB!J67+GIC!J67</f>
        <v>0</v>
      </c>
      <c r="K67" s="52">
        <f>INTMARB!K67+GIC!K67</f>
        <v>0</v>
      </c>
      <c r="L67" s="52">
        <f>INTMARB!L67+GIC!L67</f>
        <v>0</v>
      </c>
      <c r="M67" s="52">
        <f>INTMARB!M67+GIC!M67</f>
        <v>0</v>
      </c>
      <c r="N67" s="52">
        <f>INTMARB!N67+GIC!N67</f>
        <v>0</v>
      </c>
      <c r="O67" s="52">
        <f>INTMARB!O67+GIC!O67</f>
        <v>3.8232000000000004</v>
      </c>
      <c r="P67" s="52">
        <f>INTMARB!P67+GIC!P67</f>
        <v>5.7347999999999999</v>
      </c>
      <c r="Q67" s="52">
        <f>INTMARB!Q67+GIC!Q67</f>
        <v>5.7348000000000008</v>
      </c>
      <c r="R67" s="52">
        <f>INTMARB!R67+GIC!R67</f>
        <v>63.082800000000013</v>
      </c>
      <c r="S67" s="52">
        <f>INTMARB!S67+GIC!S67</f>
        <v>74.552399999999992</v>
      </c>
      <c r="T67" s="52">
        <f>INTMARB!T67+GIC!T67</f>
        <v>8.7360119999999988</v>
      </c>
      <c r="U67" s="52">
        <f>INTMARB!U67+GIC!U67</f>
        <v>16.598550240000005</v>
      </c>
      <c r="V67" s="52">
        <f>INTMARB!V67+GIC!V67</f>
        <v>24.262027200000002</v>
      </c>
      <c r="W67" s="52">
        <f>INTMARB!W67+GIC!W67</f>
        <v>19.022459039999998</v>
      </c>
      <c r="X67" s="52">
        <f>INTMARB!X67+GIC!X67</f>
        <v>50.72239440000002</v>
      </c>
      <c r="Y67" s="52">
        <f>INTMARB!Y67+GIC!Y67</f>
        <v>76.240470239999993</v>
      </c>
      <c r="Z67" s="52">
        <f>INTMARB!Z67+GIC!Z67</f>
        <v>75.26937744</v>
      </c>
    </row>
    <row r="68" spans="1:26" ht="11.25" customHeight="1" x14ac:dyDescent="0.2">
      <c r="A68" s="50" t="s">
        <v>104</v>
      </c>
      <c r="B68" s="51" t="s">
        <v>105</v>
      </c>
      <c r="C68" s="52">
        <f>INTMARB!C68+GIC!C68</f>
        <v>0</v>
      </c>
      <c r="D68" s="52">
        <f>INTMARB!D68+GIC!D68</f>
        <v>0</v>
      </c>
      <c r="E68" s="52">
        <f>INTMARB!E68+GIC!E68</f>
        <v>0</v>
      </c>
      <c r="F68" s="52">
        <f>INTMARB!F68+GIC!F68</f>
        <v>0</v>
      </c>
      <c r="G68" s="52">
        <f>INTMARB!G68+GIC!G68</f>
        <v>0</v>
      </c>
      <c r="H68" s="52">
        <f>INTMARB!H68+GIC!H68</f>
        <v>0</v>
      </c>
      <c r="I68" s="52">
        <f>INTMARB!I68+GIC!I68</f>
        <v>0</v>
      </c>
      <c r="J68" s="52">
        <f>INTMARB!J68+GIC!J68</f>
        <v>0</v>
      </c>
      <c r="K68" s="52">
        <f>INTMARB!K68+GIC!K68</f>
        <v>0</v>
      </c>
      <c r="L68" s="52">
        <f>INTMARB!L68+GIC!L68</f>
        <v>0</v>
      </c>
      <c r="M68" s="52">
        <f>INTMARB!M68+GIC!M68</f>
        <v>0</v>
      </c>
      <c r="N68" s="52">
        <f>INTMARB!N68+GIC!N68</f>
        <v>0</v>
      </c>
      <c r="O68" s="52">
        <f>INTMARB!O68+GIC!O68</f>
        <v>0</v>
      </c>
      <c r="P68" s="52">
        <f>INTMARB!P68+GIC!P68</f>
        <v>0</v>
      </c>
      <c r="Q68" s="52">
        <f>INTMARB!Q68+GIC!Q68</f>
        <v>0</v>
      </c>
      <c r="R68" s="52">
        <f>INTMARB!R68+GIC!R68</f>
        <v>0</v>
      </c>
      <c r="S68" s="52">
        <f>INTMARB!S68+GIC!S68</f>
        <v>0</v>
      </c>
      <c r="T68" s="52">
        <f>INTMARB!T68+GIC!T68</f>
        <v>6.1064150399999999</v>
      </c>
      <c r="U68" s="52">
        <f>INTMARB!U68+GIC!U68</f>
        <v>12.495492000000002</v>
      </c>
      <c r="V68" s="52">
        <f>INTMARB!V68+GIC!V68</f>
        <v>5.4776260799999985</v>
      </c>
      <c r="W68" s="52">
        <f>INTMARB!W68+GIC!W68</f>
        <v>4.188697920000001</v>
      </c>
      <c r="X68" s="52">
        <f>INTMARB!X68+GIC!X68</f>
        <v>3.1383374400000013</v>
      </c>
      <c r="Y68" s="52">
        <f>INTMARB!Y68+GIC!Y68</f>
        <v>2.5044508800000003</v>
      </c>
      <c r="Z68" s="52">
        <f>INTMARB!Z68+GIC!Z68</f>
        <v>2.6693582400000002</v>
      </c>
    </row>
    <row r="69" spans="1:26" ht="11.25" customHeight="1" x14ac:dyDescent="0.2">
      <c r="A69" s="50" t="s">
        <v>106</v>
      </c>
      <c r="B69" s="51" t="s">
        <v>107</v>
      </c>
      <c r="C69" s="52">
        <f>INTMARB!C69+GIC!C69</f>
        <v>0</v>
      </c>
      <c r="D69" s="52">
        <f>INTMARB!D69+GIC!D69</f>
        <v>0</v>
      </c>
      <c r="E69" s="52">
        <f>INTMARB!E69+GIC!E69</f>
        <v>0</v>
      </c>
      <c r="F69" s="52">
        <f>INTMARB!F69+GIC!F69</f>
        <v>0</v>
      </c>
      <c r="G69" s="52">
        <f>INTMARB!G69+GIC!G69</f>
        <v>0</v>
      </c>
      <c r="H69" s="52">
        <f>INTMARB!H69+GIC!H69</f>
        <v>0</v>
      </c>
      <c r="I69" s="52">
        <f>INTMARB!I69+GIC!I69</f>
        <v>209.56794335999996</v>
      </c>
      <c r="J69" s="52">
        <f>INTMARB!J69+GIC!J69</f>
        <v>392.94033983999998</v>
      </c>
      <c r="K69" s="52">
        <f>INTMARB!K69+GIC!K69</f>
        <v>395.55999647999988</v>
      </c>
      <c r="L69" s="52">
        <f>INTMARB!L69+GIC!L69</f>
        <v>657.52005312000006</v>
      </c>
      <c r="M69" s="52">
        <f>INTMARB!M69+GIC!M69</f>
        <v>956.15453808000007</v>
      </c>
      <c r="N69" s="52">
        <f>INTMARB!N69+GIC!N69</f>
        <v>898.52336639999999</v>
      </c>
      <c r="O69" s="52">
        <f>INTMARB!O69+GIC!O69</f>
        <v>830.41382303999967</v>
      </c>
      <c r="P69" s="52">
        <f>INTMARB!P69+GIC!P69</f>
        <v>798.9787080000001</v>
      </c>
      <c r="Q69" s="52">
        <f>INTMARB!Q69+GIC!Q69</f>
        <v>796.35905135999985</v>
      </c>
      <c r="R69" s="52">
        <f>INTMARB!R69+GIC!R69</f>
        <v>953.53513632000011</v>
      </c>
      <c r="S69" s="52">
        <f>INTMARB!S69+GIC!S69</f>
        <v>741.34728144000007</v>
      </c>
      <c r="T69" s="52">
        <f>INTMARB!T69+GIC!T69</f>
        <v>743.51350656000011</v>
      </c>
      <c r="U69" s="52">
        <f>INTMARB!U69+GIC!U69</f>
        <v>783.87885215999995</v>
      </c>
      <c r="V69" s="52">
        <f>INTMARB!V69+GIC!V69</f>
        <v>811.68575039999973</v>
      </c>
      <c r="W69" s="52">
        <f>INTMARB!W69+GIC!W69</f>
        <v>734.69618783999977</v>
      </c>
      <c r="X69" s="52">
        <f>INTMARB!X69+GIC!X69</f>
        <v>1004.9005929600003</v>
      </c>
      <c r="Y69" s="52">
        <f>INTMARB!Y69+GIC!Y69</f>
        <v>975.31539696000004</v>
      </c>
      <c r="Z69" s="52">
        <f>INTMARB!Z69+GIC!Z69</f>
        <v>1015.4426846400003</v>
      </c>
    </row>
    <row r="70" spans="1:26" ht="11.25" customHeight="1" x14ac:dyDescent="0.2">
      <c r="A70" s="50" t="s">
        <v>108</v>
      </c>
      <c r="B70" s="51" t="s">
        <v>109</v>
      </c>
      <c r="C70" s="52">
        <f>INTMARB!C70+GIC!C70</f>
        <v>0</v>
      </c>
      <c r="D70" s="52">
        <f>INTMARB!D70+GIC!D70</f>
        <v>0</v>
      </c>
      <c r="E70" s="52">
        <f>INTMARB!E70+GIC!E70</f>
        <v>0</v>
      </c>
      <c r="F70" s="52">
        <f>INTMARB!F70+GIC!F70</f>
        <v>0</v>
      </c>
      <c r="G70" s="52">
        <f>INTMARB!G70+GIC!G70</f>
        <v>0</v>
      </c>
      <c r="H70" s="52">
        <f>INTMARB!H70+GIC!H70</f>
        <v>0</v>
      </c>
      <c r="I70" s="52">
        <f>INTMARB!I70+GIC!I70</f>
        <v>0</v>
      </c>
      <c r="J70" s="52">
        <f>INTMARB!J70+GIC!J70</f>
        <v>0</v>
      </c>
      <c r="K70" s="52">
        <f>INTMARB!K70+GIC!K70</f>
        <v>0</v>
      </c>
      <c r="L70" s="52">
        <f>INTMARB!L70+GIC!L70</f>
        <v>0</v>
      </c>
      <c r="M70" s="52">
        <f>INTMARB!M70+GIC!M70</f>
        <v>0</v>
      </c>
      <c r="N70" s="52">
        <f>INTMARB!N70+GIC!N70</f>
        <v>0</v>
      </c>
      <c r="O70" s="52">
        <f>INTMARB!O70+GIC!O70</f>
        <v>0</v>
      </c>
      <c r="P70" s="52">
        <f>INTMARB!P70+GIC!P70</f>
        <v>0</v>
      </c>
      <c r="Q70" s="52">
        <f>INTMARB!Q70+GIC!Q70</f>
        <v>0</v>
      </c>
      <c r="R70" s="52">
        <f>INTMARB!R70+GIC!R70</f>
        <v>0</v>
      </c>
      <c r="S70" s="52">
        <f>INTMARB!S70+GIC!S70</f>
        <v>0</v>
      </c>
      <c r="T70" s="52">
        <f>INTMARB!T70+GIC!T70</f>
        <v>0</v>
      </c>
      <c r="U70" s="52">
        <f>INTMARB!U70+GIC!U70</f>
        <v>0</v>
      </c>
      <c r="V70" s="52">
        <f>INTMARB!V70+GIC!V70</f>
        <v>0</v>
      </c>
      <c r="W70" s="52">
        <f>INTMARB!W70+GIC!W70</f>
        <v>0</v>
      </c>
      <c r="X70" s="52">
        <f>INTMARB!X70+GIC!X70</f>
        <v>0</v>
      </c>
      <c r="Y70" s="52">
        <f>INTMARB!Y70+GIC!Y70</f>
        <v>0</v>
      </c>
      <c r="Z70" s="52">
        <f>INTMARB!Z70+GIC!Z70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INTMARB!C71+GIC!C71</f>
        <v>0</v>
      </c>
      <c r="D71" s="52">
        <f>INTMARB!D71+GIC!D71</f>
        <v>0</v>
      </c>
      <c r="E71" s="52">
        <f>INTMARB!E71+GIC!E71</f>
        <v>0</v>
      </c>
      <c r="F71" s="52">
        <f>INTMARB!F71+GIC!F71</f>
        <v>0</v>
      </c>
      <c r="G71" s="52">
        <f>INTMARB!G71+GIC!G71</f>
        <v>0</v>
      </c>
      <c r="H71" s="52">
        <f>INTMARB!H71+GIC!H71</f>
        <v>0</v>
      </c>
      <c r="I71" s="52">
        <f>INTMARB!I71+GIC!I71</f>
        <v>0</v>
      </c>
      <c r="J71" s="52">
        <f>INTMARB!J71+GIC!J71</f>
        <v>0</v>
      </c>
      <c r="K71" s="52">
        <f>INTMARB!K71+GIC!K71</f>
        <v>0</v>
      </c>
      <c r="L71" s="52">
        <f>INTMARB!L71+GIC!L71</f>
        <v>0</v>
      </c>
      <c r="M71" s="52">
        <f>INTMARB!M71+GIC!M71</f>
        <v>0</v>
      </c>
      <c r="N71" s="52">
        <f>INTMARB!N71+GIC!N71</f>
        <v>0</v>
      </c>
      <c r="O71" s="52">
        <f>INTMARB!O71+GIC!O71</f>
        <v>0</v>
      </c>
      <c r="P71" s="52">
        <f>INTMARB!P71+GIC!P71</f>
        <v>0</v>
      </c>
      <c r="Q71" s="52">
        <f>INTMARB!Q71+GIC!Q71</f>
        <v>0</v>
      </c>
      <c r="R71" s="52">
        <f>INTMARB!R71+GIC!R71</f>
        <v>0</v>
      </c>
      <c r="S71" s="52">
        <f>INTMARB!S71+GIC!S71</f>
        <v>0</v>
      </c>
      <c r="T71" s="52">
        <f>INTMARB!T71+GIC!T71</f>
        <v>0</v>
      </c>
      <c r="U71" s="52">
        <f>INTMARB!U71+GIC!U71</f>
        <v>0</v>
      </c>
      <c r="V71" s="52">
        <f>INTMARB!V71+GIC!V71</f>
        <v>0</v>
      </c>
      <c r="W71" s="52">
        <f>INTMARB!W71+GIC!W71</f>
        <v>0</v>
      </c>
      <c r="X71" s="52">
        <f>INTMARB!X71+GIC!X71</f>
        <v>0</v>
      </c>
      <c r="Y71" s="52">
        <f>INTMARB!Y71+GIC!Y71</f>
        <v>0</v>
      </c>
      <c r="Z71" s="52">
        <f>INTMARB!Z71+GIC!Z71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INTMARB!C72+GIC!C72</f>
        <v>0</v>
      </c>
      <c r="D72" s="55">
        <f>INTMARB!D72+GIC!D72</f>
        <v>0</v>
      </c>
      <c r="E72" s="55">
        <f>INTMARB!E72+GIC!E72</f>
        <v>0</v>
      </c>
      <c r="F72" s="55">
        <f>INTMARB!F72+GIC!F72</f>
        <v>0</v>
      </c>
      <c r="G72" s="55">
        <f>INTMARB!G72+GIC!G72</f>
        <v>0</v>
      </c>
      <c r="H72" s="55">
        <f>INTMARB!H72+GIC!H72</f>
        <v>0</v>
      </c>
      <c r="I72" s="55">
        <f>INTMARB!I72+GIC!I72</f>
        <v>3.0982867199999991</v>
      </c>
      <c r="J72" s="55">
        <f>INTMARB!J72+GIC!J72</f>
        <v>8.5735886399999988</v>
      </c>
      <c r="K72" s="55">
        <f>INTMARB!K72+GIC!K72</f>
        <v>14.97935088</v>
      </c>
      <c r="L72" s="55">
        <f>INTMARB!L72+GIC!L72</f>
        <v>13.176888479999999</v>
      </c>
      <c r="M72" s="55">
        <f>INTMARB!M72+GIC!M72</f>
        <v>14.142882239999997</v>
      </c>
      <c r="N72" s="55">
        <f>INTMARB!N72+GIC!N72</f>
        <v>13.651145279999998</v>
      </c>
      <c r="O72" s="55">
        <f>INTMARB!O72+GIC!O72</f>
        <v>13.92481008</v>
      </c>
      <c r="P72" s="55">
        <f>INTMARB!P72+GIC!P72</f>
        <v>13.229902080000002</v>
      </c>
      <c r="Q72" s="55">
        <f>INTMARB!Q72+GIC!Q72</f>
        <v>15.712657919999998</v>
      </c>
      <c r="R72" s="55">
        <f>INTMARB!R72+GIC!R72</f>
        <v>10.752877439999995</v>
      </c>
      <c r="S72" s="55">
        <f>INTMARB!S72+GIC!S72</f>
        <v>7.4219039999999996</v>
      </c>
      <c r="T72" s="55">
        <f>INTMARB!T72+GIC!T72</f>
        <v>0</v>
      </c>
      <c r="U72" s="55">
        <f>INTMARB!U72+GIC!U72</f>
        <v>0</v>
      </c>
      <c r="V72" s="55">
        <f>INTMARB!V72+GIC!V72</f>
        <v>0</v>
      </c>
      <c r="W72" s="55">
        <f>INTMARB!W72+GIC!W72</f>
        <v>0</v>
      </c>
      <c r="X72" s="55">
        <f>INTMARB!X72+GIC!X72</f>
        <v>0</v>
      </c>
      <c r="Y72" s="55">
        <f>INTMARB!Y72+GIC!Y72</f>
        <v>0</v>
      </c>
      <c r="Z72" s="55">
        <f>INTMARB!Z72+GIC!Z72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121</v>
      </c>
      <c r="B1" s="4" t="s">
        <v>210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2131.0026771600005</v>
      </c>
      <c r="D2" s="21">
        <f t="shared" ref="D2:X2" si="0">SUM(D3,D17,D22,D25,D26,D51,D52)</f>
        <v>1523.1419161199999</v>
      </c>
      <c r="E2" s="21">
        <f t="shared" si="0"/>
        <v>1549.1059703999999</v>
      </c>
      <c r="F2" s="21">
        <f t="shared" si="0"/>
        <v>1860.5185736399997</v>
      </c>
      <c r="G2" s="21">
        <f t="shared" si="0"/>
        <v>2104.9010935200004</v>
      </c>
      <c r="H2" s="21">
        <f t="shared" si="0"/>
        <v>1852.0334845200005</v>
      </c>
      <c r="I2" s="21">
        <f t="shared" si="0"/>
        <v>2029.0534149600001</v>
      </c>
      <c r="J2" s="21">
        <f t="shared" si="0"/>
        <v>1592.7628168800002</v>
      </c>
      <c r="K2" s="21">
        <f t="shared" si="0"/>
        <v>1698.4784743200005</v>
      </c>
      <c r="L2" s="21">
        <f t="shared" si="0"/>
        <v>1530.1033768800003</v>
      </c>
      <c r="M2" s="21">
        <f t="shared" si="0"/>
        <v>1478.1935667600001</v>
      </c>
      <c r="N2" s="21">
        <f t="shared" si="0"/>
        <v>1803.5448303599997</v>
      </c>
      <c r="O2" s="21">
        <f t="shared" si="0"/>
        <v>1948.7126664</v>
      </c>
      <c r="P2" s="21">
        <f t="shared" si="0"/>
        <v>2076.5344215600003</v>
      </c>
      <c r="Q2" s="21">
        <f t="shared" si="0"/>
        <v>1952.6213354400006</v>
      </c>
      <c r="R2" s="21">
        <f t="shared" si="0"/>
        <v>2062.4731455600004</v>
      </c>
      <c r="S2" s="21">
        <f t="shared" si="0"/>
        <v>2454.1945455600003</v>
      </c>
      <c r="T2" s="21">
        <f t="shared" si="0"/>
        <v>2498.7341782800004</v>
      </c>
      <c r="U2" s="21">
        <f t="shared" si="0"/>
        <v>2600.2311102000003</v>
      </c>
      <c r="V2" s="21">
        <f t="shared" si="0"/>
        <v>3064.1766001200012</v>
      </c>
      <c r="W2" s="21">
        <f t="shared" si="0"/>
        <v>2205.01993356</v>
      </c>
      <c r="X2" s="21">
        <f t="shared" si="0"/>
        <v>2116.6001164800005</v>
      </c>
      <c r="Y2" s="21">
        <f t="shared" ref="Y2:Z2" si="1">SUM(Y3,Y17,Y22,Y25,Y26,Y51,Y52)</f>
        <v>2250.129195</v>
      </c>
      <c r="Z2" s="21">
        <f t="shared" si="1"/>
        <v>1879.0330788000001</v>
      </c>
    </row>
    <row r="3" spans="1:26" ht="11.25" customHeight="1" x14ac:dyDescent="0.2">
      <c r="A3" s="22" t="s">
        <v>2</v>
      </c>
      <c r="B3" s="23" t="s">
        <v>3</v>
      </c>
      <c r="C3" s="24">
        <f t="shared" ref="C3:V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ref="W3:X3" si="3">SUM(W4,W8,W11)</f>
        <v>0</v>
      </c>
      <c r="X3" s="24">
        <f t="shared" si="3"/>
        <v>0</v>
      </c>
      <c r="Y3" s="24">
        <f t="shared" ref="Y3:Z3" si="4">SUM(Y4,Y8,Y11)</f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V4" si="5">SUM(C5:C7)</f>
        <v>0</v>
      </c>
      <c r="D4" s="19">
        <f t="shared" si="5"/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ref="W4:X4" si="6">SUM(W5:W7)</f>
        <v>0</v>
      </c>
      <c r="X4" s="19">
        <f t="shared" si="6"/>
        <v>0</v>
      </c>
      <c r="Y4" s="19">
        <f t="shared" ref="Y4:Z4" si="7">SUM(Y5:Y7)</f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f>INTMARB_IN!C5+INTMARB_EX!C5</f>
        <v>0</v>
      </c>
      <c r="D5" s="8">
        <f>INTMARB_IN!D5+INTMARB_EX!D5</f>
        <v>0</v>
      </c>
      <c r="E5" s="8">
        <f>INTMARB_IN!E5+INTMARB_EX!E5</f>
        <v>0</v>
      </c>
      <c r="F5" s="8">
        <f>INTMARB_IN!F5+INTMARB_EX!F5</f>
        <v>0</v>
      </c>
      <c r="G5" s="8">
        <f>INTMARB_IN!G5+INTMARB_EX!G5</f>
        <v>0</v>
      </c>
      <c r="H5" s="8">
        <f>INTMARB_IN!H5+INTMARB_EX!H5</f>
        <v>0</v>
      </c>
      <c r="I5" s="8">
        <f>INTMARB_IN!I5+INTMARB_EX!I5</f>
        <v>0</v>
      </c>
      <c r="J5" s="8">
        <f>INTMARB_IN!J5+INTMARB_EX!J5</f>
        <v>0</v>
      </c>
      <c r="K5" s="8">
        <f>INTMARB_IN!K5+INTMARB_EX!K5</f>
        <v>0</v>
      </c>
      <c r="L5" s="8">
        <f>INTMARB_IN!L5+INTMARB_EX!L5</f>
        <v>0</v>
      </c>
      <c r="M5" s="8">
        <f>INTMARB_IN!M5+INTMARB_EX!M5</f>
        <v>0</v>
      </c>
      <c r="N5" s="8">
        <f>INTMARB_IN!N5+INTMARB_EX!N5</f>
        <v>0</v>
      </c>
      <c r="O5" s="8">
        <f>INTMARB_IN!O5+INTMARB_EX!O5</f>
        <v>0</v>
      </c>
      <c r="P5" s="8">
        <f>INTMARB_IN!P5+INTMARB_EX!P5</f>
        <v>0</v>
      </c>
      <c r="Q5" s="8">
        <f>INTMARB_IN!Q5+INTMARB_EX!Q5</f>
        <v>0</v>
      </c>
      <c r="R5" s="8">
        <f>INTMARB_IN!R5+INTMARB_EX!R5</f>
        <v>0</v>
      </c>
      <c r="S5" s="8">
        <f>INTMARB_IN!S5+INTMARB_EX!S5</f>
        <v>0</v>
      </c>
      <c r="T5" s="8">
        <f>INTMARB_IN!T5+INTMARB_EX!T5</f>
        <v>0</v>
      </c>
      <c r="U5" s="8">
        <f>INTMARB_IN!U5+INTMARB_EX!U5</f>
        <v>0</v>
      </c>
      <c r="V5" s="8">
        <f>INTMARB_IN!V5+INTMARB_EX!V5</f>
        <v>0</v>
      </c>
      <c r="W5" s="8">
        <f>INTMARB_IN!W5+INTMARB_EX!W5</f>
        <v>0</v>
      </c>
      <c r="X5" s="8">
        <f>INTMARB_IN!X5+INTMARB_EX!X5</f>
        <v>0</v>
      </c>
      <c r="Y5" s="8">
        <f>INTMARB_IN!Y5+INTMARB_EX!Y5</f>
        <v>0</v>
      </c>
      <c r="Z5" s="8">
        <f>INTMARB_IN!Z5+INTMARB_EX!Z5</f>
        <v>0</v>
      </c>
    </row>
    <row r="6" spans="1:26" ht="11.25" customHeight="1" x14ac:dyDescent="0.2">
      <c r="A6" s="28" t="s">
        <v>6</v>
      </c>
      <c r="B6" s="7" t="s">
        <v>7</v>
      </c>
      <c r="C6" s="8">
        <f>INTMARB_IN!C6+INTMARB_EX!C6</f>
        <v>0</v>
      </c>
      <c r="D6" s="8">
        <f>INTMARB_IN!D6+INTMARB_EX!D6</f>
        <v>0</v>
      </c>
      <c r="E6" s="8">
        <f>INTMARB_IN!E6+INTMARB_EX!E6</f>
        <v>0</v>
      </c>
      <c r="F6" s="8">
        <f>INTMARB_IN!F6+INTMARB_EX!F6</f>
        <v>0</v>
      </c>
      <c r="G6" s="8">
        <f>INTMARB_IN!G6+INTMARB_EX!G6</f>
        <v>0</v>
      </c>
      <c r="H6" s="8">
        <f>INTMARB_IN!H6+INTMARB_EX!H6</f>
        <v>0</v>
      </c>
      <c r="I6" s="8">
        <f>INTMARB_IN!I6+INTMARB_EX!I6</f>
        <v>0</v>
      </c>
      <c r="J6" s="8">
        <f>INTMARB_IN!J6+INTMARB_EX!J6</f>
        <v>0</v>
      </c>
      <c r="K6" s="8">
        <f>INTMARB_IN!K6+INTMARB_EX!K6</f>
        <v>0</v>
      </c>
      <c r="L6" s="8">
        <f>INTMARB_IN!L6+INTMARB_EX!L6</f>
        <v>0</v>
      </c>
      <c r="M6" s="8">
        <f>INTMARB_IN!M6+INTMARB_EX!M6</f>
        <v>0</v>
      </c>
      <c r="N6" s="8">
        <f>INTMARB_IN!N6+INTMARB_EX!N6</f>
        <v>0</v>
      </c>
      <c r="O6" s="8">
        <f>INTMARB_IN!O6+INTMARB_EX!O6</f>
        <v>0</v>
      </c>
      <c r="P6" s="8">
        <f>INTMARB_IN!P6+INTMARB_EX!P6</f>
        <v>0</v>
      </c>
      <c r="Q6" s="8">
        <f>INTMARB_IN!Q6+INTMARB_EX!Q6</f>
        <v>0</v>
      </c>
      <c r="R6" s="8">
        <f>INTMARB_IN!R6+INTMARB_EX!R6</f>
        <v>0</v>
      </c>
      <c r="S6" s="8">
        <f>INTMARB_IN!S6+INTMARB_EX!S6</f>
        <v>0</v>
      </c>
      <c r="T6" s="8">
        <f>INTMARB_IN!T6+INTMARB_EX!T6</f>
        <v>0</v>
      </c>
      <c r="U6" s="8">
        <f>INTMARB_IN!U6+INTMARB_EX!U6</f>
        <v>0</v>
      </c>
      <c r="V6" s="8">
        <f>INTMARB_IN!V6+INTMARB_EX!V6</f>
        <v>0</v>
      </c>
      <c r="W6" s="8">
        <f>INTMARB_IN!W6+INTMARB_EX!W6</f>
        <v>0</v>
      </c>
      <c r="X6" s="8">
        <f>INTMARB_IN!X6+INTMARB_EX!X6</f>
        <v>0</v>
      </c>
      <c r="Y6" s="8">
        <f>INTMARB_IN!Y6+INTMARB_EX!Y6</f>
        <v>0</v>
      </c>
      <c r="Z6" s="8">
        <f>INTMARB_IN!Z6+INTMARB_EX!Z6</f>
        <v>0</v>
      </c>
    </row>
    <row r="7" spans="1:26" ht="11.25" customHeight="1" x14ac:dyDescent="0.2">
      <c r="A7" s="28" t="s">
        <v>8</v>
      </c>
      <c r="B7" s="7" t="s">
        <v>9</v>
      </c>
      <c r="C7" s="8">
        <f>INTMARB_IN!C7+INTMARB_EX!C7</f>
        <v>0</v>
      </c>
      <c r="D7" s="8">
        <f>INTMARB_IN!D7+INTMARB_EX!D7</f>
        <v>0</v>
      </c>
      <c r="E7" s="8">
        <f>INTMARB_IN!E7+INTMARB_EX!E7</f>
        <v>0</v>
      </c>
      <c r="F7" s="8">
        <f>INTMARB_IN!F7+INTMARB_EX!F7</f>
        <v>0</v>
      </c>
      <c r="G7" s="8">
        <f>INTMARB_IN!G7+INTMARB_EX!G7</f>
        <v>0</v>
      </c>
      <c r="H7" s="8">
        <f>INTMARB_IN!H7+INTMARB_EX!H7</f>
        <v>0</v>
      </c>
      <c r="I7" s="8">
        <f>INTMARB_IN!I7+INTMARB_EX!I7</f>
        <v>0</v>
      </c>
      <c r="J7" s="8">
        <f>INTMARB_IN!J7+INTMARB_EX!J7</f>
        <v>0</v>
      </c>
      <c r="K7" s="8">
        <f>INTMARB_IN!K7+INTMARB_EX!K7</f>
        <v>0</v>
      </c>
      <c r="L7" s="8">
        <f>INTMARB_IN!L7+INTMARB_EX!L7</f>
        <v>0</v>
      </c>
      <c r="M7" s="8">
        <f>INTMARB_IN!M7+INTMARB_EX!M7</f>
        <v>0</v>
      </c>
      <c r="N7" s="8">
        <f>INTMARB_IN!N7+INTMARB_EX!N7</f>
        <v>0</v>
      </c>
      <c r="O7" s="8">
        <f>INTMARB_IN!O7+INTMARB_EX!O7</f>
        <v>0</v>
      </c>
      <c r="P7" s="8">
        <f>INTMARB_IN!P7+INTMARB_EX!P7</f>
        <v>0</v>
      </c>
      <c r="Q7" s="8">
        <f>INTMARB_IN!Q7+INTMARB_EX!Q7</f>
        <v>0</v>
      </c>
      <c r="R7" s="8">
        <f>INTMARB_IN!R7+INTMARB_EX!R7</f>
        <v>0</v>
      </c>
      <c r="S7" s="8">
        <f>INTMARB_IN!S7+INTMARB_EX!S7</f>
        <v>0</v>
      </c>
      <c r="T7" s="8">
        <f>INTMARB_IN!T7+INTMARB_EX!T7</f>
        <v>0</v>
      </c>
      <c r="U7" s="8">
        <f>INTMARB_IN!U7+INTMARB_EX!U7</f>
        <v>0</v>
      </c>
      <c r="V7" s="8">
        <f>INTMARB_IN!V7+INTMARB_EX!V7</f>
        <v>0</v>
      </c>
      <c r="W7" s="8">
        <f>INTMARB_IN!W7+INTMARB_EX!W7</f>
        <v>0</v>
      </c>
      <c r="X7" s="8">
        <f>INTMARB_IN!X7+INTMARB_EX!X7</f>
        <v>0</v>
      </c>
      <c r="Y7" s="8">
        <f>INTMARB_IN!Y7+INTMARB_EX!Y7</f>
        <v>0</v>
      </c>
      <c r="Z7" s="8">
        <f>INTMARB_IN!Z7+INTMARB_EX!Z7</f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V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ref="W8:X8" si="9">SUM(W9:W10)</f>
        <v>0</v>
      </c>
      <c r="X8" s="19">
        <f t="shared" si="9"/>
        <v>0</v>
      </c>
      <c r="Y8" s="19">
        <f t="shared" ref="Y8:Z8" si="10">SUM(Y9:Y10)</f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f>INTMARB_IN!C9+INTMARB_EX!C9</f>
        <v>0</v>
      </c>
      <c r="D9" s="8">
        <f>INTMARB_IN!D9+INTMARB_EX!D9</f>
        <v>0</v>
      </c>
      <c r="E9" s="8">
        <f>INTMARB_IN!E9+INTMARB_EX!E9</f>
        <v>0</v>
      </c>
      <c r="F9" s="8">
        <f>INTMARB_IN!F9+INTMARB_EX!F9</f>
        <v>0</v>
      </c>
      <c r="G9" s="8">
        <f>INTMARB_IN!G9+INTMARB_EX!G9</f>
        <v>0</v>
      </c>
      <c r="H9" s="8">
        <f>INTMARB_IN!H9+INTMARB_EX!H9</f>
        <v>0</v>
      </c>
      <c r="I9" s="8">
        <f>INTMARB_IN!I9+INTMARB_EX!I9</f>
        <v>0</v>
      </c>
      <c r="J9" s="8">
        <f>INTMARB_IN!J9+INTMARB_EX!J9</f>
        <v>0</v>
      </c>
      <c r="K9" s="8">
        <f>INTMARB_IN!K9+INTMARB_EX!K9</f>
        <v>0</v>
      </c>
      <c r="L9" s="8">
        <f>INTMARB_IN!L9+INTMARB_EX!L9</f>
        <v>0</v>
      </c>
      <c r="M9" s="8">
        <f>INTMARB_IN!M9+INTMARB_EX!M9</f>
        <v>0</v>
      </c>
      <c r="N9" s="8">
        <f>INTMARB_IN!N9+INTMARB_EX!N9</f>
        <v>0</v>
      </c>
      <c r="O9" s="8">
        <f>INTMARB_IN!O9+INTMARB_EX!O9</f>
        <v>0</v>
      </c>
      <c r="P9" s="8">
        <f>INTMARB_IN!P9+INTMARB_EX!P9</f>
        <v>0</v>
      </c>
      <c r="Q9" s="8">
        <f>INTMARB_IN!Q9+INTMARB_EX!Q9</f>
        <v>0</v>
      </c>
      <c r="R9" s="8">
        <f>INTMARB_IN!R9+INTMARB_EX!R9</f>
        <v>0</v>
      </c>
      <c r="S9" s="8">
        <f>INTMARB_IN!S9+INTMARB_EX!S9</f>
        <v>0</v>
      </c>
      <c r="T9" s="8">
        <f>INTMARB_IN!T9+INTMARB_EX!T9</f>
        <v>0</v>
      </c>
      <c r="U9" s="8">
        <f>INTMARB_IN!U9+INTMARB_EX!U9</f>
        <v>0</v>
      </c>
      <c r="V9" s="8">
        <f>INTMARB_IN!V9+INTMARB_EX!V9</f>
        <v>0</v>
      </c>
      <c r="W9" s="8">
        <f>INTMARB_IN!W9+INTMARB_EX!W9</f>
        <v>0</v>
      </c>
      <c r="X9" s="8">
        <f>INTMARB_IN!X9+INTMARB_EX!X9</f>
        <v>0</v>
      </c>
      <c r="Y9" s="8">
        <f>INTMARB_IN!Y9+INTMARB_EX!Y9</f>
        <v>0</v>
      </c>
      <c r="Z9" s="8">
        <f>INTMARB_IN!Z9+INTMARB_EX!Z9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INTMARB_IN!C10+INTMARB_EX!C10</f>
        <v>0</v>
      </c>
      <c r="D10" s="8">
        <f>INTMARB_IN!D10+INTMARB_EX!D10</f>
        <v>0</v>
      </c>
      <c r="E10" s="8">
        <f>INTMARB_IN!E10+INTMARB_EX!E10</f>
        <v>0</v>
      </c>
      <c r="F10" s="8">
        <f>INTMARB_IN!F10+INTMARB_EX!F10</f>
        <v>0</v>
      </c>
      <c r="G10" s="8">
        <f>INTMARB_IN!G10+INTMARB_EX!G10</f>
        <v>0</v>
      </c>
      <c r="H10" s="8">
        <f>INTMARB_IN!H10+INTMARB_EX!H10</f>
        <v>0</v>
      </c>
      <c r="I10" s="8">
        <f>INTMARB_IN!I10+INTMARB_EX!I10</f>
        <v>0</v>
      </c>
      <c r="J10" s="8">
        <f>INTMARB_IN!J10+INTMARB_EX!J10</f>
        <v>0</v>
      </c>
      <c r="K10" s="8">
        <f>INTMARB_IN!K10+INTMARB_EX!K10</f>
        <v>0</v>
      </c>
      <c r="L10" s="8">
        <f>INTMARB_IN!L10+INTMARB_EX!L10</f>
        <v>0</v>
      </c>
      <c r="M10" s="8">
        <f>INTMARB_IN!M10+INTMARB_EX!M10</f>
        <v>0</v>
      </c>
      <c r="N10" s="8">
        <f>INTMARB_IN!N10+INTMARB_EX!N10</f>
        <v>0</v>
      </c>
      <c r="O10" s="8">
        <f>INTMARB_IN!O10+INTMARB_EX!O10</f>
        <v>0</v>
      </c>
      <c r="P10" s="8">
        <f>INTMARB_IN!P10+INTMARB_EX!P10</f>
        <v>0</v>
      </c>
      <c r="Q10" s="8">
        <f>INTMARB_IN!Q10+INTMARB_EX!Q10</f>
        <v>0</v>
      </c>
      <c r="R10" s="8">
        <f>INTMARB_IN!R10+INTMARB_EX!R10</f>
        <v>0</v>
      </c>
      <c r="S10" s="8">
        <f>INTMARB_IN!S10+INTMARB_EX!S10</f>
        <v>0</v>
      </c>
      <c r="T10" s="8">
        <f>INTMARB_IN!T10+INTMARB_EX!T10</f>
        <v>0</v>
      </c>
      <c r="U10" s="8">
        <f>INTMARB_IN!U10+INTMARB_EX!U10</f>
        <v>0</v>
      </c>
      <c r="V10" s="8">
        <f>INTMARB_IN!V10+INTMARB_EX!V10</f>
        <v>0</v>
      </c>
      <c r="W10" s="8">
        <f>INTMARB_IN!W10+INTMARB_EX!W10</f>
        <v>0</v>
      </c>
      <c r="X10" s="8">
        <f>INTMARB_IN!X10+INTMARB_EX!X10</f>
        <v>0</v>
      </c>
      <c r="Y10" s="8">
        <f>INTMARB_IN!Y10+INTMARB_EX!Y10</f>
        <v>0</v>
      </c>
      <c r="Z10" s="8">
        <f>INTMARB_IN!Z10+INTMARB_EX!Z10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V11" si="11">SUM(C12:C16)</f>
        <v>0</v>
      </c>
      <c r="D11" s="19">
        <f t="shared" si="11"/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ref="W11:X11" si="12">SUM(W12:W16)</f>
        <v>0</v>
      </c>
      <c r="X11" s="19">
        <f t="shared" si="12"/>
        <v>0</v>
      </c>
      <c r="Y11" s="19">
        <f t="shared" ref="Y11:Z11" si="13">SUM(Y12:Y16)</f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f>INTMARB_IN!C12+INTMARB_EX!C12</f>
        <v>0</v>
      </c>
      <c r="D12" s="8">
        <f>INTMARB_IN!D12+INTMARB_EX!D12</f>
        <v>0</v>
      </c>
      <c r="E12" s="8">
        <f>INTMARB_IN!E12+INTMARB_EX!E12</f>
        <v>0</v>
      </c>
      <c r="F12" s="8">
        <f>INTMARB_IN!F12+INTMARB_EX!F12</f>
        <v>0</v>
      </c>
      <c r="G12" s="8">
        <f>INTMARB_IN!G12+INTMARB_EX!G12</f>
        <v>0</v>
      </c>
      <c r="H12" s="8">
        <f>INTMARB_IN!H12+INTMARB_EX!H12</f>
        <v>0</v>
      </c>
      <c r="I12" s="8">
        <f>INTMARB_IN!I12+INTMARB_EX!I12</f>
        <v>0</v>
      </c>
      <c r="J12" s="8">
        <f>INTMARB_IN!J12+INTMARB_EX!J12</f>
        <v>0</v>
      </c>
      <c r="K12" s="8">
        <f>INTMARB_IN!K12+INTMARB_EX!K12</f>
        <v>0</v>
      </c>
      <c r="L12" s="8">
        <f>INTMARB_IN!L12+INTMARB_EX!L12</f>
        <v>0</v>
      </c>
      <c r="M12" s="8">
        <f>INTMARB_IN!M12+INTMARB_EX!M12</f>
        <v>0</v>
      </c>
      <c r="N12" s="8">
        <f>INTMARB_IN!N12+INTMARB_EX!N12</f>
        <v>0</v>
      </c>
      <c r="O12" s="8">
        <f>INTMARB_IN!O12+INTMARB_EX!O12</f>
        <v>0</v>
      </c>
      <c r="P12" s="8">
        <f>INTMARB_IN!P12+INTMARB_EX!P12</f>
        <v>0</v>
      </c>
      <c r="Q12" s="8">
        <f>INTMARB_IN!Q12+INTMARB_EX!Q12</f>
        <v>0</v>
      </c>
      <c r="R12" s="8">
        <f>INTMARB_IN!R12+INTMARB_EX!R12</f>
        <v>0</v>
      </c>
      <c r="S12" s="8">
        <f>INTMARB_IN!S12+INTMARB_EX!S12</f>
        <v>0</v>
      </c>
      <c r="T12" s="8">
        <f>INTMARB_IN!T12+INTMARB_EX!T12</f>
        <v>0</v>
      </c>
      <c r="U12" s="8">
        <f>INTMARB_IN!U12+INTMARB_EX!U12</f>
        <v>0</v>
      </c>
      <c r="V12" s="8">
        <f>INTMARB_IN!V12+INTMARB_EX!V12</f>
        <v>0</v>
      </c>
      <c r="W12" s="8">
        <f>INTMARB_IN!W12+INTMARB_EX!W12</f>
        <v>0</v>
      </c>
      <c r="X12" s="8">
        <f>INTMARB_IN!X12+INTMARB_EX!X12</f>
        <v>0</v>
      </c>
      <c r="Y12" s="8">
        <f>INTMARB_IN!Y12+INTMARB_EX!Y12</f>
        <v>0</v>
      </c>
      <c r="Z12" s="8">
        <f>INTMARB_IN!Z12+INTMARB_EX!Z12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INTMARB_IN!C13+INTMARB_EX!C13</f>
        <v>0</v>
      </c>
      <c r="D13" s="8">
        <f>INTMARB_IN!D13+INTMARB_EX!D13</f>
        <v>0</v>
      </c>
      <c r="E13" s="8">
        <f>INTMARB_IN!E13+INTMARB_EX!E13</f>
        <v>0</v>
      </c>
      <c r="F13" s="8">
        <f>INTMARB_IN!F13+INTMARB_EX!F13</f>
        <v>0</v>
      </c>
      <c r="G13" s="8">
        <f>INTMARB_IN!G13+INTMARB_EX!G13</f>
        <v>0</v>
      </c>
      <c r="H13" s="8">
        <f>INTMARB_IN!H13+INTMARB_EX!H13</f>
        <v>0</v>
      </c>
      <c r="I13" s="8">
        <f>INTMARB_IN!I13+INTMARB_EX!I13</f>
        <v>0</v>
      </c>
      <c r="J13" s="8">
        <f>INTMARB_IN!J13+INTMARB_EX!J13</f>
        <v>0</v>
      </c>
      <c r="K13" s="8">
        <f>INTMARB_IN!K13+INTMARB_EX!K13</f>
        <v>0</v>
      </c>
      <c r="L13" s="8">
        <f>INTMARB_IN!L13+INTMARB_EX!L13</f>
        <v>0</v>
      </c>
      <c r="M13" s="8">
        <f>INTMARB_IN!M13+INTMARB_EX!M13</f>
        <v>0</v>
      </c>
      <c r="N13" s="8">
        <f>INTMARB_IN!N13+INTMARB_EX!N13</f>
        <v>0</v>
      </c>
      <c r="O13" s="8">
        <f>INTMARB_IN!O13+INTMARB_EX!O13</f>
        <v>0</v>
      </c>
      <c r="P13" s="8">
        <f>INTMARB_IN!P13+INTMARB_EX!P13</f>
        <v>0</v>
      </c>
      <c r="Q13" s="8">
        <f>INTMARB_IN!Q13+INTMARB_EX!Q13</f>
        <v>0</v>
      </c>
      <c r="R13" s="8">
        <f>INTMARB_IN!R13+INTMARB_EX!R13</f>
        <v>0</v>
      </c>
      <c r="S13" s="8">
        <f>INTMARB_IN!S13+INTMARB_EX!S13</f>
        <v>0</v>
      </c>
      <c r="T13" s="8">
        <f>INTMARB_IN!T13+INTMARB_EX!T13</f>
        <v>0</v>
      </c>
      <c r="U13" s="8">
        <f>INTMARB_IN!U13+INTMARB_EX!U13</f>
        <v>0</v>
      </c>
      <c r="V13" s="8">
        <f>INTMARB_IN!V13+INTMARB_EX!V13</f>
        <v>0</v>
      </c>
      <c r="W13" s="8">
        <f>INTMARB_IN!W13+INTMARB_EX!W13</f>
        <v>0</v>
      </c>
      <c r="X13" s="8">
        <f>INTMARB_IN!X13+INTMARB_EX!X13</f>
        <v>0</v>
      </c>
      <c r="Y13" s="8">
        <f>INTMARB_IN!Y13+INTMARB_EX!Y13</f>
        <v>0</v>
      </c>
      <c r="Z13" s="8">
        <f>INTMARB_IN!Z13+INTMARB_EX!Z13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INTMARB_IN!C14+INTMARB_EX!C14</f>
        <v>0</v>
      </c>
      <c r="D14" s="8">
        <f>INTMARB_IN!D14+INTMARB_EX!D14</f>
        <v>0</v>
      </c>
      <c r="E14" s="8">
        <f>INTMARB_IN!E14+INTMARB_EX!E14</f>
        <v>0</v>
      </c>
      <c r="F14" s="8">
        <f>INTMARB_IN!F14+INTMARB_EX!F14</f>
        <v>0</v>
      </c>
      <c r="G14" s="8">
        <f>INTMARB_IN!G14+INTMARB_EX!G14</f>
        <v>0</v>
      </c>
      <c r="H14" s="8">
        <f>INTMARB_IN!H14+INTMARB_EX!H14</f>
        <v>0</v>
      </c>
      <c r="I14" s="8">
        <f>INTMARB_IN!I14+INTMARB_EX!I14</f>
        <v>0</v>
      </c>
      <c r="J14" s="8">
        <f>INTMARB_IN!J14+INTMARB_EX!J14</f>
        <v>0</v>
      </c>
      <c r="K14" s="8">
        <f>INTMARB_IN!K14+INTMARB_EX!K14</f>
        <v>0</v>
      </c>
      <c r="L14" s="8">
        <f>INTMARB_IN!L14+INTMARB_EX!L14</f>
        <v>0</v>
      </c>
      <c r="M14" s="8">
        <f>INTMARB_IN!M14+INTMARB_EX!M14</f>
        <v>0</v>
      </c>
      <c r="N14" s="8">
        <f>INTMARB_IN!N14+INTMARB_EX!N14</f>
        <v>0</v>
      </c>
      <c r="O14" s="8">
        <f>INTMARB_IN!O14+INTMARB_EX!O14</f>
        <v>0</v>
      </c>
      <c r="P14" s="8">
        <f>INTMARB_IN!P14+INTMARB_EX!P14</f>
        <v>0</v>
      </c>
      <c r="Q14" s="8">
        <f>INTMARB_IN!Q14+INTMARB_EX!Q14</f>
        <v>0</v>
      </c>
      <c r="R14" s="8">
        <f>INTMARB_IN!R14+INTMARB_EX!R14</f>
        <v>0</v>
      </c>
      <c r="S14" s="8">
        <f>INTMARB_IN!S14+INTMARB_EX!S14</f>
        <v>0</v>
      </c>
      <c r="T14" s="8">
        <f>INTMARB_IN!T14+INTMARB_EX!T14</f>
        <v>0</v>
      </c>
      <c r="U14" s="8">
        <f>INTMARB_IN!U14+INTMARB_EX!U14</f>
        <v>0</v>
      </c>
      <c r="V14" s="8">
        <f>INTMARB_IN!V14+INTMARB_EX!V14</f>
        <v>0</v>
      </c>
      <c r="W14" s="8">
        <f>INTMARB_IN!W14+INTMARB_EX!W14</f>
        <v>0</v>
      </c>
      <c r="X14" s="8">
        <f>INTMARB_IN!X14+INTMARB_EX!X14</f>
        <v>0</v>
      </c>
      <c r="Y14" s="8">
        <f>INTMARB_IN!Y14+INTMARB_EX!Y14</f>
        <v>0</v>
      </c>
      <c r="Z14" s="8">
        <f>INTMARB_IN!Z14+INTMARB_EX!Z14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INTMARB_IN!C15+INTMARB_EX!C15</f>
        <v>0</v>
      </c>
      <c r="D15" s="8">
        <f>INTMARB_IN!D15+INTMARB_EX!D15</f>
        <v>0</v>
      </c>
      <c r="E15" s="8">
        <f>INTMARB_IN!E15+INTMARB_EX!E15</f>
        <v>0</v>
      </c>
      <c r="F15" s="8">
        <f>INTMARB_IN!F15+INTMARB_EX!F15</f>
        <v>0</v>
      </c>
      <c r="G15" s="8">
        <f>INTMARB_IN!G15+INTMARB_EX!G15</f>
        <v>0</v>
      </c>
      <c r="H15" s="8">
        <f>INTMARB_IN!H15+INTMARB_EX!H15</f>
        <v>0</v>
      </c>
      <c r="I15" s="8">
        <f>INTMARB_IN!I15+INTMARB_EX!I15</f>
        <v>0</v>
      </c>
      <c r="J15" s="8">
        <f>INTMARB_IN!J15+INTMARB_EX!J15</f>
        <v>0</v>
      </c>
      <c r="K15" s="8">
        <f>INTMARB_IN!K15+INTMARB_EX!K15</f>
        <v>0</v>
      </c>
      <c r="L15" s="8">
        <f>INTMARB_IN!L15+INTMARB_EX!L15</f>
        <v>0</v>
      </c>
      <c r="M15" s="8">
        <f>INTMARB_IN!M15+INTMARB_EX!M15</f>
        <v>0</v>
      </c>
      <c r="N15" s="8">
        <f>INTMARB_IN!N15+INTMARB_EX!N15</f>
        <v>0</v>
      </c>
      <c r="O15" s="8">
        <f>INTMARB_IN!O15+INTMARB_EX!O15</f>
        <v>0</v>
      </c>
      <c r="P15" s="8">
        <f>INTMARB_IN!P15+INTMARB_EX!P15</f>
        <v>0</v>
      </c>
      <c r="Q15" s="8">
        <f>INTMARB_IN!Q15+INTMARB_EX!Q15</f>
        <v>0</v>
      </c>
      <c r="R15" s="8">
        <f>INTMARB_IN!R15+INTMARB_EX!R15</f>
        <v>0</v>
      </c>
      <c r="S15" s="8">
        <f>INTMARB_IN!S15+INTMARB_EX!S15</f>
        <v>0</v>
      </c>
      <c r="T15" s="8">
        <f>INTMARB_IN!T15+INTMARB_EX!T15</f>
        <v>0</v>
      </c>
      <c r="U15" s="8">
        <f>INTMARB_IN!U15+INTMARB_EX!U15</f>
        <v>0</v>
      </c>
      <c r="V15" s="8">
        <f>INTMARB_IN!V15+INTMARB_EX!V15</f>
        <v>0</v>
      </c>
      <c r="W15" s="8">
        <f>INTMARB_IN!W15+INTMARB_EX!W15</f>
        <v>0</v>
      </c>
      <c r="X15" s="8">
        <f>INTMARB_IN!X15+INTMARB_EX!X15</f>
        <v>0</v>
      </c>
      <c r="Y15" s="8">
        <f>INTMARB_IN!Y15+INTMARB_EX!Y15</f>
        <v>0</v>
      </c>
      <c r="Z15" s="8">
        <f>INTMARB_IN!Z15+INTMARB_EX!Z15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INTMARB_IN!C16+INTMARB_EX!C16</f>
        <v>0</v>
      </c>
      <c r="D16" s="8">
        <f>INTMARB_IN!D16+INTMARB_EX!D16</f>
        <v>0</v>
      </c>
      <c r="E16" s="8">
        <f>INTMARB_IN!E16+INTMARB_EX!E16</f>
        <v>0</v>
      </c>
      <c r="F16" s="8">
        <f>INTMARB_IN!F16+INTMARB_EX!F16</f>
        <v>0</v>
      </c>
      <c r="G16" s="8">
        <f>INTMARB_IN!G16+INTMARB_EX!G16</f>
        <v>0</v>
      </c>
      <c r="H16" s="8">
        <f>INTMARB_IN!H16+INTMARB_EX!H16</f>
        <v>0</v>
      </c>
      <c r="I16" s="8">
        <f>INTMARB_IN!I16+INTMARB_EX!I16</f>
        <v>0</v>
      </c>
      <c r="J16" s="8">
        <f>INTMARB_IN!J16+INTMARB_EX!J16</f>
        <v>0</v>
      </c>
      <c r="K16" s="8">
        <f>INTMARB_IN!K16+INTMARB_EX!K16</f>
        <v>0</v>
      </c>
      <c r="L16" s="8">
        <f>INTMARB_IN!L16+INTMARB_EX!L16</f>
        <v>0</v>
      </c>
      <c r="M16" s="8">
        <f>INTMARB_IN!M16+INTMARB_EX!M16</f>
        <v>0</v>
      </c>
      <c r="N16" s="8">
        <f>INTMARB_IN!N16+INTMARB_EX!N16</f>
        <v>0</v>
      </c>
      <c r="O16" s="8">
        <f>INTMARB_IN!O16+INTMARB_EX!O16</f>
        <v>0</v>
      </c>
      <c r="P16" s="8">
        <f>INTMARB_IN!P16+INTMARB_EX!P16</f>
        <v>0</v>
      </c>
      <c r="Q16" s="8">
        <f>INTMARB_IN!Q16+INTMARB_EX!Q16</f>
        <v>0</v>
      </c>
      <c r="R16" s="8">
        <f>INTMARB_IN!R16+INTMARB_EX!R16</f>
        <v>0</v>
      </c>
      <c r="S16" s="8">
        <f>INTMARB_IN!S16+INTMARB_EX!S16</f>
        <v>0</v>
      </c>
      <c r="T16" s="8">
        <f>INTMARB_IN!T16+INTMARB_EX!T16</f>
        <v>0</v>
      </c>
      <c r="U16" s="8">
        <f>INTMARB_IN!U16+INTMARB_EX!U16</f>
        <v>0</v>
      </c>
      <c r="V16" s="8">
        <f>INTMARB_IN!V16+INTMARB_EX!V16</f>
        <v>0</v>
      </c>
      <c r="W16" s="8">
        <f>INTMARB_IN!W16+INTMARB_EX!W16</f>
        <v>0</v>
      </c>
      <c r="X16" s="8">
        <f>INTMARB_IN!X16+INTMARB_EX!X16</f>
        <v>0</v>
      </c>
      <c r="Y16" s="8">
        <f>INTMARB_IN!Y16+INTMARB_EX!Y16</f>
        <v>0</v>
      </c>
      <c r="Z16" s="8">
        <f>INTMARB_IN!Z16+INTMARB_EX!Z16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V17" si="14">SUM(C18:C21)</f>
        <v>0</v>
      </c>
      <c r="D17" s="27">
        <f t="shared" si="14"/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ref="W17:X17" si="15">SUM(W18:W21)</f>
        <v>0</v>
      </c>
      <c r="X17" s="27">
        <f t="shared" si="15"/>
        <v>0</v>
      </c>
      <c r="Y17" s="27">
        <f t="shared" ref="Y17:Z17" si="16">SUM(Y18:Y21)</f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f>INTMARB_IN!C18+INTMARB_EX!C18</f>
        <v>0</v>
      </c>
      <c r="D18" s="8">
        <f>INTMARB_IN!D18+INTMARB_EX!D18</f>
        <v>0</v>
      </c>
      <c r="E18" s="8">
        <f>INTMARB_IN!E18+INTMARB_EX!E18</f>
        <v>0</v>
      </c>
      <c r="F18" s="8">
        <f>INTMARB_IN!F18+INTMARB_EX!F18</f>
        <v>0</v>
      </c>
      <c r="G18" s="8">
        <f>INTMARB_IN!G18+INTMARB_EX!G18</f>
        <v>0</v>
      </c>
      <c r="H18" s="8">
        <f>INTMARB_IN!H18+INTMARB_EX!H18</f>
        <v>0</v>
      </c>
      <c r="I18" s="8">
        <f>INTMARB_IN!I18+INTMARB_EX!I18</f>
        <v>0</v>
      </c>
      <c r="J18" s="8">
        <f>INTMARB_IN!J18+INTMARB_EX!J18</f>
        <v>0</v>
      </c>
      <c r="K18" s="8">
        <f>INTMARB_IN!K18+INTMARB_EX!K18</f>
        <v>0</v>
      </c>
      <c r="L18" s="8">
        <f>INTMARB_IN!L18+INTMARB_EX!L18</f>
        <v>0</v>
      </c>
      <c r="M18" s="8">
        <f>INTMARB_IN!M18+INTMARB_EX!M18</f>
        <v>0</v>
      </c>
      <c r="N18" s="8">
        <f>INTMARB_IN!N18+INTMARB_EX!N18</f>
        <v>0</v>
      </c>
      <c r="O18" s="8">
        <f>INTMARB_IN!O18+INTMARB_EX!O18</f>
        <v>0</v>
      </c>
      <c r="P18" s="8">
        <f>INTMARB_IN!P18+INTMARB_EX!P18</f>
        <v>0</v>
      </c>
      <c r="Q18" s="8">
        <f>INTMARB_IN!Q18+INTMARB_EX!Q18</f>
        <v>0</v>
      </c>
      <c r="R18" s="8">
        <f>INTMARB_IN!R18+INTMARB_EX!R18</f>
        <v>0</v>
      </c>
      <c r="S18" s="8">
        <f>INTMARB_IN!S18+INTMARB_EX!S18</f>
        <v>0</v>
      </c>
      <c r="T18" s="8">
        <f>INTMARB_IN!T18+INTMARB_EX!T18</f>
        <v>0</v>
      </c>
      <c r="U18" s="8">
        <f>INTMARB_IN!U18+INTMARB_EX!U18</f>
        <v>0</v>
      </c>
      <c r="V18" s="8">
        <f>INTMARB_IN!V18+INTMARB_EX!V18</f>
        <v>0</v>
      </c>
      <c r="W18" s="8">
        <f>INTMARB_IN!W18+INTMARB_EX!W18</f>
        <v>0</v>
      </c>
      <c r="X18" s="8">
        <f>INTMARB_IN!X18+INTMARB_EX!X18</f>
        <v>0</v>
      </c>
      <c r="Y18" s="8">
        <f>INTMARB_IN!Y18+INTMARB_EX!Y18</f>
        <v>0</v>
      </c>
      <c r="Z18" s="8">
        <f>INTMARB_IN!Z18+INTMARB_EX!Z18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INTMARB_IN!C19+INTMARB_EX!C19</f>
        <v>0</v>
      </c>
      <c r="D19" s="8">
        <f>INTMARB_IN!D19+INTMARB_EX!D19</f>
        <v>0</v>
      </c>
      <c r="E19" s="8">
        <f>INTMARB_IN!E19+INTMARB_EX!E19</f>
        <v>0</v>
      </c>
      <c r="F19" s="8">
        <f>INTMARB_IN!F19+INTMARB_EX!F19</f>
        <v>0</v>
      </c>
      <c r="G19" s="8">
        <f>INTMARB_IN!G19+INTMARB_EX!G19</f>
        <v>0</v>
      </c>
      <c r="H19" s="8">
        <f>INTMARB_IN!H19+INTMARB_EX!H19</f>
        <v>0</v>
      </c>
      <c r="I19" s="8">
        <f>INTMARB_IN!I19+INTMARB_EX!I19</f>
        <v>0</v>
      </c>
      <c r="J19" s="8">
        <f>INTMARB_IN!J19+INTMARB_EX!J19</f>
        <v>0</v>
      </c>
      <c r="K19" s="8">
        <f>INTMARB_IN!K19+INTMARB_EX!K19</f>
        <v>0</v>
      </c>
      <c r="L19" s="8">
        <f>INTMARB_IN!L19+INTMARB_EX!L19</f>
        <v>0</v>
      </c>
      <c r="M19" s="8">
        <f>INTMARB_IN!M19+INTMARB_EX!M19</f>
        <v>0</v>
      </c>
      <c r="N19" s="8">
        <f>INTMARB_IN!N19+INTMARB_EX!N19</f>
        <v>0</v>
      </c>
      <c r="O19" s="8">
        <f>INTMARB_IN!O19+INTMARB_EX!O19</f>
        <v>0</v>
      </c>
      <c r="P19" s="8">
        <f>INTMARB_IN!P19+INTMARB_EX!P19</f>
        <v>0</v>
      </c>
      <c r="Q19" s="8">
        <f>INTMARB_IN!Q19+INTMARB_EX!Q19</f>
        <v>0</v>
      </c>
      <c r="R19" s="8">
        <f>INTMARB_IN!R19+INTMARB_EX!R19</f>
        <v>0</v>
      </c>
      <c r="S19" s="8">
        <f>INTMARB_IN!S19+INTMARB_EX!S19</f>
        <v>0</v>
      </c>
      <c r="T19" s="8">
        <f>INTMARB_IN!T19+INTMARB_EX!T19</f>
        <v>0</v>
      </c>
      <c r="U19" s="8">
        <f>INTMARB_IN!U19+INTMARB_EX!U19</f>
        <v>0</v>
      </c>
      <c r="V19" s="8">
        <f>INTMARB_IN!V19+INTMARB_EX!V19</f>
        <v>0</v>
      </c>
      <c r="W19" s="8">
        <f>INTMARB_IN!W19+INTMARB_EX!W19</f>
        <v>0</v>
      </c>
      <c r="X19" s="8">
        <f>INTMARB_IN!X19+INTMARB_EX!X19</f>
        <v>0</v>
      </c>
      <c r="Y19" s="8">
        <f>INTMARB_IN!Y19+INTMARB_EX!Y19</f>
        <v>0</v>
      </c>
      <c r="Z19" s="8">
        <f>INTMARB_IN!Z19+INTMARB_EX!Z19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INTMARB_IN!C20+INTMARB_EX!C20</f>
        <v>0</v>
      </c>
      <c r="D20" s="8">
        <f>INTMARB_IN!D20+INTMARB_EX!D20</f>
        <v>0</v>
      </c>
      <c r="E20" s="8">
        <f>INTMARB_IN!E20+INTMARB_EX!E20</f>
        <v>0</v>
      </c>
      <c r="F20" s="8">
        <f>INTMARB_IN!F20+INTMARB_EX!F20</f>
        <v>0</v>
      </c>
      <c r="G20" s="8">
        <f>INTMARB_IN!G20+INTMARB_EX!G20</f>
        <v>0</v>
      </c>
      <c r="H20" s="8">
        <f>INTMARB_IN!H20+INTMARB_EX!H20</f>
        <v>0</v>
      </c>
      <c r="I20" s="8">
        <f>INTMARB_IN!I20+INTMARB_EX!I20</f>
        <v>0</v>
      </c>
      <c r="J20" s="8">
        <f>INTMARB_IN!J20+INTMARB_EX!J20</f>
        <v>0</v>
      </c>
      <c r="K20" s="8">
        <f>INTMARB_IN!K20+INTMARB_EX!K20</f>
        <v>0</v>
      </c>
      <c r="L20" s="8">
        <f>INTMARB_IN!L20+INTMARB_EX!L20</f>
        <v>0</v>
      </c>
      <c r="M20" s="8">
        <f>INTMARB_IN!M20+INTMARB_EX!M20</f>
        <v>0</v>
      </c>
      <c r="N20" s="8">
        <f>INTMARB_IN!N20+INTMARB_EX!N20</f>
        <v>0</v>
      </c>
      <c r="O20" s="8">
        <f>INTMARB_IN!O20+INTMARB_EX!O20</f>
        <v>0</v>
      </c>
      <c r="P20" s="8">
        <f>INTMARB_IN!P20+INTMARB_EX!P20</f>
        <v>0</v>
      </c>
      <c r="Q20" s="8">
        <f>INTMARB_IN!Q20+INTMARB_EX!Q20</f>
        <v>0</v>
      </c>
      <c r="R20" s="8">
        <f>INTMARB_IN!R20+INTMARB_EX!R20</f>
        <v>0</v>
      </c>
      <c r="S20" s="8">
        <f>INTMARB_IN!S20+INTMARB_EX!S20</f>
        <v>0</v>
      </c>
      <c r="T20" s="8">
        <f>INTMARB_IN!T20+INTMARB_EX!T20</f>
        <v>0</v>
      </c>
      <c r="U20" s="8">
        <f>INTMARB_IN!U20+INTMARB_EX!U20</f>
        <v>0</v>
      </c>
      <c r="V20" s="8">
        <f>INTMARB_IN!V20+INTMARB_EX!V20</f>
        <v>0</v>
      </c>
      <c r="W20" s="8">
        <f>INTMARB_IN!W20+INTMARB_EX!W20</f>
        <v>0</v>
      </c>
      <c r="X20" s="8">
        <f>INTMARB_IN!X20+INTMARB_EX!X20</f>
        <v>0</v>
      </c>
      <c r="Y20" s="8">
        <f>INTMARB_IN!Y20+INTMARB_EX!Y20</f>
        <v>0</v>
      </c>
      <c r="Z20" s="8">
        <f>INTMARB_IN!Z20+INTMARB_EX!Z20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INTMARB_IN!C21+INTMARB_EX!C21</f>
        <v>0</v>
      </c>
      <c r="D21" s="8">
        <f>INTMARB_IN!D21+INTMARB_EX!D21</f>
        <v>0</v>
      </c>
      <c r="E21" s="8">
        <f>INTMARB_IN!E21+INTMARB_EX!E21</f>
        <v>0</v>
      </c>
      <c r="F21" s="8">
        <f>INTMARB_IN!F21+INTMARB_EX!F21</f>
        <v>0</v>
      </c>
      <c r="G21" s="8">
        <f>INTMARB_IN!G21+INTMARB_EX!G21</f>
        <v>0</v>
      </c>
      <c r="H21" s="8">
        <f>INTMARB_IN!H21+INTMARB_EX!H21</f>
        <v>0</v>
      </c>
      <c r="I21" s="8">
        <f>INTMARB_IN!I21+INTMARB_EX!I21</f>
        <v>0</v>
      </c>
      <c r="J21" s="8">
        <f>INTMARB_IN!J21+INTMARB_EX!J21</f>
        <v>0</v>
      </c>
      <c r="K21" s="8">
        <f>INTMARB_IN!K21+INTMARB_EX!K21</f>
        <v>0</v>
      </c>
      <c r="L21" s="8">
        <f>INTMARB_IN!L21+INTMARB_EX!L21</f>
        <v>0</v>
      </c>
      <c r="M21" s="8">
        <f>INTMARB_IN!M21+INTMARB_EX!M21</f>
        <v>0</v>
      </c>
      <c r="N21" s="8">
        <f>INTMARB_IN!N21+INTMARB_EX!N21</f>
        <v>0</v>
      </c>
      <c r="O21" s="8">
        <f>INTMARB_IN!O21+INTMARB_EX!O21</f>
        <v>0</v>
      </c>
      <c r="P21" s="8">
        <f>INTMARB_IN!P21+INTMARB_EX!P21</f>
        <v>0</v>
      </c>
      <c r="Q21" s="8">
        <f>INTMARB_IN!Q21+INTMARB_EX!Q21</f>
        <v>0</v>
      </c>
      <c r="R21" s="8">
        <f>INTMARB_IN!R21+INTMARB_EX!R21</f>
        <v>0</v>
      </c>
      <c r="S21" s="8">
        <f>INTMARB_IN!S21+INTMARB_EX!S21</f>
        <v>0</v>
      </c>
      <c r="T21" s="8">
        <f>INTMARB_IN!T21+INTMARB_EX!T21</f>
        <v>0</v>
      </c>
      <c r="U21" s="8">
        <f>INTMARB_IN!U21+INTMARB_EX!U21</f>
        <v>0</v>
      </c>
      <c r="V21" s="8">
        <f>INTMARB_IN!V21+INTMARB_EX!V21</f>
        <v>0</v>
      </c>
      <c r="W21" s="8">
        <f>INTMARB_IN!W21+INTMARB_EX!W21</f>
        <v>0</v>
      </c>
      <c r="X21" s="8">
        <f>INTMARB_IN!X21+INTMARB_EX!X21</f>
        <v>0</v>
      </c>
      <c r="Y21" s="8">
        <f>INTMARB_IN!Y21+INTMARB_EX!Y21</f>
        <v>0</v>
      </c>
      <c r="Z21" s="8">
        <f>INTMARB_IN!Z21+INTMARB_EX!Z21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V22" si="17">SUM(C23:C24)</f>
        <v>0</v>
      </c>
      <c r="D22" s="27">
        <f t="shared" si="17"/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ref="W22:X22" si="18">SUM(W23:W24)</f>
        <v>0</v>
      </c>
      <c r="X22" s="27">
        <f t="shared" si="18"/>
        <v>0</v>
      </c>
      <c r="Y22" s="27">
        <f t="shared" ref="Y22:Z22" si="19">SUM(Y23:Y24)</f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f>INTMARB_IN!C23+INTMARB_EX!C23</f>
        <v>0</v>
      </c>
      <c r="D23" s="8">
        <f>INTMARB_IN!D23+INTMARB_EX!D23</f>
        <v>0</v>
      </c>
      <c r="E23" s="8">
        <f>INTMARB_IN!E23+INTMARB_EX!E23</f>
        <v>0</v>
      </c>
      <c r="F23" s="8">
        <f>INTMARB_IN!F23+INTMARB_EX!F23</f>
        <v>0</v>
      </c>
      <c r="G23" s="8">
        <f>INTMARB_IN!G23+INTMARB_EX!G23</f>
        <v>0</v>
      </c>
      <c r="H23" s="8">
        <f>INTMARB_IN!H23+INTMARB_EX!H23</f>
        <v>0</v>
      </c>
      <c r="I23" s="8">
        <f>INTMARB_IN!I23+INTMARB_EX!I23</f>
        <v>0</v>
      </c>
      <c r="J23" s="8">
        <f>INTMARB_IN!J23+INTMARB_EX!J23</f>
        <v>0</v>
      </c>
      <c r="K23" s="8">
        <f>INTMARB_IN!K23+INTMARB_EX!K23</f>
        <v>0</v>
      </c>
      <c r="L23" s="8">
        <f>INTMARB_IN!L23+INTMARB_EX!L23</f>
        <v>0</v>
      </c>
      <c r="M23" s="8">
        <f>INTMARB_IN!M23+INTMARB_EX!M23</f>
        <v>0</v>
      </c>
      <c r="N23" s="8">
        <f>INTMARB_IN!N23+INTMARB_EX!N23</f>
        <v>0</v>
      </c>
      <c r="O23" s="8">
        <f>INTMARB_IN!O23+INTMARB_EX!O23</f>
        <v>0</v>
      </c>
      <c r="P23" s="8">
        <f>INTMARB_IN!P23+INTMARB_EX!P23</f>
        <v>0</v>
      </c>
      <c r="Q23" s="8">
        <f>INTMARB_IN!Q23+INTMARB_EX!Q23</f>
        <v>0</v>
      </c>
      <c r="R23" s="8">
        <f>INTMARB_IN!R23+INTMARB_EX!R23</f>
        <v>0</v>
      </c>
      <c r="S23" s="8">
        <f>INTMARB_IN!S23+INTMARB_EX!S23</f>
        <v>0</v>
      </c>
      <c r="T23" s="8">
        <f>INTMARB_IN!T23+INTMARB_EX!T23</f>
        <v>0</v>
      </c>
      <c r="U23" s="8">
        <f>INTMARB_IN!U23+INTMARB_EX!U23</f>
        <v>0</v>
      </c>
      <c r="V23" s="8">
        <f>INTMARB_IN!V23+INTMARB_EX!V23</f>
        <v>0</v>
      </c>
      <c r="W23" s="8">
        <f>INTMARB_IN!W23+INTMARB_EX!W23</f>
        <v>0</v>
      </c>
      <c r="X23" s="8">
        <f>INTMARB_IN!X23+INTMARB_EX!X23</f>
        <v>0</v>
      </c>
      <c r="Y23" s="8">
        <f>INTMARB_IN!Y23+INTMARB_EX!Y23</f>
        <v>0</v>
      </c>
      <c r="Z23" s="8">
        <f>INTMARB_IN!Z23+INTMARB_EX!Z23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INTMARB_IN!C24+INTMARB_EX!C24</f>
        <v>0</v>
      </c>
      <c r="D24" s="8">
        <f>INTMARB_IN!D24+INTMARB_EX!D24</f>
        <v>0</v>
      </c>
      <c r="E24" s="8">
        <f>INTMARB_IN!E24+INTMARB_EX!E24</f>
        <v>0</v>
      </c>
      <c r="F24" s="8">
        <f>INTMARB_IN!F24+INTMARB_EX!F24</f>
        <v>0</v>
      </c>
      <c r="G24" s="8">
        <f>INTMARB_IN!G24+INTMARB_EX!G24</f>
        <v>0</v>
      </c>
      <c r="H24" s="8">
        <f>INTMARB_IN!H24+INTMARB_EX!H24</f>
        <v>0</v>
      </c>
      <c r="I24" s="8">
        <f>INTMARB_IN!I24+INTMARB_EX!I24</f>
        <v>0</v>
      </c>
      <c r="J24" s="8">
        <f>INTMARB_IN!J24+INTMARB_EX!J24</f>
        <v>0</v>
      </c>
      <c r="K24" s="8">
        <f>INTMARB_IN!K24+INTMARB_EX!K24</f>
        <v>0</v>
      </c>
      <c r="L24" s="8">
        <f>INTMARB_IN!L24+INTMARB_EX!L24</f>
        <v>0</v>
      </c>
      <c r="M24" s="8">
        <f>INTMARB_IN!M24+INTMARB_EX!M24</f>
        <v>0</v>
      </c>
      <c r="N24" s="8">
        <f>INTMARB_IN!N24+INTMARB_EX!N24</f>
        <v>0</v>
      </c>
      <c r="O24" s="8">
        <f>INTMARB_IN!O24+INTMARB_EX!O24</f>
        <v>0</v>
      </c>
      <c r="P24" s="8">
        <f>INTMARB_IN!P24+INTMARB_EX!P24</f>
        <v>0</v>
      </c>
      <c r="Q24" s="8">
        <f>INTMARB_IN!Q24+INTMARB_EX!Q24</f>
        <v>0</v>
      </c>
      <c r="R24" s="8">
        <f>INTMARB_IN!R24+INTMARB_EX!R24</f>
        <v>0</v>
      </c>
      <c r="S24" s="8">
        <f>INTMARB_IN!S24+INTMARB_EX!S24</f>
        <v>0</v>
      </c>
      <c r="T24" s="8">
        <f>INTMARB_IN!T24+INTMARB_EX!T24</f>
        <v>0</v>
      </c>
      <c r="U24" s="8">
        <f>INTMARB_IN!U24+INTMARB_EX!U24</f>
        <v>0</v>
      </c>
      <c r="V24" s="8">
        <f>INTMARB_IN!V24+INTMARB_EX!V24</f>
        <v>0</v>
      </c>
      <c r="W24" s="8">
        <f>INTMARB_IN!W24+INTMARB_EX!W24</f>
        <v>0</v>
      </c>
      <c r="X24" s="8">
        <f>INTMARB_IN!X24+INTMARB_EX!X24</f>
        <v>0</v>
      </c>
      <c r="Y24" s="8">
        <f>INTMARB_IN!Y24+INTMARB_EX!Y24</f>
        <v>0</v>
      </c>
      <c r="Z24" s="8">
        <f>INTMARB_IN!Z24+INTMARB_EX!Z24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INTMARB_IN!C25+INTMARB_EX!C25</f>
        <v>0</v>
      </c>
      <c r="D25" s="27">
        <f>INTMARB_IN!D25+INTMARB_EX!D25</f>
        <v>0</v>
      </c>
      <c r="E25" s="27">
        <f>INTMARB_IN!E25+INTMARB_EX!E25</f>
        <v>0</v>
      </c>
      <c r="F25" s="27">
        <f>INTMARB_IN!F25+INTMARB_EX!F25</f>
        <v>0</v>
      </c>
      <c r="G25" s="27">
        <f>INTMARB_IN!G25+INTMARB_EX!G25</f>
        <v>0</v>
      </c>
      <c r="H25" s="27">
        <f>INTMARB_IN!H25+INTMARB_EX!H25</f>
        <v>0</v>
      </c>
      <c r="I25" s="27">
        <f>INTMARB_IN!I25+INTMARB_EX!I25</f>
        <v>0</v>
      </c>
      <c r="J25" s="27">
        <f>INTMARB_IN!J25+INTMARB_EX!J25</f>
        <v>0</v>
      </c>
      <c r="K25" s="27">
        <f>INTMARB_IN!K25+INTMARB_EX!K25</f>
        <v>0</v>
      </c>
      <c r="L25" s="27">
        <f>INTMARB_IN!L25+INTMARB_EX!L25</f>
        <v>0</v>
      </c>
      <c r="M25" s="27">
        <f>INTMARB_IN!M25+INTMARB_EX!M25</f>
        <v>0</v>
      </c>
      <c r="N25" s="27">
        <f>INTMARB_IN!N25+INTMARB_EX!N25</f>
        <v>0</v>
      </c>
      <c r="O25" s="27">
        <f>INTMARB_IN!O25+INTMARB_EX!O25</f>
        <v>0</v>
      </c>
      <c r="P25" s="27">
        <f>INTMARB_IN!P25+INTMARB_EX!P25</f>
        <v>0</v>
      </c>
      <c r="Q25" s="27">
        <f>INTMARB_IN!Q25+INTMARB_EX!Q25</f>
        <v>0</v>
      </c>
      <c r="R25" s="27">
        <f>INTMARB_IN!R25+INTMARB_EX!R25</f>
        <v>0</v>
      </c>
      <c r="S25" s="27">
        <f>INTMARB_IN!S25+INTMARB_EX!S25</f>
        <v>0</v>
      </c>
      <c r="T25" s="27">
        <f>INTMARB_IN!T25+INTMARB_EX!T25</f>
        <v>0</v>
      </c>
      <c r="U25" s="27">
        <f>INTMARB_IN!U25+INTMARB_EX!U25</f>
        <v>0</v>
      </c>
      <c r="V25" s="27">
        <f>INTMARB_IN!V25+INTMARB_EX!V25</f>
        <v>0</v>
      </c>
      <c r="W25" s="27">
        <f>INTMARB_IN!W25+INTMARB_EX!W25</f>
        <v>0</v>
      </c>
      <c r="X25" s="27">
        <f>INTMARB_IN!X25+INTMARB_EX!X25</f>
        <v>0</v>
      </c>
      <c r="Y25" s="27">
        <f>INTMARB_IN!Y25+INTMARB_EX!Y25</f>
        <v>0</v>
      </c>
      <c r="Z25" s="27">
        <f>INTMARB_IN!Z25+INTMARB_EX!Z25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V26" si="20">SUM(C27,C33)</f>
        <v>2131.0026771600005</v>
      </c>
      <c r="D26" s="27">
        <f t="shared" si="20"/>
        <v>1523.1419161199999</v>
      </c>
      <c r="E26" s="27">
        <f t="shared" si="20"/>
        <v>1549.1059703999999</v>
      </c>
      <c r="F26" s="27">
        <f t="shared" si="20"/>
        <v>1860.5185736399997</v>
      </c>
      <c r="G26" s="27">
        <f t="shared" si="20"/>
        <v>2104.9010935200004</v>
      </c>
      <c r="H26" s="27">
        <f t="shared" si="20"/>
        <v>1852.0334845200005</v>
      </c>
      <c r="I26" s="27">
        <f t="shared" si="20"/>
        <v>2029.0534149600001</v>
      </c>
      <c r="J26" s="27">
        <f t="shared" si="20"/>
        <v>1592.7628168800002</v>
      </c>
      <c r="K26" s="27">
        <f t="shared" si="20"/>
        <v>1698.4784743200005</v>
      </c>
      <c r="L26" s="27">
        <f t="shared" si="20"/>
        <v>1530.1033768800003</v>
      </c>
      <c r="M26" s="27">
        <f t="shared" si="20"/>
        <v>1478.1935667600001</v>
      </c>
      <c r="N26" s="27">
        <f t="shared" si="20"/>
        <v>1803.5448303599997</v>
      </c>
      <c r="O26" s="27">
        <f t="shared" si="20"/>
        <v>1948.7126664</v>
      </c>
      <c r="P26" s="27">
        <f t="shared" si="20"/>
        <v>2076.5344215600003</v>
      </c>
      <c r="Q26" s="27">
        <f t="shared" si="20"/>
        <v>1952.6213354400006</v>
      </c>
      <c r="R26" s="27">
        <f t="shared" si="20"/>
        <v>2062.4731455600004</v>
      </c>
      <c r="S26" s="27">
        <f t="shared" si="20"/>
        <v>2454.1945455600003</v>
      </c>
      <c r="T26" s="27">
        <f t="shared" si="20"/>
        <v>2498.7341782800004</v>
      </c>
      <c r="U26" s="27">
        <f t="shared" si="20"/>
        <v>2600.2311102000003</v>
      </c>
      <c r="V26" s="27">
        <f t="shared" si="20"/>
        <v>3064.1766001200012</v>
      </c>
      <c r="W26" s="27">
        <f t="shared" ref="W26:X26" si="21">SUM(W27,W33)</f>
        <v>2205.01993356</v>
      </c>
      <c r="X26" s="27">
        <f t="shared" si="21"/>
        <v>2116.6001164800005</v>
      </c>
      <c r="Y26" s="27">
        <f t="shared" ref="Y26:Z26" si="22">SUM(Y27,Y33)</f>
        <v>2250.129195</v>
      </c>
      <c r="Z26" s="27">
        <f t="shared" si="22"/>
        <v>1879.0330788000001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V27" si="23">SUM(C28:C32)</f>
        <v>0</v>
      </c>
      <c r="D27" s="19">
        <f t="shared" si="23"/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ref="W27:X27" si="24">SUM(W28:W32)</f>
        <v>0</v>
      </c>
      <c r="X27" s="19">
        <f t="shared" si="24"/>
        <v>0</v>
      </c>
      <c r="Y27" s="19">
        <f t="shared" ref="Y27:Z27" si="25">SUM(Y28:Y32)</f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INTMARB_IN!C28+INTMARB_EX!C28</f>
        <v>0</v>
      </c>
      <c r="D28" s="8">
        <f>INTMARB_IN!D28+INTMARB_EX!D28</f>
        <v>0</v>
      </c>
      <c r="E28" s="8">
        <f>INTMARB_IN!E28+INTMARB_EX!E28</f>
        <v>0</v>
      </c>
      <c r="F28" s="8">
        <f>INTMARB_IN!F28+INTMARB_EX!F28</f>
        <v>0</v>
      </c>
      <c r="G28" s="8">
        <f>INTMARB_IN!G28+INTMARB_EX!G28</f>
        <v>0</v>
      </c>
      <c r="H28" s="8">
        <f>INTMARB_IN!H28+INTMARB_EX!H28</f>
        <v>0</v>
      </c>
      <c r="I28" s="8">
        <f>INTMARB_IN!I28+INTMARB_EX!I28</f>
        <v>0</v>
      </c>
      <c r="J28" s="8">
        <f>INTMARB_IN!J28+INTMARB_EX!J28</f>
        <v>0</v>
      </c>
      <c r="K28" s="8">
        <f>INTMARB_IN!K28+INTMARB_EX!K28</f>
        <v>0</v>
      </c>
      <c r="L28" s="8">
        <f>INTMARB_IN!L28+INTMARB_EX!L28</f>
        <v>0</v>
      </c>
      <c r="M28" s="8">
        <f>INTMARB_IN!M28+INTMARB_EX!M28</f>
        <v>0</v>
      </c>
      <c r="N28" s="8">
        <f>INTMARB_IN!N28+INTMARB_EX!N28</f>
        <v>0</v>
      </c>
      <c r="O28" s="8">
        <f>INTMARB_IN!O28+INTMARB_EX!O28</f>
        <v>0</v>
      </c>
      <c r="P28" s="8">
        <f>INTMARB_IN!P28+INTMARB_EX!P28</f>
        <v>0</v>
      </c>
      <c r="Q28" s="8">
        <f>INTMARB_IN!Q28+INTMARB_EX!Q28</f>
        <v>0</v>
      </c>
      <c r="R28" s="8">
        <f>INTMARB_IN!R28+INTMARB_EX!R28</f>
        <v>0</v>
      </c>
      <c r="S28" s="8">
        <f>INTMARB_IN!S28+INTMARB_EX!S28</f>
        <v>0</v>
      </c>
      <c r="T28" s="8">
        <f>INTMARB_IN!T28+INTMARB_EX!T28</f>
        <v>0</v>
      </c>
      <c r="U28" s="8">
        <f>INTMARB_IN!U28+INTMARB_EX!U28</f>
        <v>0</v>
      </c>
      <c r="V28" s="8">
        <f>INTMARB_IN!V28+INTMARB_EX!V28</f>
        <v>0</v>
      </c>
      <c r="W28" s="8">
        <f>INTMARB_IN!W28+INTMARB_EX!W28</f>
        <v>0</v>
      </c>
      <c r="X28" s="8">
        <f>INTMARB_IN!X28+INTMARB_EX!X28</f>
        <v>0</v>
      </c>
      <c r="Y28" s="8">
        <f>INTMARB_IN!Y28+INTMARB_EX!Y28</f>
        <v>0</v>
      </c>
      <c r="Z28" s="8">
        <f>INTMARB_IN!Z28+INTMARB_EX!Z28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INTMARB_IN!C29+INTMARB_EX!C29</f>
        <v>0</v>
      </c>
      <c r="D29" s="8">
        <f>INTMARB_IN!D29+INTMARB_EX!D29</f>
        <v>0</v>
      </c>
      <c r="E29" s="8">
        <f>INTMARB_IN!E29+INTMARB_EX!E29</f>
        <v>0</v>
      </c>
      <c r="F29" s="8">
        <f>INTMARB_IN!F29+INTMARB_EX!F29</f>
        <v>0</v>
      </c>
      <c r="G29" s="8">
        <f>INTMARB_IN!G29+INTMARB_EX!G29</f>
        <v>0</v>
      </c>
      <c r="H29" s="8">
        <f>INTMARB_IN!H29+INTMARB_EX!H29</f>
        <v>0</v>
      </c>
      <c r="I29" s="8">
        <f>INTMARB_IN!I29+INTMARB_EX!I29</f>
        <v>0</v>
      </c>
      <c r="J29" s="8">
        <f>INTMARB_IN!J29+INTMARB_EX!J29</f>
        <v>0</v>
      </c>
      <c r="K29" s="8">
        <f>INTMARB_IN!K29+INTMARB_EX!K29</f>
        <v>0</v>
      </c>
      <c r="L29" s="8">
        <f>INTMARB_IN!L29+INTMARB_EX!L29</f>
        <v>0</v>
      </c>
      <c r="M29" s="8">
        <f>INTMARB_IN!M29+INTMARB_EX!M29</f>
        <v>0</v>
      </c>
      <c r="N29" s="8">
        <f>INTMARB_IN!N29+INTMARB_EX!N29</f>
        <v>0</v>
      </c>
      <c r="O29" s="8">
        <f>INTMARB_IN!O29+INTMARB_EX!O29</f>
        <v>0</v>
      </c>
      <c r="P29" s="8">
        <f>INTMARB_IN!P29+INTMARB_EX!P29</f>
        <v>0</v>
      </c>
      <c r="Q29" s="8">
        <f>INTMARB_IN!Q29+INTMARB_EX!Q29</f>
        <v>0</v>
      </c>
      <c r="R29" s="8">
        <f>INTMARB_IN!R29+INTMARB_EX!R29</f>
        <v>0</v>
      </c>
      <c r="S29" s="8">
        <f>INTMARB_IN!S29+INTMARB_EX!S29</f>
        <v>0</v>
      </c>
      <c r="T29" s="8">
        <f>INTMARB_IN!T29+INTMARB_EX!T29</f>
        <v>0</v>
      </c>
      <c r="U29" s="8">
        <f>INTMARB_IN!U29+INTMARB_EX!U29</f>
        <v>0</v>
      </c>
      <c r="V29" s="8">
        <f>INTMARB_IN!V29+INTMARB_EX!V29</f>
        <v>0</v>
      </c>
      <c r="W29" s="8">
        <f>INTMARB_IN!W29+INTMARB_EX!W29</f>
        <v>0</v>
      </c>
      <c r="X29" s="8">
        <f>INTMARB_IN!X29+INTMARB_EX!X29</f>
        <v>0</v>
      </c>
      <c r="Y29" s="8">
        <f>INTMARB_IN!Y29+INTMARB_EX!Y29</f>
        <v>0</v>
      </c>
      <c r="Z29" s="8">
        <f>INTMARB_IN!Z29+INTMARB_EX!Z29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INTMARB_IN!C30+INTMARB_EX!C30</f>
        <v>0</v>
      </c>
      <c r="D30" s="8">
        <f>INTMARB_IN!D30+INTMARB_EX!D30</f>
        <v>0</v>
      </c>
      <c r="E30" s="8">
        <f>INTMARB_IN!E30+INTMARB_EX!E30</f>
        <v>0</v>
      </c>
      <c r="F30" s="8">
        <f>INTMARB_IN!F30+INTMARB_EX!F30</f>
        <v>0</v>
      </c>
      <c r="G30" s="8">
        <f>INTMARB_IN!G30+INTMARB_EX!G30</f>
        <v>0</v>
      </c>
      <c r="H30" s="8">
        <f>INTMARB_IN!H30+INTMARB_EX!H30</f>
        <v>0</v>
      </c>
      <c r="I30" s="8">
        <f>INTMARB_IN!I30+INTMARB_EX!I30</f>
        <v>0</v>
      </c>
      <c r="J30" s="8">
        <f>INTMARB_IN!J30+INTMARB_EX!J30</f>
        <v>0</v>
      </c>
      <c r="K30" s="8">
        <f>INTMARB_IN!K30+INTMARB_EX!K30</f>
        <v>0</v>
      </c>
      <c r="L30" s="8">
        <f>INTMARB_IN!L30+INTMARB_EX!L30</f>
        <v>0</v>
      </c>
      <c r="M30" s="8">
        <f>INTMARB_IN!M30+INTMARB_EX!M30</f>
        <v>0</v>
      </c>
      <c r="N30" s="8">
        <f>INTMARB_IN!N30+INTMARB_EX!N30</f>
        <v>0</v>
      </c>
      <c r="O30" s="8">
        <f>INTMARB_IN!O30+INTMARB_EX!O30</f>
        <v>0</v>
      </c>
      <c r="P30" s="8">
        <f>INTMARB_IN!P30+INTMARB_EX!P30</f>
        <v>0</v>
      </c>
      <c r="Q30" s="8">
        <f>INTMARB_IN!Q30+INTMARB_EX!Q30</f>
        <v>0</v>
      </c>
      <c r="R30" s="8">
        <f>INTMARB_IN!R30+INTMARB_EX!R30</f>
        <v>0</v>
      </c>
      <c r="S30" s="8">
        <f>INTMARB_IN!S30+INTMARB_EX!S30</f>
        <v>0</v>
      </c>
      <c r="T30" s="8">
        <f>INTMARB_IN!T30+INTMARB_EX!T30</f>
        <v>0</v>
      </c>
      <c r="U30" s="8">
        <f>INTMARB_IN!U30+INTMARB_EX!U30</f>
        <v>0</v>
      </c>
      <c r="V30" s="8">
        <f>INTMARB_IN!V30+INTMARB_EX!V30</f>
        <v>0</v>
      </c>
      <c r="W30" s="8">
        <f>INTMARB_IN!W30+INTMARB_EX!W30</f>
        <v>0</v>
      </c>
      <c r="X30" s="8">
        <f>INTMARB_IN!X30+INTMARB_EX!X30</f>
        <v>0</v>
      </c>
      <c r="Y30" s="8">
        <f>INTMARB_IN!Y30+INTMARB_EX!Y30</f>
        <v>0</v>
      </c>
      <c r="Z30" s="8">
        <f>INTMARB_IN!Z30+INTMARB_EX!Z30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INTMARB_IN!C31+INTMARB_EX!C31</f>
        <v>0</v>
      </c>
      <c r="D31" s="8">
        <f>INTMARB_IN!D31+INTMARB_EX!D31</f>
        <v>0</v>
      </c>
      <c r="E31" s="8">
        <f>INTMARB_IN!E31+INTMARB_EX!E31</f>
        <v>0</v>
      </c>
      <c r="F31" s="8">
        <f>INTMARB_IN!F31+INTMARB_EX!F31</f>
        <v>0</v>
      </c>
      <c r="G31" s="8">
        <f>INTMARB_IN!G31+INTMARB_EX!G31</f>
        <v>0</v>
      </c>
      <c r="H31" s="8">
        <f>INTMARB_IN!H31+INTMARB_EX!H31</f>
        <v>0</v>
      </c>
      <c r="I31" s="8">
        <f>INTMARB_IN!I31+INTMARB_EX!I31</f>
        <v>0</v>
      </c>
      <c r="J31" s="8">
        <f>INTMARB_IN!J31+INTMARB_EX!J31</f>
        <v>0</v>
      </c>
      <c r="K31" s="8">
        <f>INTMARB_IN!K31+INTMARB_EX!K31</f>
        <v>0</v>
      </c>
      <c r="L31" s="8">
        <f>INTMARB_IN!L31+INTMARB_EX!L31</f>
        <v>0</v>
      </c>
      <c r="M31" s="8">
        <f>INTMARB_IN!M31+INTMARB_EX!M31</f>
        <v>0</v>
      </c>
      <c r="N31" s="8">
        <f>INTMARB_IN!N31+INTMARB_EX!N31</f>
        <v>0</v>
      </c>
      <c r="O31" s="8">
        <f>INTMARB_IN!O31+INTMARB_EX!O31</f>
        <v>0</v>
      </c>
      <c r="P31" s="8">
        <f>INTMARB_IN!P31+INTMARB_EX!P31</f>
        <v>0</v>
      </c>
      <c r="Q31" s="8">
        <f>INTMARB_IN!Q31+INTMARB_EX!Q31</f>
        <v>0</v>
      </c>
      <c r="R31" s="8">
        <f>INTMARB_IN!R31+INTMARB_EX!R31</f>
        <v>0</v>
      </c>
      <c r="S31" s="8">
        <f>INTMARB_IN!S31+INTMARB_EX!S31</f>
        <v>0</v>
      </c>
      <c r="T31" s="8">
        <f>INTMARB_IN!T31+INTMARB_EX!T31</f>
        <v>0</v>
      </c>
      <c r="U31" s="8">
        <f>INTMARB_IN!U31+INTMARB_EX!U31</f>
        <v>0</v>
      </c>
      <c r="V31" s="8">
        <f>INTMARB_IN!V31+INTMARB_EX!V31</f>
        <v>0</v>
      </c>
      <c r="W31" s="8">
        <f>INTMARB_IN!W31+INTMARB_EX!W31</f>
        <v>0</v>
      </c>
      <c r="X31" s="8">
        <f>INTMARB_IN!X31+INTMARB_EX!X31</f>
        <v>0</v>
      </c>
      <c r="Y31" s="8">
        <f>INTMARB_IN!Y31+INTMARB_EX!Y31</f>
        <v>0</v>
      </c>
      <c r="Z31" s="8">
        <f>INTMARB_IN!Z31+INTMARB_EX!Z31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INTMARB_IN!C32+INTMARB_EX!C32</f>
        <v>0</v>
      </c>
      <c r="D32" s="8">
        <f>INTMARB_IN!D32+INTMARB_EX!D32</f>
        <v>0</v>
      </c>
      <c r="E32" s="8">
        <f>INTMARB_IN!E32+INTMARB_EX!E32</f>
        <v>0</v>
      </c>
      <c r="F32" s="8">
        <f>INTMARB_IN!F32+INTMARB_EX!F32</f>
        <v>0</v>
      </c>
      <c r="G32" s="8">
        <f>INTMARB_IN!G32+INTMARB_EX!G32</f>
        <v>0</v>
      </c>
      <c r="H32" s="8">
        <f>INTMARB_IN!H32+INTMARB_EX!H32</f>
        <v>0</v>
      </c>
      <c r="I32" s="8">
        <f>INTMARB_IN!I32+INTMARB_EX!I32</f>
        <v>0</v>
      </c>
      <c r="J32" s="8">
        <f>INTMARB_IN!J32+INTMARB_EX!J32</f>
        <v>0</v>
      </c>
      <c r="K32" s="8">
        <f>INTMARB_IN!K32+INTMARB_EX!K32</f>
        <v>0</v>
      </c>
      <c r="L32" s="8">
        <f>INTMARB_IN!L32+INTMARB_EX!L32</f>
        <v>0</v>
      </c>
      <c r="M32" s="8">
        <f>INTMARB_IN!M32+INTMARB_EX!M32</f>
        <v>0</v>
      </c>
      <c r="N32" s="8">
        <f>INTMARB_IN!N32+INTMARB_EX!N32</f>
        <v>0</v>
      </c>
      <c r="O32" s="8">
        <f>INTMARB_IN!O32+INTMARB_EX!O32</f>
        <v>0</v>
      </c>
      <c r="P32" s="8">
        <f>INTMARB_IN!P32+INTMARB_EX!P32</f>
        <v>0</v>
      </c>
      <c r="Q32" s="8">
        <f>INTMARB_IN!Q32+INTMARB_EX!Q32</f>
        <v>0</v>
      </c>
      <c r="R32" s="8">
        <f>INTMARB_IN!R32+INTMARB_EX!R32</f>
        <v>0</v>
      </c>
      <c r="S32" s="8">
        <f>INTMARB_IN!S32+INTMARB_EX!S32</f>
        <v>0</v>
      </c>
      <c r="T32" s="8">
        <f>INTMARB_IN!T32+INTMARB_EX!T32</f>
        <v>0</v>
      </c>
      <c r="U32" s="8">
        <f>INTMARB_IN!U32+INTMARB_EX!U32</f>
        <v>0</v>
      </c>
      <c r="V32" s="8">
        <f>INTMARB_IN!V32+INTMARB_EX!V32</f>
        <v>0</v>
      </c>
      <c r="W32" s="8">
        <f>INTMARB_IN!W32+INTMARB_EX!W32</f>
        <v>0</v>
      </c>
      <c r="X32" s="8">
        <f>INTMARB_IN!X32+INTMARB_EX!X32</f>
        <v>0</v>
      </c>
      <c r="Y32" s="8">
        <f>INTMARB_IN!Y32+INTMARB_EX!Y32</f>
        <v>0</v>
      </c>
      <c r="Z32" s="8">
        <f>INTMARB_IN!Z32+INTMARB_EX!Z32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V33" si="26">SUM(C34:C50)</f>
        <v>2131.0026771600005</v>
      </c>
      <c r="D33" s="19">
        <f t="shared" si="26"/>
        <v>1523.1419161199999</v>
      </c>
      <c r="E33" s="19">
        <f t="shared" si="26"/>
        <v>1549.1059703999999</v>
      </c>
      <c r="F33" s="19">
        <f t="shared" si="26"/>
        <v>1860.5185736399997</v>
      </c>
      <c r="G33" s="19">
        <f t="shared" si="26"/>
        <v>2104.9010935200004</v>
      </c>
      <c r="H33" s="19">
        <f t="shared" si="26"/>
        <v>1852.0334845200005</v>
      </c>
      <c r="I33" s="19">
        <f t="shared" si="26"/>
        <v>2029.0534149600001</v>
      </c>
      <c r="J33" s="19">
        <f t="shared" si="26"/>
        <v>1592.7628168800002</v>
      </c>
      <c r="K33" s="19">
        <f t="shared" si="26"/>
        <v>1698.4784743200005</v>
      </c>
      <c r="L33" s="19">
        <f t="shared" si="26"/>
        <v>1530.1033768800003</v>
      </c>
      <c r="M33" s="19">
        <f t="shared" si="26"/>
        <v>1478.1935667600001</v>
      </c>
      <c r="N33" s="19">
        <f t="shared" si="26"/>
        <v>1803.5448303599997</v>
      </c>
      <c r="O33" s="19">
        <f t="shared" si="26"/>
        <v>1948.7126664</v>
      </c>
      <c r="P33" s="19">
        <f t="shared" si="26"/>
        <v>2076.5344215600003</v>
      </c>
      <c r="Q33" s="19">
        <f t="shared" si="26"/>
        <v>1952.6213354400006</v>
      </c>
      <c r="R33" s="19">
        <f t="shared" si="26"/>
        <v>2062.4731455600004</v>
      </c>
      <c r="S33" s="19">
        <f t="shared" si="26"/>
        <v>2454.1945455600003</v>
      </c>
      <c r="T33" s="19">
        <f t="shared" si="26"/>
        <v>2498.7341782800004</v>
      </c>
      <c r="U33" s="19">
        <f t="shared" si="26"/>
        <v>2600.2311102000003</v>
      </c>
      <c r="V33" s="19">
        <f t="shared" si="26"/>
        <v>3064.1766001200012</v>
      </c>
      <c r="W33" s="19">
        <f t="shared" ref="W33:X33" si="27">SUM(W34:W50)</f>
        <v>2205.01993356</v>
      </c>
      <c r="X33" s="19">
        <f t="shared" si="27"/>
        <v>2116.6001164800005</v>
      </c>
      <c r="Y33" s="19">
        <f t="shared" ref="Y33:Z33" si="28">SUM(Y34:Y50)</f>
        <v>2250.129195</v>
      </c>
      <c r="Z33" s="19">
        <f t="shared" si="28"/>
        <v>1879.0330788000001</v>
      </c>
    </row>
    <row r="34" spans="1:26" ht="11.25" customHeight="1" x14ac:dyDescent="0.2">
      <c r="A34" s="28" t="s">
        <v>54</v>
      </c>
      <c r="B34" s="7" t="s">
        <v>55</v>
      </c>
      <c r="C34" s="8">
        <f>INTMARB_IN!C34+INTMARB_EX!C34</f>
        <v>0</v>
      </c>
      <c r="D34" s="8">
        <f>INTMARB_IN!D34+INTMARB_EX!D34</f>
        <v>0</v>
      </c>
      <c r="E34" s="8">
        <f>INTMARB_IN!E34+INTMARB_EX!E34</f>
        <v>0</v>
      </c>
      <c r="F34" s="8">
        <f>INTMARB_IN!F34+INTMARB_EX!F34</f>
        <v>0</v>
      </c>
      <c r="G34" s="8">
        <f>INTMARB_IN!G34+INTMARB_EX!G34</f>
        <v>0</v>
      </c>
      <c r="H34" s="8">
        <f>INTMARB_IN!H34+INTMARB_EX!H34</f>
        <v>0</v>
      </c>
      <c r="I34" s="8">
        <f>INTMARB_IN!I34+INTMARB_EX!I34</f>
        <v>0</v>
      </c>
      <c r="J34" s="8">
        <f>INTMARB_IN!J34+INTMARB_EX!J34</f>
        <v>0</v>
      </c>
      <c r="K34" s="8">
        <f>INTMARB_IN!K34+INTMARB_EX!K34</f>
        <v>0</v>
      </c>
      <c r="L34" s="8">
        <f>INTMARB_IN!L34+INTMARB_EX!L34</f>
        <v>0</v>
      </c>
      <c r="M34" s="8">
        <f>INTMARB_IN!M34+INTMARB_EX!M34</f>
        <v>0</v>
      </c>
      <c r="N34" s="8">
        <f>INTMARB_IN!N34+INTMARB_EX!N34</f>
        <v>0</v>
      </c>
      <c r="O34" s="8">
        <f>INTMARB_IN!O34+INTMARB_EX!O34</f>
        <v>0</v>
      </c>
      <c r="P34" s="8">
        <f>INTMARB_IN!P34+INTMARB_EX!P34</f>
        <v>0</v>
      </c>
      <c r="Q34" s="8">
        <f>INTMARB_IN!Q34+INTMARB_EX!Q34</f>
        <v>0</v>
      </c>
      <c r="R34" s="8">
        <f>INTMARB_IN!R34+INTMARB_EX!R34</f>
        <v>0</v>
      </c>
      <c r="S34" s="8">
        <f>INTMARB_IN!S34+INTMARB_EX!S34</f>
        <v>0</v>
      </c>
      <c r="T34" s="8">
        <f>INTMARB_IN!T34+INTMARB_EX!T34</f>
        <v>0</v>
      </c>
      <c r="U34" s="8">
        <f>INTMARB_IN!U34+INTMARB_EX!U34</f>
        <v>0</v>
      </c>
      <c r="V34" s="8">
        <f>INTMARB_IN!V34+INTMARB_EX!V34</f>
        <v>0</v>
      </c>
      <c r="W34" s="8">
        <f>INTMARB_IN!W34+INTMARB_EX!W34</f>
        <v>0</v>
      </c>
      <c r="X34" s="8">
        <f>INTMARB_IN!X34+INTMARB_EX!X34</f>
        <v>0</v>
      </c>
      <c r="Y34" s="8">
        <f>INTMARB_IN!Y34+INTMARB_EX!Y34</f>
        <v>0</v>
      </c>
      <c r="Z34" s="8">
        <f>INTMARB_IN!Z34+INTMARB_EX!Z34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INTMARB_IN!C35+INTMARB_EX!C35</f>
        <v>0</v>
      </c>
      <c r="D35" s="8">
        <f>INTMARB_IN!D35+INTMARB_EX!D35</f>
        <v>0</v>
      </c>
      <c r="E35" s="8">
        <f>INTMARB_IN!E35+INTMARB_EX!E35</f>
        <v>0</v>
      </c>
      <c r="F35" s="8">
        <f>INTMARB_IN!F35+INTMARB_EX!F35</f>
        <v>0</v>
      </c>
      <c r="G35" s="8">
        <f>INTMARB_IN!G35+INTMARB_EX!G35</f>
        <v>0</v>
      </c>
      <c r="H35" s="8">
        <f>INTMARB_IN!H35+INTMARB_EX!H35</f>
        <v>0</v>
      </c>
      <c r="I35" s="8">
        <f>INTMARB_IN!I35+INTMARB_EX!I35</f>
        <v>0</v>
      </c>
      <c r="J35" s="8">
        <f>INTMARB_IN!J35+INTMARB_EX!J35</f>
        <v>0</v>
      </c>
      <c r="K35" s="8">
        <f>INTMARB_IN!K35+INTMARB_EX!K35</f>
        <v>0</v>
      </c>
      <c r="L35" s="8">
        <f>INTMARB_IN!L35+INTMARB_EX!L35</f>
        <v>0</v>
      </c>
      <c r="M35" s="8">
        <f>INTMARB_IN!M35+INTMARB_EX!M35</f>
        <v>0</v>
      </c>
      <c r="N35" s="8">
        <f>INTMARB_IN!N35+INTMARB_EX!N35</f>
        <v>0</v>
      </c>
      <c r="O35" s="8">
        <f>INTMARB_IN!O35+INTMARB_EX!O35</f>
        <v>0</v>
      </c>
      <c r="P35" s="8">
        <f>INTMARB_IN!P35+INTMARB_EX!P35</f>
        <v>0</v>
      </c>
      <c r="Q35" s="8">
        <f>INTMARB_IN!Q35+INTMARB_EX!Q35</f>
        <v>0</v>
      </c>
      <c r="R35" s="8">
        <f>INTMARB_IN!R35+INTMARB_EX!R35</f>
        <v>0</v>
      </c>
      <c r="S35" s="8">
        <f>INTMARB_IN!S35+INTMARB_EX!S35</f>
        <v>0</v>
      </c>
      <c r="T35" s="8">
        <f>INTMARB_IN!T35+INTMARB_EX!T35</f>
        <v>0</v>
      </c>
      <c r="U35" s="8">
        <f>INTMARB_IN!U35+INTMARB_EX!U35</f>
        <v>0</v>
      </c>
      <c r="V35" s="8">
        <f>INTMARB_IN!V35+INTMARB_EX!V35</f>
        <v>0</v>
      </c>
      <c r="W35" s="8">
        <f>INTMARB_IN!W35+INTMARB_EX!W35</f>
        <v>0</v>
      </c>
      <c r="X35" s="8">
        <f>INTMARB_IN!X35+INTMARB_EX!X35</f>
        <v>0</v>
      </c>
      <c r="Y35" s="8">
        <f>INTMARB_IN!Y35+INTMARB_EX!Y35</f>
        <v>0</v>
      </c>
      <c r="Z35" s="8">
        <f>INTMARB_IN!Z35+INTMARB_EX!Z35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INTMARB_IN!C36+INTMARB_EX!C36</f>
        <v>0</v>
      </c>
      <c r="D36" s="8">
        <f>INTMARB_IN!D36+INTMARB_EX!D36</f>
        <v>0</v>
      </c>
      <c r="E36" s="8">
        <f>INTMARB_IN!E36+INTMARB_EX!E36</f>
        <v>0</v>
      </c>
      <c r="F36" s="8">
        <f>INTMARB_IN!F36+INTMARB_EX!F36</f>
        <v>0</v>
      </c>
      <c r="G36" s="8">
        <f>INTMARB_IN!G36+INTMARB_EX!G36</f>
        <v>0</v>
      </c>
      <c r="H36" s="8">
        <f>INTMARB_IN!H36+INTMARB_EX!H36</f>
        <v>0</v>
      </c>
      <c r="I36" s="8">
        <f>INTMARB_IN!I36+INTMARB_EX!I36</f>
        <v>0</v>
      </c>
      <c r="J36" s="8">
        <f>INTMARB_IN!J36+INTMARB_EX!J36</f>
        <v>0</v>
      </c>
      <c r="K36" s="8">
        <f>INTMARB_IN!K36+INTMARB_EX!K36</f>
        <v>0</v>
      </c>
      <c r="L36" s="8">
        <f>INTMARB_IN!L36+INTMARB_EX!L36</f>
        <v>0</v>
      </c>
      <c r="M36" s="8">
        <f>INTMARB_IN!M36+INTMARB_EX!M36</f>
        <v>0</v>
      </c>
      <c r="N36" s="8">
        <f>INTMARB_IN!N36+INTMARB_EX!N36</f>
        <v>0</v>
      </c>
      <c r="O36" s="8">
        <f>INTMARB_IN!O36+INTMARB_EX!O36</f>
        <v>0</v>
      </c>
      <c r="P36" s="8">
        <f>INTMARB_IN!P36+INTMARB_EX!P36</f>
        <v>0</v>
      </c>
      <c r="Q36" s="8">
        <f>INTMARB_IN!Q36+INTMARB_EX!Q36</f>
        <v>0</v>
      </c>
      <c r="R36" s="8">
        <f>INTMARB_IN!R36+INTMARB_EX!R36</f>
        <v>0</v>
      </c>
      <c r="S36" s="8">
        <f>INTMARB_IN!S36+INTMARB_EX!S36</f>
        <v>0</v>
      </c>
      <c r="T36" s="8">
        <f>INTMARB_IN!T36+INTMARB_EX!T36</f>
        <v>0</v>
      </c>
      <c r="U36" s="8">
        <f>INTMARB_IN!U36+INTMARB_EX!U36</f>
        <v>0</v>
      </c>
      <c r="V36" s="8">
        <f>INTMARB_IN!V36+INTMARB_EX!V36</f>
        <v>0</v>
      </c>
      <c r="W36" s="8">
        <f>INTMARB_IN!W36+INTMARB_EX!W36</f>
        <v>0</v>
      </c>
      <c r="X36" s="8">
        <f>INTMARB_IN!X36+INTMARB_EX!X36</f>
        <v>0</v>
      </c>
      <c r="Y36" s="8">
        <f>INTMARB_IN!Y36+INTMARB_EX!Y36</f>
        <v>0</v>
      </c>
      <c r="Z36" s="8">
        <f>INTMARB_IN!Z36+INTMARB_EX!Z36</f>
        <v>0</v>
      </c>
    </row>
    <row r="37" spans="1:26" ht="11.25" customHeight="1" x14ac:dyDescent="0.2">
      <c r="A37" s="28" t="s">
        <v>60</v>
      </c>
      <c r="B37" s="7" t="s">
        <v>61</v>
      </c>
      <c r="C37" s="8">
        <f>INTMARB_IN!C37+INTMARB_EX!C37</f>
        <v>0</v>
      </c>
      <c r="D37" s="8">
        <f>INTMARB_IN!D37+INTMARB_EX!D37</f>
        <v>0</v>
      </c>
      <c r="E37" s="8">
        <f>INTMARB_IN!E37+INTMARB_EX!E37</f>
        <v>0</v>
      </c>
      <c r="F37" s="8">
        <f>INTMARB_IN!F37+INTMARB_EX!F37</f>
        <v>0</v>
      </c>
      <c r="G37" s="8">
        <f>INTMARB_IN!G37+INTMARB_EX!G37</f>
        <v>0</v>
      </c>
      <c r="H37" s="8">
        <f>INTMARB_IN!H37+INTMARB_EX!H37</f>
        <v>0</v>
      </c>
      <c r="I37" s="8">
        <f>INTMARB_IN!I37+INTMARB_EX!I37</f>
        <v>0</v>
      </c>
      <c r="J37" s="8">
        <f>INTMARB_IN!J37+INTMARB_EX!J37</f>
        <v>0</v>
      </c>
      <c r="K37" s="8">
        <f>INTMARB_IN!K37+INTMARB_EX!K37</f>
        <v>0</v>
      </c>
      <c r="L37" s="8">
        <f>INTMARB_IN!L37+INTMARB_EX!L37</f>
        <v>0</v>
      </c>
      <c r="M37" s="8">
        <f>INTMARB_IN!M37+INTMARB_EX!M37</f>
        <v>0</v>
      </c>
      <c r="N37" s="8">
        <f>INTMARB_IN!N37+INTMARB_EX!N37</f>
        <v>0</v>
      </c>
      <c r="O37" s="8">
        <f>INTMARB_IN!O37+INTMARB_EX!O37</f>
        <v>0</v>
      </c>
      <c r="P37" s="8">
        <f>INTMARB_IN!P37+INTMARB_EX!P37</f>
        <v>0</v>
      </c>
      <c r="Q37" s="8">
        <f>INTMARB_IN!Q37+INTMARB_EX!Q37</f>
        <v>0</v>
      </c>
      <c r="R37" s="8">
        <f>INTMARB_IN!R37+INTMARB_EX!R37</f>
        <v>0</v>
      </c>
      <c r="S37" s="8">
        <f>INTMARB_IN!S37+INTMARB_EX!S37</f>
        <v>0</v>
      </c>
      <c r="T37" s="8">
        <f>INTMARB_IN!T37+INTMARB_EX!T37</f>
        <v>0</v>
      </c>
      <c r="U37" s="8">
        <f>INTMARB_IN!U37+INTMARB_EX!U37</f>
        <v>0</v>
      </c>
      <c r="V37" s="8">
        <f>INTMARB_IN!V37+INTMARB_EX!V37</f>
        <v>0</v>
      </c>
      <c r="W37" s="8">
        <f>INTMARB_IN!W37+INTMARB_EX!W37</f>
        <v>0</v>
      </c>
      <c r="X37" s="8">
        <f>INTMARB_IN!X37+INTMARB_EX!X37</f>
        <v>0</v>
      </c>
      <c r="Y37" s="8">
        <f>INTMARB_IN!Y37+INTMARB_EX!Y37</f>
        <v>0</v>
      </c>
      <c r="Z37" s="8">
        <f>INTMARB_IN!Z37+INTMARB_EX!Z37</f>
        <v>0</v>
      </c>
    </row>
    <row r="38" spans="1:26" ht="11.25" customHeight="1" x14ac:dyDescent="0.2">
      <c r="A38" s="28" t="s">
        <v>62</v>
      </c>
      <c r="B38" s="7" t="s">
        <v>63</v>
      </c>
      <c r="C38" s="8">
        <f>INTMARB_IN!C38+INTMARB_EX!C38</f>
        <v>0</v>
      </c>
      <c r="D38" s="8">
        <f>INTMARB_IN!D38+INTMARB_EX!D38</f>
        <v>0</v>
      </c>
      <c r="E38" s="8">
        <f>INTMARB_IN!E38+INTMARB_EX!E38</f>
        <v>0</v>
      </c>
      <c r="F38" s="8">
        <f>INTMARB_IN!F38+INTMARB_EX!F38</f>
        <v>0</v>
      </c>
      <c r="G38" s="8">
        <f>INTMARB_IN!G38+INTMARB_EX!G38</f>
        <v>0</v>
      </c>
      <c r="H38" s="8">
        <f>INTMARB_IN!H38+INTMARB_EX!H38</f>
        <v>0</v>
      </c>
      <c r="I38" s="8">
        <f>INTMARB_IN!I38+INTMARB_EX!I38</f>
        <v>0</v>
      </c>
      <c r="J38" s="8">
        <f>INTMARB_IN!J38+INTMARB_EX!J38</f>
        <v>0</v>
      </c>
      <c r="K38" s="8">
        <f>INTMARB_IN!K38+INTMARB_EX!K38</f>
        <v>0</v>
      </c>
      <c r="L38" s="8">
        <f>INTMARB_IN!L38+INTMARB_EX!L38</f>
        <v>0</v>
      </c>
      <c r="M38" s="8">
        <f>INTMARB_IN!M38+INTMARB_EX!M38</f>
        <v>0</v>
      </c>
      <c r="N38" s="8">
        <f>INTMARB_IN!N38+INTMARB_EX!N38</f>
        <v>0</v>
      </c>
      <c r="O38" s="8">
        <f>INTMARB_IN!O38+INTMARB_EX!O38</f>
        <v>0</v>
      </c>
      <c r="P38" s="8">
        <f>INTMARB_IN!P38+INTMARB_EX!P38</f>
        <v>0</v>
      </c>
      <c r="Q38" s="8">
        <f>INTMARB_IN!Q38+INTMARB_EX!Q38</f>
        <v>0</v>
      </c>
      <c r="R38" s="8">
        <f>INTMARB_IN!R38+INTMARB_EX!R38</f>
        <v>0</v>
      </c>
      <c r="S38" s="8">
        <f>INTMARB_IN!S38+INTMARB_EX!S38</f>
        <v>0</v>
      </c>
      <c r="T38" s="8">
        <f>INTMARB_IN!T38+INTMARB_EX!T38</f>
        <v>0</v>
      </c>
      <c r="U38" s="8">
        <f>INTMARB_IN!U38+INTMARB_EX!U38</f>
        <v>0</v>
      </c>
      <c r="V38" s="8">
        <f>INTMARB_IN!V38+INTMARB_EX!V38</f>
        <v>0</v>
      </c>
      <c r="W38" s="8">
        <f>INTMARB_IN!W38+INTMARB_EX!W38</f>
        <v>0</v>
      </c>
      <c r="X38" s="8">
        <f>INTMARB_IN!X38+INTMARB_EX!X38</f>
        <v>0</v>
      </c>
      <c r="Y38" s="8">
        <f>INTMARB_IN!Y38+INTMARB_EX!Y38</f>
        <v>0</v>
      </c>
      <c r="Z38" s="8">
        <f>INTMARB_IN!Z38+INTMARB_EX!Z38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INTMARB_IN!C39+INTMARB_EX!C39</f>
        <v>0</v>
      </c>
      <c r="D39" s="8">
        <f>INTMARB_IN!D39+INTMARB_EX!D39</f>
        <v>0</v>
      </c>
      <c r="E39" s="8">
        <f>INTMARB_IN!E39+INTMARB_EX!E39</f>
        <v>0</v>
      </c>
      <c r="F39" s="8">
        <f>INTMARB_IN!F39+INTMARB_EX!F39</f>
        <v>0</v>
      </c>
      <c r="G39" s="8">
        <f>INTMARB_IN!G39+INTMARB_EX!G39</f>
        <v>0</v>
      </c>
      <c r="H39" s="8">
        <f>INTMARB_IN!H39+INTMARB_EX!H39</f>
        <v>0</v>
      </c>
      <c r="I39" s="8">
        <f>INTMARB_IN!I39+INTMARB_EX!I39</f>
        <v>0</v>
      </c>
      <c r="J39" s="8">
        <f>INTMARB_IN!J39+INTMARB_EX!J39</f>
        <v>0</v>
      </c>
      <c r="K39" s="8">
        <f>INTMARB_IN!K39+INTMARB_EX!K39</f>
        <v>0</v>
      </c>
      <c r="L39" s="8">
        <f>INTMARB_IN!L39+INTMARB_EX!L39</f>
        <v>0</v>
      </c>
      <c r="M39" s="8">
        <f>INTMARB_IN!M39+INTMARB_EX!M39</f>
        <v>0</v>
      </c>
      <c r="N39" s="8">
        <f>INTMARB_IN!N39+INTMARB_EX!N39</f>
        <v>0</v>
      </c>
      <c r="O39" s="8">
        <f>INTMARB_IN!O39+INTMARB_EX!O39</f>
        <v>0</v>
      </c>
      <c r="P39" s="8">
        <f>INTMARB_IN!P39+INTMARB_EX!P39</f>
        <v>0</v>
      </c>
      <c r="Q39" s="8">
        <f>INTMARB_IN!Q39+INTMARB_EX!Q39</f>
        <v>0</v>
      </c>
      <c r="R39" s="8">
        <f>INTMARB_IN!R39+INTMARB_EX!R39</f>
        <v>0</v>
      </c>
      <c r="S39" s="8">
        <f>INTMARB_IN!S39+INTMARB_EX!S39</f>
        <v>0</v>
      </c>
      <c r="T39" s="8">
        <f>INTMARB_IN!T39+INTMARB_EX!T39</f>
        <v>0</v>
      </c>
      <c r="U39" s="8">
        <f>INTMARB_IN!U39+INTMARB_EX!U39</f>
        <v>0</v>
      </c>
      <c r="V39" s="8">
        <f>INTMARB_IN!V39+INTMARB_EX!V39</f>
        <v>0</v>
      </c>
      <c r="W39" s="8">
        <f>INTMARB_IN!W39+INTMARB_EX!W39</f>
        <v>0</v>
      </c>
      <c r="X39" s="8">
        <f>INTMARB_IN!X39+INTMARB_EX!X39</f>
        <v>0</v>
      </c>
      <c r="Y39" s="8">
        <f>INTMARB_IN!Y39+INTMARB_EX!Y39</f>
        <v>0</v>
      </c>
      <c r="Z39" s="8">
        <f>INTMARB_IN!Z39+INTMARB_EX!Z39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INTMARB_IN!C40+INTMARB_EX!C40</f>
        <v>0</v>
      </c>
      <c r="D40" s="8">
        <f>INTMARB_IN!D40+INTMARB_EX!D40</f>
        <v>0</v>
      </c>
      <c r="E40" s="8">
        <f>INTMARB_IN!E40+INTMARB_EX!E40</f>
        <v>0</v>
      </c>
      <c r="F40" s="8">
        <f>INTMARB_IN!F40+INTMARB_EX!F40</f>
        <v>0</v>
      </c>
      <c r="G40" s="8">
        <f>INTMARB_IN!G40+INTMARB_EX!G40</f>
        <v>0</v>
      </c>
      <c r="H40" s="8">
        <f>INTMARB_IN!H40+INTMARB_EX!H40</f>
        <v>0</v>
      </c>
      <c r="I40" s="8">
        <f>INTMARB_IN!I40+INTMARB_EX!I40</f>
        <v>0</v>
      </c>
      <c r="J40" s="8">
        <f>INTMARB_IN!J40+INTMARB_EX!J40</f>
        <v>0</v>
      </c>
      <c r="K40" s="8">
        <f>INTMARB_IN!K40+INTMARB_EX!K40</f>
        <v>0</v>
      </c>
      <c r="L40" s="8">
        <f>INTMARB_IN!L40+INTMARB_EX!L40</f>
        <v>0</v>
      </c>
      <c r="M40" s="8">
        <f>INTMARB_IN!M40+INTMARB_EX!M40</f>
        <v>0</v>
      </c>
      <c r="N40" s="8">
        <f>INTMARB_IN!N40+INTMARB_EX!N40</f>
        <v>0</v>
      </c>
      <c r="O40" s="8">
        <f>INTMARB_IN!O40+INTMARB_EX!O40</f>
        <v>0</v>
      </c>
      <c r="P40" s="8">
        <f>INTMARB_IN!P40+INTMARB_EX!P40</f>
        <v>0</v>
      </c>
      <c r="Q40" s="8">
        <f>INTMARB_IN!Q40+INTMARB_EX!Q40</f>
        <v>0</v>
      </c>
      <c r="R40" s="8">
        <f>INTMARB_IN!R40+INTMARB_EX!R40</f>
        <v>0</v>
      </c>
      <c r="S40" s="8">
        <f>INTMARB_IN!S40+INTMARB_EX!S40</f>
        <v>0</v>
      </c>
      <c r="T40" s="8">
        <f>INTMARB_IN!T40+INTMARB_EX!T40</f>
        <v>0</v>
      </c>
      <c r="U40" s="8">
        <f>INTMARB_IN!U40+INTMARB_EX!U40</f>
        <v>0</v>
      </c>
      <c r="V40" s="8">
        <f>INTMARB_IN!V40+INTMARB_EX!V40</f>
        <v>0</v>
      </c>
      <c r="W40" s="8">
        <f>INTMARB_IN!W40+INTMARB_EX!W40</f>
        <v>0</v>
      </c>
      <c r="X40" s="8">
        <f>INTMARB_IN!X40+INTMARB_EX!X40</f>
        <v>0</v>
      </c>
      <c r="Y40" s="8">
        <f>INTMARB_IN!Y40+INTMARB_EX!Y40</f>
        <v>0</v>
      </c>
      <c r="Z40" s="8">
        <f>INTMARB_IN!Z40+INTMARB_EX!Z40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INTMARB_IN!C41+INTMARB_EX!C41</f>
        <v>0</v>
      </c>
      <c r="D41" s="8">
        <f>INTMARB_IN!D41+INTMARB_EX!D41</f>
        <v>0</v>
      </c>
      <c r="E41" s="8">
        <f>INTMARB_IN!E41+INTMARB_EX!E41</f>
        <v>0</v>
      </c>
      <c r="F41" s="8">
        <f>INTMARB_IN!F41+INTMARB_EX!F41</f>
        <v>0</v>
      </c>
      <c r="G41" s="8">
        <f>INTMARB_IN!G41+INTMARB_EX!G41</f>
        <v>0</v>
      </c>
      <c r="H41" s="8">
        <f>INTMARB_IN!H41+INTMARB_EX!H41</f>
        <v>0</v>
      </c>
      <c r="I41" s="8">
        <f>INTMARB_IN!I41+INTMARB_EX!I41</f>
        <v>0</v>
      </c>
      <c r="J41" s="8">
        <f>INTMARB_IN!J41+INTMARB_EX!J41</f>
        <v>0</v>
      </c>
      <c r="K41" s="8">
        <f>INTMARB_IN!K41+INTMARB_EX!K41</f>
        <v>0</v>
      </c>
      <c r="L41" s="8">
        <f>INTMARB_IN!L41+INTMARB_EX!L41</f>
        <v>0</v>
      </c>
      <c r="M41" s="8">
        <f>INTMARB_IN!M41+INTMARB_EX!M41</f>
        <v>0</v>
      </c>
      <c r="N41" s="8">
        <f>INTMARB_IN!N41+INTMARB_EX!N41</f>
        <v>0</v>
      </c>
      <c r="O41" s="8">
        <f>INTMARB_IN!O41+INTMARB_EX!O41</f>
        <v>0</v>
      </c>
      <c r="P41" s="8">
        <f>INTMARB_IN!P41+INTMARB_EX!P41</f>
        <v>0</v>
      </c>
      <c r="Q41" s="8">
        <f>INTMARB_IN!Q41+INTMARB_EX!Q41</f>
        <v>0</v>
      </c>
      <c r="R41" s="8">
        <f>INTMARB_IN!R41+INTMARB_EX!R41</f>
        <v>0</v>
      </c>
      <c r="S41" s="8">
        <f>INTMARB_IN!S41+INTMARB_EX!S41</f>
        <v>0</v>
      </c>
      <c r="T41" s="8">
        <f>INTMARB_IN!T41+INTMARB_EX!T41</f>
        <v>0</v>
      </c>
      <c r="U41" s="8">
        <f>INTMARB_IN!U41+INTMARB_EX!U41</f>
        <v>0</v>
      </c>
      <c r="V41" s="8">
        <f>INTMARB_IN!V41+INTMARB_EX!V41</f>
        <v>0</v>
      </c>
      <c r="W41" s="8">
        <f>INTMARB_IN!W41+INTMARB_EX!W41</f>
        <v>0</v>
      </c>
      <c r="X41" s="8">
        <f>INTMARB_IN!X41+INTMARB_EX!X41</f>
        <v>0</v>
      </c>
      <c r="Y41" s="8">
        <f>INTMARB_IN!Y41+INTMARB_EX!Y41</f>
        <v>0</v>
      </c>
      <c r="Z41" s="8">
        <f>INTMARB_IN!Z41+INTMARB_EX!Z41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INTMARB_IN!C42+INTMARB_EX!C42</f>
        <v>0</v>
      </c>
      <c r="D42" s="8">
        <f>INTMARB_IN!D42+INTMARB_EX!D42</f>
        <v>0</v>
      </c>
      <c r="E42" s="8">
        <f>INTMARB_IN!E42+INTMARB_EX!E42</f>
        <v>0</v>
      </c>
      <c r="F42" s="8">
        <f>INTMARB_IN!F42+INTMARB_EX!F42</f>
        <v>0</v>
      </c>
      <c r="G42" s="8">
        <f>INTMARB_IN!G42+INTMARB_EX!G42</f>
        <v>0</v>
      </c>
      <c r="H42" s="8">
        <f>INTMARB_IN!H42+INTMARB_EX!H42</f>
        <v>0</v>
      </c>
      <c r="I42" s="8">
        <f>INTMARB_IN!I42+INTMARB_EX!I42</f>
        <v>0</v>
      </c>
      <c r="J42" s="8">
        <f>INTMARB_IN!J42+INTMARB_EX!J42</f>
        <v>0</v>
      </c>
      <c r="K42" s="8">
        <f>INTMARB_IN!K42+INTMARB_EX!K42</f>
        <v>0</v>
      </c>
      <c r="L42" s="8">
        <f>INTMARB_IN!L42+INTMARB_EX!L42</f>
        <v>0</v>
      </c>
      <c r="M42" s="8">
        <f>INTMARB_IN!M42+INTMARB_EX!M42</f>
        <v>0</v>
      </c>
      <c r="N42" s="8">
        <f>INTMARB_IN!N42+INTMARB_EX!N42</f>
        <v>0</v>
      </c>
      <c r="O42" s="8">
        <f>INTMARB_IN!O42+INTMARB_EX!O42</f>
        <v>0</v>
      </c>
      <c r="P42" s="8">
        <f>INTMARB_IN!P42+INTMARB_EX!P42</f>
        <v>0</v>
      </c>
      <c r="Q42" s="8">
        <f>INTMARB_IN!Q42+INTMARB_EX!Q42</f>
        <v>0</v>
      </c>
      <c r="R42" s="8">
        <f>INTMARB_IN!R42+INTMARB_EX!R42</f>
        <v>0</v>
      </c>
      <c r="S42" s="8">
        <f>INTMARB_IN!S42+INTMARB_EX!S42</f>
        <v>0</v>
      </c>
      <c r="T42" s="8">
        <f>INTMARB_IN!T42+INTMARB_EX!T42</f>
        <v>0</v>
      </c>
      <c r="U42" s="8">
        <f>INTMARB_IN!U42+INTMARB_EX!U42</f>
        <v>0</v>
      </c>
      <c r="V42" s="8">
        <f>INTMARB_IN!V42+INTMARB_EX!V42</f>
        <v>0</v>
      </c>
      <c r="W42" s="8">
        <f>INTMARB_IN!W42+INTMARB_EX!W42</f>
        <v>0</v>
      </c>
      <c r="X42" s="8">
        <f>INTMARB_IN!X42+INTMARB_EX!X42</f>
        <v>0</v>
      </c>
      <c r="Y42" s="8">
        <f>INTMARB_IN!Y42+INTMARB_EX!Y42</f>
        <v>0</v>
      </c>
      <c r="Z42" s="8">
        <f>INTMARB_IN!Z42+INTMARB_EX!Z42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INTMARB_IN!C43+INTMARB_EX!C43</f>
        <v>658.20442428000001</v>
      </c>
      <c r="D43" s="8">
        <f>INTMARB_IN!D43+INTMARB_EX!D43</f>
        <v>491.24520899999999</v>
      </c>
      <c r="E43" s="8">
        <f>INTMARB_IN!E43+INTMARB_EX!E43</f>
        <v>407.76560136000001</v>
      </c>
      <c r="F43" s="8">
        <f>INTMARB_IN!F43+INTMARB_EX!F43</f>
        <v>478.40231555999998</v>
      </c>
      <c r="G43" s="8">
        <f>INTMARB_IN!G43+INTMARB_EX!G43</f>
        <v>465.55915535999998</v>
      </c>
      <c r="H43" s="8">
        <f>INTMARB_IN!H43+INTMARB_EX!H43</f>
        <v>436.66237836000016</v>
      </c>
      <c r="I43" s="8">
        <f>INTMARB_IN!I43+INTMARB_EX!I43</f>
        <v>430.15050000000002</v>
      </c>
      <c r="J43" s="8">
        <f>INTMARB_IN!J43+INTMARB_EX!J43</f>
        <v>159.31494071999998</v>
      </c>
      <c r="K43" s="8">
        <f>INTMARB_IN!K43+INTMARB_EX!K43</f>
        <v>175.24638143999999</v>
      </c>
      <c r="L43" s="8">
        <f>INTMARB_IN!L43+INTMARB_EX!L43</f>
        <v>133.82468892000003</v>
      </c>
      <c r="M43" s="8">
        <f>INTMARB_IN!M43+INTMARB_EX!M43</f>
        <v>159.31494072000001</v>
      </c>
      <c r="N43" s="8">
        <f>INTMARB_IN!N43+INTMARB_EX!N43</f>
        <v>168.87401856000002</v>
      </c>
      <c r="O43" s="8">
        <f>INTMARB_IN!O43+INTMARB_EX!O43</f>
        <v>156.12875928</v>
      </c>
      <c r="P43" s="8">
        <f>INTMARB_IN!P43+INTMARB_EX!P43</f>
        <v>187.99164071999999</v>
      </c>
      <c r="Q43" s="8">
        <f>INTMARB_IN!Q43+INTMARB_EX!Q43</f>
        <v>184.80545928000001</v>
      </c>
      <c r="R43" s="8">
        <f>INTMARB_IN!R43+INTMARB_EX!R43</f>
        <v>347.30658144000006</v>
      </c>
      <c r="S43" s="8">
        <f>INTMARB_IN!S43+INTMARB_EX!S43</f>
        <v>404.65998144000008</v>
      </c>
      <c r="T43" s="8">
        <f>INTMARB_IN!T43+INTMARB_EX!T43</f>
        <v>415.06335467999997</v>
      </c>
      <c r="U43" s="8">
        <f>INTMARB_IN!U43+INTMARB_EX!U43</f>
        <v>435.06368568000016</v>
      </c>
      <c r="V43" s="8">
        <f>INTMARB_IN!V43+INTMARB_EX!V43</f>
        <v>488.50771788000003</v>
      </c>
      <c r="W43" s="8">
        <f>INTMARB_IN!W43+INTMARB_EX!W43</f>
        <v>445.09119408000004</v>
      </c>
      <c r="X43" s="8">
        <f>INTMARB_IN!X43+INTMARB_EX!X43</f>
        <v>449.29052999999999</v>
      </c>
      <c r="Y43" s="8">
        <f>INTMARB_IN!Y43+INTMARB_EX!Y43</f>
        <v>525.58335648000002</v>
      </c>
      <c r="Z43" s="8">
        <f>INTMARB_IN!Z43+INTMARB_EX!Z43</f>
        <v>500.58687744000002</v>
      </c>
    </row>
    <row r="44" spans="1:26" ht="11.25" customHeight="1" x14ac:dyDescent="0.2">
      <c r="A44" s="28" t="s">
        <v>74</v>
      </c>
      <c r="B44" s="7" t="s">
        <v>75</v>
      </c>
      <c r="C44" s="8">
        <f>INTMARB_IN!C44+INTMARB_EX!C44</f>
        <v>1472.7982528800005</v>
      </c>
      <c r="D44" s="8">
        <f>INTMARB_IN!D44+INTMARB_EX!D44</f>
        <v>1031.89670712</v>
      </c>
      <c r="E44" s="8">
        <f>INTMARB_IN!E44+INTMARB_EX!E44</f>
        <v>1141.34036904</v>
      </c>
      <c r="F44" s="8">
        <f>INTMARB_IN!F44+INTMARB_EX!F44</f>
        <v>1382.1162580799996</v>
      </c>
      <c r="G44" s="8">
        <f>INTMARB_IN!G44+INTMARB_EX!G44</f>
        <v>1639.3419381600002</v>
      </c>
      <c r="H44" s="8">
        <f>INTMARB_IN!H44+INTMARB_EX!H44</f>
        <v>1415.3711061600002</v>
      </c>
      <c r="I44" s="8">
        <f>INTMARB_IN!I44+INTMARB_EX!I44</f>
        <v>1598.9029149600001</v>
      </c>
      <c r="J44" s="8">
        <f>INTMARB_IN!J44+INTMARB_EX!J44</f>
        <v>1433.4478761600001</v>
      </c>
      <c r="K44" s="8">
        <f>INTMARB_IN!K44+INTMARB_EX!K44</f>
        <v>1523.2320928800004</v>
      </c>
      <c r="L44" s="8">
        <f>INTMARB_IN!L44+INTMARB_EX!L44</f>
        <v>1393.2000000000003</v>
      </c>
      <c r="M44" s="8">
        <f>INTMARB_IN!M44+INTMARB_EX!M44</f>
        <v>1315.7999380799999</v>
      </c>
      <c r="N44" s="8">
        <f>INTMARB_IN!N44+INTMARB_EX!N44</f>
        <v>1631.5921238399997</v>
      </c>
      <c r="O44" s="8">
        <f>INTMARB_IN!O44+INTMARB_EX!O44</f>
        <v>1792.58390712</v>
      </c>
      <c r="P44" s="8">
        <f>INTMARB_IN!P44+INTMARB_EX!P44</f>
        <v>1885.4640928800004</v>
      </c>
      <c r="Q44" s="8">
        <f>INTMARB_IN!Q44+INTMARB_EX!Q44</f>
        <v>1767.8158761600007</v>
      </c>
      <c r="R44" s="8">
        <f>INTMARB_IN!R44+INTMARB_EX!R44</f>
        <v>1712.0878761600002</v>
      </c>
      <c r="S44" s="8">
        <f>INTMARB_IN!S44+INTMARB_EX!S44</f>
        <v>2046.4558761600001</v>
      </c>
      <c r="T44" s="8">
        <f>INTMARB_IN!T44+INTMARB_EX!T44</f>
        <v>2081.0816330400003</v>
      </c>
      <c r="U44" s="8">
        <f>INTMARB_IN!U44+INTMARB_EX!U44</f>
        <v>2163.2403088800002</v>
      </c>
      <c r="V44" s="8">
        <f>INTMARB_IN!V44+INTMARB_EX!V44</f>
        <v>2574.2465690400008</v>
      </c>
      <c r="W44" s="8">
        <f>INTMARB_IN!W44+INTMARB_EX!W44</f>
        <v>1757.9768191200001</v>
      </c>
      <c r="X44" s="8">
        <f>INTMARB_IN!X44+INTMARB_EX!X44</f>
        <v>1665.4962031200005</v>
      </c>
      <c r="Y44" s="8">
        <f>INTMARB_IN!Y44+INTMARB_EX!Y44</f>
        <v>1723.3945300800003</v>
      </c>
      <c r="Z44" s="8">
        <f>INTMARB_IN!Z44+INTMARB_EX!Z44</f>
        <v>1377.0946080000001</v>
      </c>
    </row>
    <row r="45" spans="1:26" ht="11.25" customHeight="1" x14ac:dyDescent="0.2">
      <c r="A45" s="28" t="s">
        <v>76</v>
      </c>
      <c r="B45" s="7" t="s">
        <v>77</v>
      </c>
      <c r="C45" s="8">
        <f>INTMARB_IN!C45+INTMARB_EX!C45</f>
        <v>0</v>
      </c>
      <c r="D45" s="8">
        <f>INTMARB_IN!D45+INTMARB_EX!D45</f>
        <v>0</v>
      </c>
      <c r="E45" s="8">
        <f>INTMARB_IN!E45+INTMARB_EX!E45</f>
        <v>0</v>
      </c>
      <c r="F45" s="8">
        <f>INTMARB_IN!F45+INTMARB_EX!F45</f>
        <v>0</v>
      </c>
      <c r="G45" s="8">
        <f>INTMARB_IN!G45+INTMARB_EX!G45</f>
        <v>0</v>
      </c>
      <c r="H45" s="8">
        <f>INTMARB_IN!H45+INTMARB_EX!H45</f>
        <v>0</v>
      </c>
      <c r="I45" s="8">
        <f>INTMARB_IN!I45+INTMARB_EX!I45</f>
        <v>0</v>
      </c>
      <c r="J45" s="8">
        <f>INTMARB_IN!J45+INTMARB_EX!J45</f>
        <v>0</v>
      </c>
      <c r="K45" s="8">
        <f>INTMARB_IN!K45+INTMARB_EX!K45</f>
        <v>0</v>
      </c>
      <c r="L45" s="8">
        <f>INTMARB_IN!L45+INTMARB_EX!L45</f>
        <v>0</v>
      </c>
      <c r="M45" s="8">
        <f>INTMARB_IN!M45+INTMARB_EX!M45</f>
        <v>0</v>
      </c>
      <c r="N45" s="8">
        <f>INTMARB_IN!N45+INTMARB_EX!N45</f>
        <v>0</v>
      </c>
      <c r="O45" s="8">
        <f>INTMARB_IN!O45+INTMARB_EX!O45</f>
        <v>0</v>
      </c>
      <c r="P45" s="8">
        <f>INTMARB_IN!P45+INTMARB_EX!P45</f>
        <v>0</v>
      </c>
      <c r="Q45" s="8">
        <f>INTMARB_IN!Q45+INTMARB_EX!Q45</f>
        <v>0</v>
      </c>
      <c r="R45" s="8">
        <f>INTMARB_IN!R45+INTMARB_EX!R45</f>
        <v>0</v>
      </c>
      <c r="S45" s="8">
        <f>INTMARB_IN!S45+INTMARB_EX!S45</f>
        <v>0</v>
      </c>
      <c r="T45" s="8">
        <f>INTMARB_IN!T45+INTMARB_EX!T45</f>
        <v>0</v>
      </c>
      <c r="U45" s="8">
        <f>INTMARB_IN!U45+INTMARB_EX!U45</f>
        <v>0</v>
      </c>
      <c r="V45" s="8">
        <f>INTMARB_IN!V45+INTMARB_EX!V45</f>
        <v>0</v>
      </c>
      <c r="W45" s="8">
        <f>INTMARB_IN!W45+INTMARB_EX!W45</f>
        <v>0</v>
      </c>
      <c r="X45" s="8">
        <f>INTMARB_IN!X45+INTMARB_EX!X45</f>
        <v>0</v>
      </c>
      <c r="Y45" s="8">
        <f>INTMARB_IN!Y45+INTMARB_EX!Y45</f>
        <v>0</v>
      </c>
      <c r="Z45" s="8">
        <f>INTMARB_IN!Z45+INTMARB_EX!Z45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INTMARB_IN!C46+INTMARB_EX!C46</f>
        <v>0</v>
      </c>
      <c r="D46" s="8">
        <f>INTMARB_IN!D46+INTMARB_EX!D46</f>
        <v>0</v>
      </c>
      <c r="E46" s="8">
        <f>INTMARB_IN!E46+INTMARB_EX!E46</f>
        <v>0</v>
      </c>
      <c r="F46" s="8">
        <f>INTMARB_IN!F46+INTMARB_EX!F46</f>
        <v>0</v>
      </c>
      <c r="G46" s="8">
        <f>INTMARB_IN!G46+INTMARB_EX!G46</f>
        <v>0</v>
      </c>
      <c r="H46" s="8">
        <f>INTMARB_IN!H46+INTMARB_EX!H46</f>
        <v>0</v>
      </c>
      <c r="I46" s="8">
        <f>INTMARB_IN!I46+INTMARB_EX!I46</f>
        <v>0</v>
      </c>
      <c r="J46" s="8">
        <f>INTMARB_IN!J46+INTMARB_EX!J46</f>
        <v>0</v>
      </c>
      <c r="K46" s="8">
        <f>INTMARB_IN!K46+INTMARB_EX!K46</f>
        <v>0</v>
      </c>
      <c r="L46" s="8">
        <f>INTMARB_IN!L46+INTMARB_EX!L46</f>
        <v>3.0786879599999994</v>
      </c>
      <c r="M46" s="8">
        <f>INTMARB_IN!M46+INTMARB_EX!M46</f>
        <v>3.078687959999999</v>
      </c>
      <c r="N46" s="8">
        <f>INTMARB_IN!N46+INTMARB_EX!N46</f>
        <v>3.078687959999999</v>
      </c>
      <c r="O46" s="8">
        <f>INTMARB_IN!O46+INTMARB_EX!O46</f>
        <v>0</v>
      </c>
      <c r="P46" s="8">
        <f>INTMARB_IN!P46+INTMARB_EX!P46</f>
        <v>3.0786879599999994</v>
      </c>
      <c r="Q46" s="8">
        <f>INTMARB_IN!Q46+INTMARB_EX!Q46</f>
        <v>0</v>
      </c>
      <c r="R46" s="8">
        <f>INTMARB_IN!R46+INTMARB_EX!R46</f>
        <v>3.0786879599999986</v>
      </c>
      <c r="S46" s="8">
        <f>INTMARB_IN!S46+INTMARB_EX!S46</f>
        <v>3.078687959999999</v>
      </c>
      <c r="T46" s="8">
        <f>INTMARB_IN!T46+INTMARB_EX!T46</f>
        <v>2.5891905599999996</v>
      </c>
      <c r="U46" s="8">
        <f>INTMARB_IN!U46+INTMARB_EX!U46</f>
        <v>1.9271156399999996</v>
      </c>
      <c r="V46" s="8">
        <f>INTMARB_IN!V46+INTMARB_EX!V46</f>
        <v>1.4223132000000001</v>
      </c>
      <c r="W46" s="8">
        <f>INTMARB_IN!W46+INTMARB_EX!W46</f>
        <v>1.9519203600000004</v>
      </c>
      <c r="X46" s="8">
        <f>INTMARB_IN!X46+INTMARB_EX!X46</f>
        <v>1.81338336</v>
      </c>
      <c r="Y46" s="8">
        <f>INTMARB_IN!Y46+INTMARB_EX!Y46</f>
        <v>1.1513084400000004</v>
      </c>
      <c r="Z46" s="8">
        <f>INTMARB_IN!Z46+INTMARB_EX!Z46</f>
        <v>1.3515933600000001</v>
      </c>
    </row>
    <row r="47" spans="1:26" ht="11.25" customHeight="1" x14ac:dyDescent="0.2">
      <c r="A47" s="28" t="s">
        <v>80</v>
      </c>
      <c r="B47" s="7" t="s">
        <v>81</v>
      </c>
      <c r="C47" s="8">
        <f>INTMARB_IN!C47+INTMARB_EX!C47</f>
        <v>0</v>
      </c>
      <c r="D47" s="8">
        <f>INTMARB_IN!D47+INTMARB_EX!D47</f>
        <v>0</v>
      </c>
      <c r="E47" s="8">
        <f>INTMARB_IN!E47+INTMARB_EX!E47</f>
        <v>0</v>
      </c>
      <c r="F47" s="8">
        <f>INTMARB_IN!F47+INTMARB_EX!F47</f>
        <v>0</v>
      </c>
      <c r="G47" s="8">
        <f>INTMARB_IN!G47+INTMARB_EX!G47</f>
        <v>0</v>
      </c>
      <c r="H47" s="8">
        <f>INTMARB_IN!H47+INTMARB_EX!H47</f>
        <v>0</v>
      </c>
      <c r="I47" s="8">
        <f>INTMARB_IN!I47+INTMARB_EX!I47</f>
        <v>0</v>
      </c>
      <c r="J47" s="8">
        <f>INTMARB_IN!J47+INTMARB_EX!J47</f>
        <v>0</v>
      </c>
      <c r="K47" s="8">
        <f>INTMARB_IN!K47+INTMARB_EX!K47</f>
        <v>0</v>
      </c>
      <c r="L47" s="8">
        <f>INTMARB_IN!L47+INTMARB_EX!L47</f>
        <v>0</v>
      </c>
      <c r="M47" s="8">
        <f>INTMARB_IN!M47+INTMARB_EX!M47</f>
        <v>0</v>
      </c>
      <c r="N47" s="8">
        <f>INTMARB_IN!N47+INTMARB_EX!N47</f>
        <v>0</v>
      </c>
      <c r="O47" s="8">
        <f>INTMARB_IN!O47+INTMARB_EX!O47</f>
        <v>0</v>
      </c>
      <c r="P47" s="8">
        <f>INTMARB_IN!P47+INTMARB_EX!P47</f>
        <v>0</v>
      </c>
      <c r="Q47" s="8">
        <f>INTMARB_IN!Q47+INTMARB_EX!Q47</f>
        <v>0</v>
      </c>
      <c r="R47" s="8">
        <f>INTMARB_IN!R47+INTMARB_EX!R47</f>
        <v>0</v>
      </c>
      <c r="S47" s="8">
        <f>INTMARB_IN!S47+INTMARB_EX!S47</f>
        <v>0</v>
      </c>
      <c r="T47" s="8">
        <f>INTMARB_IN!T47+INTMARB_EX!T47</f>
        <v>0</v>
      </c>
      <c r="U47" s="8">
        <f>INTMARB_IN!U47+INTMARB_EX!U47</f>
        <v>0</v>
      </c>
      <c r="V47" s="8">
        <f>INTMARB_IN!V47+INTMARB_EX!V47</f>
        <v>0</v>
      </c>
      <c r="W47" s="8">
        <f>INTMARB_IN!W47+INTMARB_EX!W47</f>
        <v>0</v>
      </c>
      <c r="X47" s="8">
        <f>INTMARB_IN!X47+INTMARB_EX!X47</f>
        <v>0</v>
      </c>
      <c r="Y47" s="8">
        <f>INTMARB_IN!Y47+INTMARB_EX!Y47</f>
        <v>0</v>
      </c>
      <c r="Z47" s="8">
        <f>INTMARB_IN!Z47+INTMARB_EX!Z47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INTMARB_IN!C48+INTMARB_EX!C48</f>
        <v>0</v>
      </c>
      <c r="D48" s="8">
        <f>INTMARB_IN!D48+INTMARB_EX!D48</f>
        <v>0</v>
      </c>
      <c r="E48" s="8">
        <f>INTMARB_IN!E48+INTMARB_EX!E48</f>
        <v>0</v>
      </c>
      <c r="F48" s="8">
        <f>INTMARB_IN!F48+INTMARB_EX!F48</f>
        <v>0</v>
      </c>
      <c r="G48" s="8">
        <f>INTMARB_IN!G48+INTMARB_EX!G48</f>
        <v>0</v>
      </c>
      <c r="H48" s="8">
        <f>INTMARB_IN!H48+INTMARB_EX!H48</f>
        <v>0</v>
      </c>
      <c r="I48" s="8">
        <f>INTMARB_IN!I48+INTMARB_EX!I48</f>
        <v>0</v>
      </c>
      <c r="J48" s="8">
        <f>INTMARB_IN!J48+INTMARB_EX!J48</f>
        <v>0</v>
      </c>
      <c r="K48" s="8">
        <f>INTMARB_IN!K48+INTMARB_EX!K48</f>
        <v>0</v>
      </c>
      <c r="L48" s="8">
        <f>INTMARB_IN!L48+INTMARB_EX!L48</f>
        <v>0</v>
      </c>
      <c r="M48" s="8">
        <f>INTMARB_IN!M48+INTMARB_EX!M48</f>
        <v>0</v>
      </c>
      <c r="N48" s="8">
        <f>INTMARB_IN!N48+INTMARB_EX!N48</f>
        <v>0</v>
      </c>
      <c r="O48" s="8">
        <f>INTMARB_IN!O48+INTMARB_EX!O48</f>
        <v>0</v>
      </c>
      <c r="P48" s="8">
        <f>INTMARB_IN!P48+INTMARB_EX!P48</f>
        <v>0</v>
      </c>
      <c r="Q48" s="8">
        <f>INTMARB_IN!Q48+INTMARB_EX!Q48</f>
        <v>0</v>
      </c>
      <c r="R48" s="8">
        <f>INTMARB_IN!R48+INTMARB_EX!R48</f>
        <v>0</v>
      </c>
      <c r="S48" s="8">
        <f>INTMARB_IN!S48+INTMARB_EX!S48</f>
        <v>0</v>
      </c>
      <c r="T48" s="8">
        <f>INTMARB_IN!T48+INTMARB_EX!T48</f>
        <v>0</v>
      </c>
      <c r="U48" s="8">
        <f>INTMARB_IN!U48+INTMARB_EX!U48</f>
        <v>0</v>
      </c>
      <c r="V48" s="8">
        <f>INTMARB_IN!V48+INTMARB_EX!V48</f>
        <v>0</v>
      </c>
      <c r="W48" s="8">
        <f>INTMARB_IN!W48+INTMARB_EX!W48</f>
        <v>0</v>
      </c>
      <c r="X48" s="8">
        <f>INTMARB_IN!X48+INTMARB_EX!X48</f>
        <v>0</v>
      </c>
      <c r="Y48" s="8">
        <f>INTMARB_IN!Y48+INTMARB_EX!Y48</f>
        <v>0</v>
      </c>
      <c r="Z48" s="8">
        <f>INTMARB_IN!Z48+INTMARB_EX!Z48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INTMARB_IN!C49+INTMARB_EX!C49</f>
        <v>0</v>
      </c>
      <c r="D49" s="8">
        <f>INTMARB_IN!D49+INTMARB_EX!D49</f>
        <v>0</v>
      </c>
      <c r="E49" s="8">
        <f>INTMARB_IN!E49+INTMARB_EX!E49</f>
        <v>0</v>
      </c>
      <c r="F49" s="8">
        <f>INTMARB_IN!F49+INTMARB_EX!F49</f>
        <v>0</v>
      </c>
      <c r="G49" s="8">
        <f>INTMARB_IN!G49+INTMARB_EX!G49</f>
        <v>0</v>
      </c>
      <c r="H49" s="8">
        <f>INTMARB_IN!H49+INTMARB_EX!H49</f>
        <v>0</v>
      </c>
      <c r="I49" s="8">
        <f>INTMARB_IN!I49+INTMARB_EX!I49</f>
        <v>0</v>
      </c>
      <c r="J49" s="8">
        <f>INTMARB_IN!J49+INTMARB_EX!J49</f>
        <v>0</v>
      </c>
      <c r="K49" s="8">
        <f>INTMARB_IN!K49+INTMARB_EX!K49</f>
        <v>0</v>
      </c>
      <c r="L49" s="8">
        <f>INTMARB_IN!L49+INTMARB_EX!L49</f>
        <v>0</v>
      </c>
      <c r="M49" s="8">
        <f>INTMARB_IN!M49+INTMARB_EX!M49</f>
        <v>0</v>
      </c>
      <c r="N49" s="8">
        <f>INTMARB_IN!N49+INTMARB_EX!N49</f>
        <v>0</v>
      </c>
      <c r="O49" s="8">
        <f>INTMARB_IN!O49+INTMARB_EX!O49</f>
        <v>0</v>
      </c>
      <c r="P49" s="8">
        <f>INTMARB_IN!P49+INTMARB_EX!P49</f>
        <v>0</v>
      </c>
      <c r="Q49" s="8">
        <f>INTMARB_IN!Q49+INTMARB_EX!Q49</f>
        <v>0</v>
      </c>
      <c r="R49" s="8">
        <f>INTMARB_IN!R49+INTMARB_EX!R49</f>
        <v>0</v>
      </c>
      <c r="S49" s="8">
        <f>INTMARB_IN!S49+INTMARB_EX!S49</f>
        <v>0</v>
      </c>
      <c r="T49" s="8">
        <f>INTMARB_IN!T49+INTMARB_EX!T49</f>
        <v>0</v>
      </c>
      <c r="U49" s="8">
        <f>INTMARB_IN!U49+INTMARB_EX!U49</f>
        <v>0</v>
      </c>
      <c r="V49" s="8">
        <f>INTMARB_IN!V49+INTMARB_EX!V49</f>
        <v>0</v>
      </c>
      <c r="W49" s="8">
        <f>INTMARB_IN!W49+INTMARB_EX!W49</f>
        <v>0</v>
      </c>
      <c r="X49" s="8">
        <f>INTMARB_IN!X49+INTMARB_EX!X49</f>
        <v>0</v>
      </c>
      <c r="Y49" s="8">
        <f>INTMARB_IN!Y49+INTMARB_EX!Y49</f>
        <v>0</v>
      </c>
      <c r="Z49" s="8">
        <f>INTMARB_IN!Z49+INTMARB_EX!Z49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INTMARB_IN!C50+INTMARB_EX!C50</f>
        <v>0</v>
      </c>
      <c r="D50" s="8">
        <f>INTMARB_IN!D50+INTMARB_EX!D50</f>
        <v>0</v>
      </c>
      <c r="E50" s="8">
        <f>INTMARB_IN!E50+INTMARB_EX!E50</f>
        <v>0</v>
      </c>
      <c r="F50" s="8">
        <f>INTMARB_IN!F50+INTMARB_EX!F50</f>
        <v>0</v>
      </c>
      <c r="G50" s="8">
        <f>INTMARB_IN!G50+INTMARB_EX!G50</f>
        <v>0</v>
      </c>
      <c r="H50" s="8">
        <f>INTMARB_IN!H50+INTMARB_EX!H50</f>
        <v>0</v>
      </c>
      <c r="I50" s="8">
        <f>INTMARB_IN!I50+INTMARB_EX!I50</f>
        <v>0</v>
      </c>
      <c r="J50" s="8">
        <f>INTMARB_IN!J50+INTMARB_EX!J50</f>
        <v>0</v>
      </c>
      <c r="K50" s="8">
        <f>INTMARB_IN!K50+INTMARB_EX!K50</f>
        <v>0</v>
      </c>
      <c r="L50" s="8">
        <f>INTMARB_IN!L50+INTMARB_EX!L50</f>
        <v>0</v>
      </c>
      <c r="M50" s="8">
        <f>INTMARB_IN!M50+INTMARB_EX!M50</f>
        <v>0</v>
      </c>
      <c r="N50" s="8">
        <f>INTMARB_IN!N50+INTMARB_EX!N50</f>
        <v>0</v>
      </c>
      <c r="O50" s="8">
        <f>INTMARB_IN!O50+INTMARB_EX!O50</f>
        <v>0</v>
      </c>
      <c r="P50" s="8">
        <f>INTMARB_IN!P50+INTMARB_EX!P50</f>
        <v>0</v>
      </c>
      <c r="Q50" s="8">
        <f>INTMARB_IN!Q50+INTMARB_EX!Q50</f>
        <v>0</v>
      </c>
      <c r="R50" s="8">
        <f>INTMARB_IN!R50+INTMARB_EX!R50</f>
        <v>0</v>
      </c>
      <c r="S50" s="8">
        <f>INTMARB_IN!S50+INTMARB_EX!S50</f>
        <v>0</v>
      </c>
      <c r="T50" s="8">
        <f>INTMARB_IN!T50+INTMARB_EX!T50</f>
        <v>0</v>
      </c>
      <c r="U50" s="8">
        <f>INTMARB_IN!U50+INTMARB_EX!U50</f>
        <v>0</v>
      </c>
      <c r="V50" s="8">
        <f>INTMARB_IN!V50+INTMARB_EX!V50</f>
        <v>0</v>
      </c>
      <c r="W50" s="8">
        <f>INTMARB_IN!W50+INTMARB_EX!W50</f>
        <v>0</v>
      </c>
      <c r="X50" s="8">
        <f>INTMARB_IN!X50+INTMARB_EX!X50</f>
        <v>0</v>
      </c>
      <c r="Y50" s="8">
        <f>INTMARB_IN!Y50+INTMARB_EX!Y50</f>
        <v>0</v>
      </c>
      <c r="Z50" s="8">
        <f>INTMARB_IN!Z50+INTMARB_EX!Z50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INTMARB_IN!C51+INTMARB_EX!C51</f>
        <v>0</v>
      </c>
      <c r="D51" s="27">
        <f>INTMARB_IN!D51+INTMARB_EX!D51</f>
        <v>0</v>
      </c>
      <c r="E51" s="27">
        <f>INTMARB_IN!E51+INTMARB_EX!E51</f>
        <v>0</v>
      </c>
      <c r="F51" s="27">
        <f>INTMARB_IN!F51+INTMARB_EX!F51</f>
        <v>0</v>
      </c>
      <c r="G51" s="27">
        <f>INTMARB_IN!G51+INTMARB_EX!G51</f>
        <v>0</v>
      </c>
      <c r="H51" s="27">
        <f>INTMARB_IN!H51+INTMARB_EX!H51</f>
        <v>0</v>
      </c>
      <c r="I51" s="27">
        <f>INTMARB_IN!I51+INTMARB_EX!I51</f>
        <v>0</v>
      </c>
      <c r="J51" s="27">
        <f>INTMARB_IN!J51+INTMARB_EX!J51</f>
        <v>0</v>
      </c>
      <c r="K51" s="27">
        <f>INTMARB_IN!K51+INTMARB_EX!K51</f>
        <v>0</v>
      </c>
      <c r="L51" s="27">
        <f>INTMARB_IN!L51+INTMARB_EX!L51</f>
        <v>0</v>
      </c>
      <c r="M51" s="27">
        <f>INTMARB_IN!M51+INTMARB_EX!M51</f>
        <v>0</v>
      </c>
      <c r="N51" s="27">
        <f>INTMARB_IN!N51+INTMARB_EX!N51</f>
        <v>0</v>
      </c>
      <c r="O51" s="27">
        <f>INTMARB_IN!O51+INTMARB_EX!O51</f>
        <v>0</v>
      </c>
      <c r="P51" s="27">
        <f>INTMARB_IN!P51+INTMARB_EX!P51</f>
        <v>0</v>
      </c>
      <c r="Q51" s="27">
        <f>INTMARB_IN!Q51+INTMARB_EX!Q51</f>
        <v>0</v>
      </c>
      <c r="R51" s="27">
        <f>INTMARB_IN!R51+INTMARB_EX!R51</f>
        <v>0</v>
      </c>
      <c r="S51" s="27">
        <f>INTMARB_IN!S51+INTMARB_EX!S51</f>
        <v>0</v>
      </c>
      <c r="T51" s="27">
        <f>INTMARB_IN!T51+INTMARB_EX!T51</f>
        <v>0</v>
      </c>
      <c r="U51" s="27">
        <f>INTMARB_IN!U51+INTMARB_EX!U51</f>
        <v>0</v>
      </c>
      <c r="V51" s="27">
        <f>INTMARB_IN!V51+INTMARB_EX!V51</f>
        <v>0</v>
      </c>
      <c r="W51" s="27">
        <f>INTMARB_IN!W51+INTMARB_EX!W51</f>
        <v>0</v>
      </c>
      <c r="X51" s="27">
        <f>INTMARB_IN!X51+INTMARB_EX!X51</f>
        <v>0</v>
      </c>
      <c r="Y51" s="27">
        <f>INTMARB_IN!Y51+INTMARB_EX!Y51</f>
        <v>0</v>
      </c>
      <c r="Z51" s="27">
        <f>INTMARB_IN!Z51+INTMARB_EX!Z51</f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V52" si="29">SUM(C53:C54)</f>
        <v>0</v>
      </c>
      <c r="D52" s="27">
        <f t="shared" si="29"/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ref="W52:X52" si="30">SUM(W53:W54)</f>
        <v>0</v>
      </c>
      <c r="X52" s="27">
        <f t="shared" si="30"/>
        <v>0</v>
      </c>
      <c r="Y52" s="27">
        <f t="shared" ref="Y52:Z52" si="31">SUM(Y53:Y54)</f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f>INTMARB_IN!C53+INTMARB_EX!C53</f>
        <v>0</v>
      </c>
      <c r="D53" s="8">
        <f>INTMARB_IN!D53+INTMARB_EX!D53</f>
        <v>0</v>
      </c>
      <c r="E53" s="8">
        <f>INTMARB_IN!E53+INTMARB_EX!E53</f>
        <v>0</v>
      </c>
      <c r="F53" s="8">
        <f>INTMARB_IN!F53+INTMARB_EX!F53</f>
        <v>0</v>
      </c>
      <c r="G53" s="8">
        <f>INTMARB_IN!G53+INTMARB_EX!G53</f>
        <v>0</v>
      </c>
      <c r="H53" s="8">
        <f>INTMARB_IN!H53+INTMARB_EX!H53</f>
        <v>0</v>
      </c>
      <c r="I53" s="8">
        <f>INTMARB_IN!I53+INTMARB_EX!I53</f>
        <v>0</v>
      </c>
      <c r="J53" s="8">
        <f>INTMARB_IN!J53+INTMARB_EX!J53</f>
        <v>0</v>
      </c>
      <c r="K53" s="8">
        <f>INTMARB_IN!K53+INTMARB_EX!K53</f>
        <v>0</v>
      </c>
      <c r="L53" s="8">
        <f>INTMARB_IN!L53+INTMARB_EX!L53</f>
        <v>0</v>
      </c>
      <c r="M53" s="8">
        <f>INTMARB_IN!M53+INTMARB_EX!M53</f>
        <v>0</v>
      </c>
      <c r="N53" s="8">
        <f>INTMARB_IN!N53+INTMARB_EX!N53</f>
        <v>0</v>
      </c>
      <c r="O53" s="8">
        <f>INTMARB_IN!O53+INTMARB_EX!O53</f>
        <v>0</v>
      </c>
      <c r="P53" s="8">
        <f>INTMARB_IN!P53+INTMARB_EX!P53</f>
        <v>0</v>
      </c>
      <c r="Q53" s="8">
        <f>INTMARB_IN!Q53+INTMARB_EX!Q53</f>
        <v>0</v>
      </c>
      <c r="R53" s="8">
        <f>INTMARB_IN!R53+INTMARB_EX!R53</f>
        <v>0</v>
      </c>
      <c r="S53" s="8">
        <f>INTMARB_IN!S53+INTMARB_EX!S53</f>
        <v>0</v>
      </c>
      <c r="T53" s="8">
        <f>INTMARB_IN!T53+INTMARB_EX!T53</f>
        <v>0</v>
      </c>
      <c r="U53" s="8">
        <f>INTMARB_IN!U53+INTMARB_EX!U53</f>
        <v>0</v>
      </c>
      <c r="V53" s="8">
        <f>INTMARB_IN!V53+INTMARB_EX!V53</f>
        <v>0</v>
      </c>
      <c r="W53" s="8">
        <f>INTMARB_IN!W53+INTMARB_EX!W53</f>
        <v>0</v>
      </c>
      <c r="X53" s="8">
        <f>INTMARB_IN!X53+INTMARB_EX!X53</f>
        <v>0</v>
      </c>
      <c r="Y53" s="8">
        <f>INTMARB_IN!Y53+INTMARB_EX!Y53</f>
        <v>0</v>
      </c>
      <c r="Z53" s="8">
        <f>INTMARB_IN!Z53+INTMARB_EX!Z53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INTMARB_IN!C54+INTMARB_EX!C54</f>
        <v>0</v>
      </c>
      <c r="D54" s="45">
        <f>INTMARB_IN!D54+INTMARB_EX!D54</f>
        <v>0</v>
      </c>
      <c r="E54" s="45">
        <f>INTMARB_IN!E54+INTMARB_EX!E54</f>
        <v>0</v>
      </c>
      <c r="F54" s="45">
        <f>INTMARB_IN!F54+INTMARB_EX!F54</f>
        <v>0</v>
      </c>
      <c r="G54" s="45">
        <f>INTMARB_IN!G54+INTMARB_EX!G54</f>
        <v>0</v>
      </c>
      <c r="H54" s="45">
        <f>INTMARB_IN!H54+INTMARB_EX!H54</f>
        <v>0</v>
      </c>
      <c r="I54" s="45">
        <f>INTMARB_IN!I54+INTMARB_EX!I54</f>
        <v>0</v>
      </c>
      <c r="J54" s="45">
        <f>INTMARB_IN!J54+INTMARB_EX!J54</f>
        <v>0</v>
      </c>
      <c r="K54" s="45">
        <f>INTMARB_IN!K54+INTMARB_EX!K54</f>
        <v>0</v>
      </c>
      <c r="L54" s="45">
        <f>INTMARB_IN!L54+INTMARB_EX!L54</f>
        <v>0</v>
      </c>
      <c r="M54" s="45">
        <f>INTMARB_IN!M54+INTMARB_EX!M54</f>
        <v>0</v>
      </c>
      <c r="N54" s="45">
        <f>INTMARB_IN!N54+INTMARB_EX!N54</f>
        <v>0</v>
      </c>
      <c r="O54" s="45">
        <f>INTMARB_IN!O54+INTMARB_EX!O54</f>
        <v>0</v>
      </c>
      <c r="P54" s="45">
        <f>INTMARB_IN!P54+INTMARB_EX!P54</f>
        <v>0</v>
      </c>
      <c r="Q54" s="45">
        <f>INTMARB_IN!Q54+INTMARB_EX!Q54</f>
        <v>0</v>
      </c>
      <c r="R54" s="45">
        <f>INTMARB_IN!R54+INTMARB_EX!R54</f>
        <v>0</v>
      </c>
      <c r="S54" s="45">
        <f>INTMARB_IN!S54+INTMARB_EX!S54</f>
        <v>0</v>
      </c>
      <c r="T54" s="45">
        <f>INTMARB_IN!T54+INTMARB_EX!T54</f>
        <v>0</v>
      </c>
      <c r="U54" s="45">
        <f>INTMARB_IN!U54+INTMARB_EX!U54</f>
        <v>0</v>
      </c>
      <c r="V54" s="45">
        <f>INTMARB_IN!V54+INTMARB_EX!V54</f>
        <v>0</v>
      </c>
      <c r="W54" s="45">
        <f>INTMARB_IN!W54+INTMARB_EX!W54</f>
        <v>0</v>
      </c>
      <c r="X54" s="45">
        <f>INTMARB_IN!X54+INTMARB_EX!X54</f>
        <v>0</v>
      </c>
      <c r="Y54" s="45">
        <f>INTMARB_IN!Y54+INTMARB_EX!Y54</f>
        <v>0</v>
      </c>
      <c r="Z54" s="45">
        <f>INTMARB_IN!Z54+INTMARB_EX!Z54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0</v>
      </c>
      <c r="D61" s="49">
        <f t="shared" si="32"/>
        <v>0</v>
      </c>
      <c r="E61" s="49">
        <f t="shared" si="32"/>
        <v>0</v>
      </c>
      <c r="F61" s="49">
        <f t="shared" si="32"/>
        <v>0</v>
      </c>
      <c r="G61" s="49">
        <f t="shared" si="32"/>
        <v>0</v>
      </c>
      <c r="H61" s="49">
        <f t="shared" si="32"/>
        <v>0</v>
      </c>
      <c r="I61" s="49">
        <f t="shared" si="32"/>
        <v>0</v>
      </c>
      <c r="J61" s="49">
        <f t="shared" si="32"/>
        <v>0</v>
      </c>
      <c r="K61" s="49">
        <f t="shared" si="32"/>
        <v>0</v>
      </c>
      <c r="L61" s="49">
        <f t="shared" si="32"/>
        <v>0</v>
      </c>
      <c r="M61" s="49">
        <f t="shared" si="32"/>
        <v>0</v>
      </c>
      <c r="N61" s="49">
        <f t="shared" si="32"/>
        <v>0</v>
      </c>
      <c r="O61" s="49">
        <f t="shared" si="32"/>
        <v>0</v>
      </c>
      <c r="P61" s="49">
        <f t="shared" si="32"/>
        <v>0</v>
      </c>
      <c r="Q61" s="49">
        <f t="shared" si="32"/>
        <v>0</v>
      </c>
      <c r="R61" s="49">
        <f t="shared" si="32"/>
        <v>0</v>
      </c>
      <c r="S61" s="49">
        <f t="shared" si="32"/>
        <v>0</v>
      </c>
      <c r="T61" s="49">
        <f t="shared" si="32"/>
        <v>0</v>
      </c>
      <c r="U61" s="49">
        <f t="shared" si="32"/>
        <v>0</v>
      </c>
      <c r="V61" s="49">
        <f t="shared" si="32"/>
        <v>0</v>
      </c>
      <c r="W61" s="49">
        <f t="shared" si="32"/>
        <v>0</v>
      </c>
      <c r="X61" s="49">
        <f t="shared" si="32"/>
        <v>0</v>
      </c>
      <c r="Y61" s="49">
        <f t="shared" ref="Y61:Z61" si="33">SUM(Y62:Y72)</f>
        <v>0</v>
      </c>
      <c r="Z61" s="49">
        <f t="shared" si="33"/>
        <v>0</v>
      </c>
    </row>
    <row r="62" spans="1:26" ht="11.25" customHeight="1" x14ac:dyDescent="0.2">
      <c r="A62" s="50" t="s">
        <v>92</v>
      </c>
      <c r="B62" s="51" t="s">
        <v>93</v>
      </c>
      <c r="C62" s="52">
        <f>INTMARB_IN!C62+INTMARB_EX!C62</f>
        <v>0</v>
      </c>
      <c r="D62" s="52">
        <f>INTMARB_IN!D62+INTMARB_EX!D62</f>
        <v>0</v>
      </c>
      <c r="E62" s="52">
        <f>INTMARB_IN!E62+INTMARB_EX!E62</f>
        <v>0</v>
      </c>
      <c r="F62" s="52">
        <f>INTMARB_IN!F62+INTMARB_EX!F62</f>
        <v>0</v>
      </c>
      <c r="G62" s="52">
        <f>INTMARB_IN!G62+INTMARB_EX!G62</f>
        <v>0</v>
      </c>
      <c r="H62" s="52">
        <f>INTMARB_IN!H62+INTMARB_EX!H62</f>
        <v>0</v>
      </c>
      <c r="I62" s="52">
        <f>INTMARB_IN!I62+INTMARB_EX!I62</f>
        <v>0</v>
      </c>
      <c r="J62" s="52">
        <f>INTMARB_IN!J62+INTMARB_EX!J62</f>
        <v>0</v>
      </c>
      <c r="K62" s="52">
        <f>INTMARB_IN!K62+INTMARB_EX!K62</f>
        <v>0</v>
      </c>
      <c r="L62" s="52">
        <f>INTMARB_IN!L62+INTMARB_EX!L62</f>
        <v>0</v>
      </c>
      <c r="M62" s="52">
        <f>INTMARB_IN!M62+INTMARB_EX!M62</f>
        <v>0</v>
      </c>
      <c r="N62" s="52">
        <f>INTMARB_IN!N62+INTMARB_EX!N62</f>
        <v>0</v>
      </c>
      <c r="O62" s="52">
        <f>INTMARB_IN!O62+INTMARB_EX!O62</f>
        <v>0</v>
      </c>
      <c r="P62" s="52">
        <f>INTMARB_IN!P62+INTMARB_EX!P62</f>
        <v>0</v>
      </c>
      <c r="Q62" s="52">
        <f>INTMARB_IN!Q62+INTMARB_EX!Q62</f>
        <v>0</v>
      </c>
      <c r="R62" s="52">
        <f>INTMARB_IN!R62+INTMARB_EX!R62</f>
        <v>0</v>
      </c>
      <c r="S62" s="52">
        <f>INTMARB_IN!S62+INTMARB_EX!S62</f>
        <v>0</v>
      </c>
      <c r="T62" s="52">
        <f>INTMARB_IN!T62+INTMARB_EX!T62</f>
        <v>0</v>
      </c>
      <c r="U62" s="52">
        <f>INTMARB_IN!U62+INTMARB_EX!U62</f>
        <v>0</v>
      </c>
      <c r="V62" s="52">
        <f>INTMARB_IN!V62+INTMARB_EX!V62</f>
        <v>0</v>
      </c>
      <c r="W62" s="52">
        <f>INTMARB_IN!W62+INTMARB_EX!W62</f>
        <v>0</v>
      </c>
      <c r="X62" s="52">
        <f>INTMARB_IN!X62+INTMARB_EX!X62</f>
        <v>0</v>
      </c>
      <c r="Y62" s="52">
        <f>INTMARB_IN!Y62+INTMARB_EX!Y62</f>
        <v>0</v>
      </c>
      <c r="Z62" s="52">
        <f>INTMARB_IN!Z62+INTMARB_EX!Z62</f>
        <v>0</v>
      </c>
    </row>
    <row r="63" spans="1:26" ht="11.25" customHeight="1" x14ac:dyDescent="0.2">
      <c r="A63" s="50" t="s">
        <v>94</v>
      </c>
      <c r="B63" s="51" t="s">
        <v>95</v>
      </c>
      <c r="C63" s="52">
        <f>INTMARB_IN!C63+INTMARB_EX!C63</f>
        <v>0</v>
      </c>
      <c r="D63" s="52">
        <f>INTMARB_IN!D63+INTMARB_EX!D63</f>
        <v>0</v>
      </c>
      <c r="E63" s="52">
        <f>INTMARB_IN!E63+INTMARB_EX!E63</f>
        <v>0</v>
      </c>
      <c r="F63" s="52">
        <f>INTMARB_IN!F63+INTMARB_EX!F63</f>
        <v>0</v>
      </c>
      <c r="G63" s="52">
        <f>INTMARB_IN!G63+INTMARB_EX!G63</f>
        <v>0</v>
      </c>
      <c r="H63" s="52">
        <f>INTMARB_IN!H63+INTMARB_EX!H63</f>
        <v>0</v>
      </c>
      <c r="I63" s="52">
        <f>INTMARB_IN!I63+INTMARB_EX!I63</f>
        <v>0</v>
      </c>
      <c r="J63" s="52">
        <f>INTMARB_IN!J63+INTMARB_EX!J63</f>
        <v>0</v>
      </c>
      <c r="K63" s="52">
        <f>INTMARB_IN!K63+INTMARB_EX!K63</f>
        <v>0</v>
      </c>
      <c r="L63" s="52">
        <f>INTMARB_IN!L63+INTMARB_EX!L63</f>
        <v>0</v>
      </c>
      <c r="M63" s="52">
        <f>INTMARB_IN!M63+INTMARB_EX!M63</f>
        <v>0</v>
      </c>
      <c r="N63" s="52">
        <f>INTMARB_IN!N63+INTMARB_EX!N63</f>
        <v>0</v>
      </c>
      <c r="O63" s="52">
        <f>INTMARB_IN!O63+INTMARB_EX!O63</f>
        <v>0</v>
      </c>
      <c r="P63" s="52">
        <f>INTMARB_IN!P63+INTMARB_EX!P63</f>
        <v>0</v>
      </c>
      <c r="Q63" s="52">
        <f>INTMARB_IN!Q63+INTMARB_EX!Q63</f>
        <v>0</v>
      </c>
      <c r="R63" s="52">
        <f>INTMARB_IN!R63+INTMARB_EX!R63</f>
        <v>0</v>
      </c>
      <c r="S63" s="52">
        <f>INTMARB_IN!S63+INTMARB_EX!S63</f>
        <v>0</v>
      </c>
      <c r="T63" s="52">
        <f>INTMARB_IN!T63+INTMARB_EX!T63</f>
        <v>0</v>
      </c>
      <c r="U63" s="52">
        <f>INTMARB_IN!U63+INTMARB_EX!U63</f>
        <v>0</v>
      </c>
      <c r="V63" s="52">
        <f>INTMARB_IN!V63+INTMARB_EX!V63</f>
        <v>0</v>
      </c>
      <c r="W63" s="52">
        <f>INTMARB_IN!W63+INTMARB_EX!W63</f>
        <v>0</v>
      </c>
      <c r="X63" s="52">
        <f>INTMARB_IN!X63+INTMARB_EX!X63</f>
        <v>0</v>
      </c>
      <c r="Y63" s="52">
        <f>INTMARB_IN!Y63+INTMARB_EX!Y63</f>
        <v>0</v>
      </c>
      <c r="Z63" s="52">
        <f>INTMARB_IN!Z63+INTMARB_EX!Z63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INTMARB_IN!C64+INTMARB_EX!C64</f>
        <v>0</v>
      </c>
      <c r="D64" s="52">
        <f>INTMARB_IN!D64+INTMARB_EX!D64</f>
        <v>0</v>
      </c>
      <c r="E64" s="52">
        <f>INTMARB_IN!E64+INTMARB_EX!E64</f>
        <v>0</v>
      </c>
      <c r="F64" s="52">
        <f>INTMARB_IN!F64+INTMARB_EX!F64</f>
        <v>0</v>
      </c>
      <c r="G64" s="52">
        <f>INTMARB_IN!G64+INTMARB_EX!G64</f>
        <v>0</v>
      </c>
      <c r="H64" s="52">
        <f>INTMARB_IN!H64+INTMARB_EX!H64</f>
        <v>0</v>
      </c>
      <c r="I64" s="52">
        <f>INTMARB_IN!I64+INTMARB_EX!I64</f>
        <v>0</v>
      </c>
      <c r="J64" s="52">
        <f>INTMARB_IN!J64+INTMARB_EX!J64</f>
        <v>0</v>
      </c>
      <c r="K64" s="52">
        <f>INTMARB_IN!K64+INTMARB_EX!K64</f>
        <v>0</v>
      </c>
      <c r="L64" s="52">
        <f>INTMARB_IN!L64+INTMARB_EX!L64</f>
        <v>0</v>
      </c>
      <c r="M64" s="52">
        <f>INTMARB_IN!M64+INTMARB_EX!M64</f>
        <v>0</v>
      </c>
      <c r="N64" s="52">
        <f>INTMARB_IN!N64+INTMARB_EX!N64</f>
        <v>0</v>
      </c>
      <c r="O64" s="52">
        <f>INTMARB_IN!O64+INTMARB_EX!O64</f>
        <v>0</v>
      </c>
      <c r="P64" s="52">
        <f>INTMARB_IN!P64+INTMARB_EX!P64</f>
        <v>0</v>
      </c>
      <c r="Q64" s="52">
        <f>INTMARB_IN!Q64+INTMARB_EX!Q64</f>
        <v>0</v>
      </c>
      <c r="R64" s="52">
        <f>INTMARB_IN!R64+INTMARB_EX!R64</f>
        <v>0</v>
      </c>
      <c r="S64" s="52">
        <f>INTMARB_IN!S64+INTMARB_EX!S64</f>
        <v>0</v>
      </c>
      <c r="T64" s="52">
        <f>INTMARB_IN!T64+INTMARB_EX!T64</f>
        <v>0</v>
      </c>
      <c r="U64" s="52">
        <f>INTMARB_IN!U64+INTMARB_EX!U64</f>
        <v>0</v>
      </c>
      <c r="V64" s="52">
        <f>INTMARB_IN!V64+INTMARB_EX!V64</f>
        <v>0</v>
      </c>
      <c r="W64" s="52">
        <f>INTMARB_IN!W64+INTMARB_EX!W64</f>
        <v>0</v>
      </c>
      <c r="X64" s="52">
        <f>INTMARB_IN!X64+INTMARB_EX!X64</f>
        <v>0</v>
      </c>
      <c r="Y64" s="52">
        <f>INTMARB_IN!Y64+INTMARB_EX!Y64</f>
        <v>0</v>
      </c>
      <c r="Z64" s="52">
        <f>INTMARB_IN!Z64+INTMARB_EX!Z64</f>
        <v>0</v>
      </c>
    </row>
    <row r="65" spans="1:26" ht="11.25" customHeight="1" x14ac:dyDescent="0.2">
      <c r="A65" s="50" t="s">
        <v>98</v>
      </c>
      <c r="B65" s="51" t="s">
        <v>99</v>
      </c>
      <c r="C65" s="52">
        <f>INTMARB_IN!C65+INTMARB_EX!C65</f>
        <v>0</v>
      </c>
      <c r="D65" s="52">
        <f>INTMARB_IN!D65+INTMARB_EX!D65</f>
        <v>0</v>
      </c>
      <c r="E65" s="52">
        <f>INTMARB_IN!E65+INTMARB_EX!E65</f>
        <v>0</v>
      </c>
      <c r="F65" s="52">
        <f>INTMARB_IN!F65+INTMARB_EX!F65</f>
        <v>0</v>
      </c>
      <c r="G65" s="52">
        <f>INTMARB_IN!G65+INTMARB_EX!G65</f>
        <v>0</v>
      </c>
      <c r="H65" s="52">
        <f>INTMARB_IN!H65+INTMARB_EX!H65</f>
        <v>0</v>
      </c>
      <c r="I65" s="52">
        <f>INTMARB_IN!I65+INTMARB_EX!I65</f>
        <v>0</v>
      </c>
      <c r="J65" s="52">
        <f>INTMARB_IN!J65+INTMARB_EX!J65</f>
        <v>0</v>
      </c>
      <c r="K65" s="52">
        <f>INTMARB_IN!K65+INTMARB_EX!K65</f>
        <v>0</v>
      </c>
      <c r="L65" s="52">
        <f>INTMARB_IN!L65+INTMARB_EX!L65</f>
        <v>0</v>
      </c>
      <c r="M65" s="52">
        <f>INTMARB_IN!M65+INTMARB_EX!M65</f>
        <v>0</v>
      </c>
      <c r="N65" s="52">
        <f>INTMARB_IN!N65+INTMARB_EX!N65</f>
        <v>0</v>
      </c>
      <c r="O65" s="52">
        <f>INTMARB_IN!O65+INTMARB_EX!O65</f>
        <v>0</v>
      </c>
      <c r="P65" s="52">
        <f>INTMARB_IN!P65+INTMARB_EX!P65</f>
        <v>0</v>
      </c>
      <c r="Q65" s="52">
        <f>INTMARB_IN!Q65+INTMARB_EX!Q65</f>
        <v>0</v>
      </c>
      <c r="R65" s="52">
        <f>INTMARB_IN!R65+INTMARB_EX!R65</f>
        <v>0</v>
      </c>
      <c r="S65" s="52">
        <f>INTMARB_IN!S65+INTMARB_EX!S65</f>
        <v>0</v>
      </c>
      <c r="T65" s="52">
        <f>INTMARB_IN!T65+INTMARB_EX!T65</f>
        <v>0</v>
      </c>
      <c r="U65" s="52">
        <f>INTMARB_IN!U65+INTMARB_EX!U65</f>
        <v>0</v>
      </c>
      <c r="V65" s="52">
        <f>INTMARB_IN!V65+INTMARB_EX!V65</f>
        <v>0</v>
      </c>
      <c r="W65" s="52">
        <f>INTMARB_IN!W65+INTMARB_EX!W65</f>
        <v>0</v>
      </c>
      <c r="X65" s="52">
        <f>INTMARB_IN!X65+INTMARB_EX!X65</f>
        <v>0</v>
      </c>
      <c r="Y65" s="52">
        <f>INTMARB_IN!Y65+INTMARB_EX!Y65</f>
        <v>0</v>
      </c>
      <c r="Z65" s="52">
        <f>INTMARB_IN!Z65+INTMARB_EX!Z65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INTMARB_IN!C66+INTMARB_EX!C66</f>
        <v>0</v>
      </c>
      <c r="D66" s="52">
        <f>INTMARB_IN!D66+INTMARB_EX!D66</f>
        <v>0</v>
      </c>
      <c r="E66" s="52">
        <f>INTMARB_IN!E66+INTMARB_EX!E66</f>
        <v>0</v>
      </c>
      <c r="F66" s="52">
        <f>INTMARB_IN!F66+INTMARB_EX!F66</f>
        <v>0</v>
      </c>
      <c r="G66" s="52">
        <f>INTMARB_IN!G66+INTMARB_EX!G66</f>
        <v>0</v>
      </c>
      <c r="H66" s="52">
        <f>INTMARB_IN!H66+INTMARB_EX!H66</f>
        <v>0</v>
      </c>
      <c r="I66" s="52">
        <f>INTMARB_IN!I66+INTMARB_EX!I66</f>
        <v>0</v>
      </c>
      <c r="J66" s="52">
        <f>INTMARB_IN!J66+INTMARB_EX!J66</f>
        <v>0</v>
      </c>
      <c r="K66" s="52">
        <f>INTMARB_IN!K66+INTMARB_EX!K66</f>
        <v>0</v>
      </c>
      <c r="L66" s="52">
        <f>INTMARB_IN!L66+INTMARB_EX!L66</f>
        <v>0</v>
      </c>
      <c r="M66" s="52">
        <f>INTMARB_IN!M66+INTMARB_EX!M66</f>
        <v>0</v>
      </c>
      <c r="N66" s="52">
        <f>INTMARB_IN!N66+INTMARB_EX!N66</f>
        <v>0</v>
      </c>
      <c r="O66" s="52">
        <f>INTMARB_IN!O66+INTMARB_EX!O66</f>
        <v>0</v>
      </c>
      <c r="P66" s="52">
        <f>INTMARB_IN!P66+INTMARB_EX!P66</f>
        <v>0</v>
      </c>
      <c r="Q66" s="52">
        <f>INTMARB_IN!Q66+INTMARB_EX!Q66</f>
        <v>0</v>
      </c>
      <c r="R66" s="52">
        <f>INTMARB_IN!R66+INTMARB_EX!R66</f>
        <v>0</v>
      </c>
      <c r="S66" s="52">
        <f>INTMARB_IN!S66+INTMARB_EX!S66</f>
        <v>0</v>
      </c>
      <c r="T66" s="52">
        <f>INTMARB_IN!T66+INTMARB_EX!T66</f>
        <v>0</v>
      </c>
      <c r="U66" s="52">
        <f>INTMARB_IN!U66+INTMARB_EX!U66</f>
        <v>0</v>
      </c>
      <c r="V66" s="52">
        <f>INTMARB_IN!V66+INTMARB_EX!V66</f>
        <v>0</v>
      </c>
      <c r="W66" s="52">
        <f>INTMARB_IN!W66+INTMARB_EX!W66</f>
        <v>0</v>
      </c>
      <c r="X66" s="52">
        <f>INTMARB_IN!X66+INTMARB_EX!X66</f>
        <v>0</v>
      </c>
      <c r="Y66" s="52">
        <f>INTMARB_IN!Y66+INTMARB_EX!Y66</f>
        <v>0</v>
      </c>
      <c r="Z66" s="52">
        <f>INTMARB_IN!Z66+INTMARB_EX!Z66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INTMARB_IN!C67+INTMARB_EX!C67</f>
        <v>0</v>
      </c>
      <c r="D67" s="52">
        <f>INTMARB_IN!D67+INTMARB_EX!D67</f>
        <v>0</v>
      </c>
      <c r="E67" s="52">
        <f>INTMARB_IN!E67+INTMARB_EX!E67</f>
        <v>0</v>
      </c>
      <c r="F67" s="52">
        <f>INTMARB_IN!F67+INTMARB_EX!F67</f>
        <v>0</v>
      </c>
      <c r="G67" s="52">
        <f>INTMARB_IN!G67+INTMARB_EX!G67</f>
        <v>0</v>
      </c>
      <c r="H67" s="52">
        <f>INTMARB_IN!H67+INTMARB_EX!H67</f>
        <v>0</v>
      </c>
      <c r="I67" s="52">
        <f>INTMARB_IN!I67+INTMARB_EX!I67</f>
        <v>0</v>
      </c>
      <c r="J67" s="52">
        <f>INTMARB_IN!J67+INTMARB_EX!J67</f>
        <v>0</v>
      </c>
      <c r="K67" s="52">
        <f>INTMARB_IN!K67+INTMARB_EX!K67</f>
        <v>0</v>
      </c>
      <c r="L67" s="52">
        <f>INTMARB_IN!L67+INTMARB_EX!L67</f>
        <v>0</v>
      </c>
      <c r="M67" s="52">
        <f>INTMARB_IN!M67+INTMARB_EX!M67</f>
        <v>0</v>
      </c>
      <c r="N67" s="52">
        <f>INTMARB_IN!N67+INTMARB_EX!N67</f>
        <v>0</v>
      </c>
      <c r="O67" s="52">
        <f>INTMARB_IN!O67+INTMARB_EX!O67</f>
        <v>0</v>
      </c>
      <c r="P67" s="52">
        <f>INTMARB_IN!P67+INTMARB_EX!P67</f>
        <v>0</v>
      </c>
      <c r="Q67" s="52">
        <f>INTMARB_IN!Q67+INTMARB_EX!Q67</f>
        <v>0</v>
      </c>
      <c r="R67" s="52">
        <f>INTMARB_IN!R67+INTMARB_EX!R67</f>
        <v>0</v>
      </c>
      <c r="S67" s="52">
        <f>INTMARB_IN!S67+INTMARB_EX!S67</f>
        <v>0</v>
      </c>
      <c r="T67" s="52">
        <f>INTMARB_IN!T67+INTMARB_EX!T67</f>
        <v>0</v>
      </c>
      <c r="U67" s="52">
        <f>INTMARB_IN!U67+INTMARB_EX!U67</f>
        <v>0</v>
      </c>
      <c r="V67" s="52">
        <f>INTMARB_IN!V67+INTMARB_EX!V67</f>
        <v>0</v>
      </c>
      <c r="W67" s="52">
        <f>INTMARB_IN!W67+INTMARB_EX!W67</f>
        <v>0</v>
      </c>
      <c r="X67" s="52">
        <f>INTMARB_IN!X67+INTMARB_EX!X67</f>
        <v>0</v>
      </c>
      <c r="Y67" s="52">
        <f>INTMARB_IN!Y67+INTMARB_EX!Y67</f>
        <v>0</v>
      </c>
      <c r="Z67" s="52">
        <f>INTMARB_IN!Z67+INTMARB_EX!Z67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INTMARB_IN!C68+INTMARB_EX!C68</f>
        <v>0</v>
      </c>
      <c r="D68" s="52">
        <f>INTMARB_IN!D68+INTMARB_EX!D68</f>
        <v>0</v>
      </c>
      <c r="E68" s="52">
        <f>INTMARB_IN!E68+INTMARB_EX!E68</f>
        <v>0</v>
      </c>
      <c r="F68" s="52">
        <f>INTMARB_IN!F68+INTMARB_EX!F68</f>
        <v>0</v>
      </c>
      <c r="G68" s="52">
        <f>INTMARB_IN!G68+INTMARB_EX!G68</f>
        <v>0</v>
      </c>
      <c r="H68" s="52">
        <f>INTMARB_IN!H68+INTMARB_EX!H68</f>
        <v>0</v>
      </c>
      <c r="I68" s="52">
        <f>INTMARB_IN!I68+INTMARB_EX!I68</f>
        <v>0</v>
      </c>
      <c r="J68" s="52">
        <f>INTMARB_IN!J68+INTMARB_EX!J68</f>
        <v>0</v>
      </c>
      <c r="K68" s="52">
        <f>INTMARB_IN!K68+INTMARB_EX!K68</f>
        <v>0</v>
      </c>
      <c r="L68" s="52">
        <f>INTMARB_IN!L68+INTMARB_EX!L68</f>
        <v>0</v>
      </c>
      <c r="M68" s="52">
        <f>INTMARB_IN!M68+INTMARB_EX!M68</f>
        <v>0</v>
      </c>
      <c r="N68" s="52">
        <f>INTMARB_IN!N68+INTMARB_EX!N68</f>
        <v>0</v>
      </c>
      <c r="O68" s="52">
        <f>INTMARB_IN!O68+INTMARB_EX!O68</f>
        <v>0</v>
      </c>
      <c r="P68" s="52">
        <f>INTMARB_IN!P68+INTMARB_EX!P68</f>
        <v>0</v>
      </c>
      <c r="Q68" s="52">
        <f>INTMARB_IN!Q68+INTMARB_EX!Q68</f>
        <v>0</v>
      </c>
      <c r="R68" s="52">
        <f>INTMARB_IN!R68+INTMARB_EX!R68</f>
        <v>0</v>
      </c>
      <c r="S68" s="52">
        <f>INTMARB_IN!S68+INTMARB_EX!S68</f>
        <v>0</v>
      </c>
      <c r="T68" s="52">
        <f>INTMARB_IN!T68+INTMARB_EX!T68</f>
        <v>0</v>
      </c>
      <c r="U68" s="52">
        <f>INTMARB_IN!U68+INTMARB_EX!U68</f>
        <v>0</v>
      </c>
      <c r="V68" s="52">
        <f>INTMARB_IN!V68+INTMARB_EX!V68</f>
        <v>0</v>
      </c>
      <c r="W68" s="52">
        <f>INTMARB_IN!W68+INTMARB_EX!W68</f>
        <v>0</v>
      </c>
      <c r="X68" s="52">
        <f>INTMARB_IN!X68+INTMARB_EX!X68</f>
        <v>0</v>
      </c>
      <c r="Y68" s="52">
        <f>INTMARB_IN!Y68+INTMARB_EX!Y68</f>
        <v>0</v>
      </c>
      <c r="Z68" s="52">
        <f>INTMARB_IN!Z68+INTMARB_EX!Z68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INTMARB_IN!C69+INTMARB_EX!C69</f>
        <v>0</v>
      </c>
      <c r="D69" s="52">
        <f>INTMARB_IN!D69+INTMARB_EX!D69</f>
        <v>0</v>
      </c>
      <c r="E69" s="52">
        <f>INTMARB_IN!E69+INTMARB_EX!E69</f>
        <v>0</v>
      </c>
      <c r="F69" s="52">
        <f>INTMARB_IN!F69+INTMARB_EX!F69</f>
        <v>0</v>
      </c>
      <c r="G69" s="52">
        <f>INTMARB_IN!G69+INTMARB_EX!G69</f>
        <v>0</v>
      </c>
      <c r="H69" s="52">
        <f>INTMARB_IN!H69+INTMARB_EX!H69</f>
        <v>0</v>
      </c>
      <c r="I69" s="52">
        <f>INTMARB_IN!I69+INTMARB_EX!I69</f>
        <v>0</v>
      </c>
      <c r="J69" s="52">
        <f>INTMARB_IN!J69+INTMARB_EX!J69</f>
        <v>0</v>
      </c>
      <c r="K69" s="52">
        <f>INTMARB_IN!K69+INTMARB_EX!K69</f>
        <v>0</v>
      </c>
      <c r="L69" s="52">
        <f>INTMARB_IN!L69+INTMARB_EX!L69</f>
        <v>0</v>
      </c>
      <c r="M69" s="52">
        <f>INTMARB_IN!M69+INTMARB_EX!M69</f>
        <v>0</v>
      </c>
      <c r="N69" s="52">
        <f>INTMARB_IN!N69+INTMARB_EX!N69</f>
        <v>0</v>
      </c>
      <c r="O69" s="52">
        <f>INTMARB_IN!O69+INTMARB_EX!O69</f>
        <v>0</v>
      </c>
      <c r="P69" s="52">
        <f>INTMARB_IN!P69+INTMARB_EX!P69</f>
        <v>0</v>
      </c>
      <c r="Q69" s="52">
        <f>INTMARB_IN!Q69+INTMARB_EX!Q69</f>
        <v>0</v>
      </c>
      <c r="R69" s="52">
        <f>INTMARB_IN!R69+INTMARB_EX!R69</f>
        <v>0</v>
      </c>
      <c r="S69" s="52">
        <f>INTMARB_IN!S69+INTMARB_EX!S69</f>
        <v>0</v>
      </c>
      <c r="T69" s="52">
        <f>INTMARB_IN!T69+INTMARB_EX!T69</f>
        <v>0</v>
      </c>
      <c r="U69" s="52">
        <f>INTMARB_IN!U69+INTMARB_EX!U69</f>
        <v>0</v>
      </c>
      <c r="V69" s="52">
        <f>INTMARB_IN!V69+INTMARB_EX!V69</f>
        <v>0</v>
      </c>
      <c r="W69" s="52">
        <f>INTMARB_IN!W69+INTMARB_EX!W69</f>
        <v>0</v>
      </c>
      <c r="X69" s="52">
        <f>INTMARB_IN!X69+INTMARB_EX!X69</f>
        <v>0</v>
      </c>
      <c r="Y69" s="52">
        <f>INTMARB_IN!Y69+INTMARB_EX!Y69</f>
        <v>0</v>
      </c>
      <c r="Z69" s="52">
        <f>INTMARB_IN!Z69+INTMARB_EX!Z69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INTMARB_IN!C70+INTMARB_EX!C70</f>
        <v>0</v>
      </c>
      <c r="D70" s="52">
        <f>INTMARB_IN!D70+INTMARB_EX!D70</f>
        <v>0</v>
      </c>
      <c r="E70" s="52">
        <f>INTMARB_IN!E70+INTMARB_EX!E70</f>
        <v>0</v>
      </c>
      <c r="F70" s="52">
        <f>INTMARB_IN!F70+INTMARB_EX!F70</f>
        <v>0</v>
      </c>
      <c r="G70" s="52">
        <f>INTMARB_IN!G70+INTMARB_EX!G70</f>
        <v>0</v>
      </c>
      <c r="H70" s="52">
        <f>INTMARB_IN!H70+INTMARB_EX!H70</f>
        <v>0</v>
      </c>
      <c r="I70" s="52">
        <f>INTMARB_IN!I70+INTMARB_EX!I70</f>
        <v>0</v>
      </c>
      <c r="J70" s="52">
        <f>INTMARB_IN!J70+INTMARB_EX!J70</f>
        <v>0</v>
      </c>
      <c r="K70" s="52">
        <f>INTMARB_IN!K70+INTMARB_EX!K70</f>
        <v>0</v>
      </c>
      <c r="L70" s="52">
        <f>INTMARB_IN!L70+INTMARB_EX!L70</f>
        <v>0</v>
      </c>
      <c r="M70" s="52">
        <f>INTMARB_IN!M70+INTMARB_EX!M70</f>
        <v>0</v>
      </c>
      <c r="N70" s="52">
        <f>INTMARB_IN!N70+INTMARB_EX!N70</f>
        <v>0</v>
      </c>
      <c r="O70" s="52">
        <f>INTMARB_IN!O70+INTMARB_EX!O70</f>
        <v>0</v>
      </c>
      <c r="P70" s="52">
        <f>INTMARB_IN!P70+INTMARB_EX!P70</f>
        <v>0</v>
      </c>
      <c r="Q70" s="52">
        <f>INTMARB_IN!Q70+INTMARB_EX!Q70</f>
        <v>0</v>
      </c>
      <c r="R70" s="52">
        <f>INTMARB_IN!R70+INTMARB_EX!R70</f>
        <v>0</v>
      </c>
      <c r="S70" s="52">
        <f>INTMARB_IN!S70+INTMARB_EX!S70</f>
        <v>0</v>
      </c>
      <c r="T70" s="52">
        <f>INTMARB_IN!T70+INTMARB_EX!T70</f>
        <v>0</v>
      </c>
      <c r="U70" s="52">
        <f>INTMARB_IN!U70+INTMARB_EX!U70</f>
        <v>0</v>
      </c>
      <c r="V70" s="52">
        <f>INTMARB_IN!V70+INTMARB_EX!V70</f>
        <v>0</v>
      </c>
      <c r="W70" s="52">
        <f>INTMARB_IN!W70+INTMARB_EX!W70</f>
        <v>0</v>
      </c>
      <c r="X70" s="52">
        <f>INTMARB_IN!X70+INTMARB_EX!X70</f>
        <v>0</v>
      </c>
      <c r="Y70" s="52">
        <f>INTMARB_IN!Y70+INTMARB_EX!Y70</f>
        <v>0</v>
      </c>
      <c r="Z70" s="52">
        <f>INTMARB_IN!Z70+INTMARB_EX!Z70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INTMARB_IN!C71+INTMARB_EX!C71</f>
        <v>0</v>
      </c>
      <c r="D71" s="52">
        <f>INTMARB_IN!D71+INTMARB_EX!D71</f>
        <v>0</v>
      </c>
      <c r="E71" s="52">
        <f>INTMARB_IN!E71+INTMARB_EX!E71</f>
        <v>0</v>
      </c>
      <c r="F71" s="52">
        <f>INTMARB_IN!F71+INTMARB_EX!F71</f>
        <v>0</v>
      </c>
      <c r="G71" s="52">
        <f>INTMARB_IN!G71+INTMARB_EX!G71</f>
        <v>0</v>
      </c>
      <c r="H71" s="52">
        <f>INTMARB_IN!H71+INTMARB_EX!H71</f>
        <v>0</v>
      </c>
      <c r="I71" s="52">
        <f>INTMARB_IN!I71+INTMARB_EX!I71</f>
        <v>0</v>
      </c>
      <c r="J71" s="52">
        <f>INTMARB_IN!J71+INTMARB_EX!J71</f>
        <v>0</v>
      </c>
      <c r="K71" s="52">
        <f>INTMARB_IN!K71+INTMARB_EX!K71</f>
        <v>0</v>
      </c>
      <c r="L71" s="52">
        <f>INTMARB_IN!L71+INTMARB_EX!L71</f>
        <v>0</v>
      </c>
      <c r="M71" s="52">
        <f>INTMARB_IN!M71+INTMARB_EX!M71</f>
        <v>0</v>
      </c>
      <c r="N71" s="52">
        <f>INTMARB_IN!N71+INTMARB_EX!N71</f>
        <v>0</v>
      </c>
      <c r="O71" s="52">
        <f>INTMARB_IN!O71+INTMARB_EX!O71</f>
        <v>0</v>
      </c>
      <c r="P71" s="52">
        <f>INTMARB_IN!P71+INTMARB_EX!P71</f>
        <v>0</v>
      </c>
      <c r="Q71" s="52">
        <f>INTMARB_IN!Q71+INTMARB_EX!Q71</f>
        <v>0</v>
      </c>
      <c r="R71" s="52">
        <f>INTMARB_IN!R71+INTMARB_EX!R71</f>
        <v>0</v>
      </c>
      <c r="S71" s="52">
        <f>INTMARB_IN!S71+INTMARB_EX!S71</f>
        <v>0</v>
      </c>
      <c r="T71" s="52">
        <f>INTMARB_IN!T71+INTMARB_EX!T71</f>
        <v>0</v>
      </c>
      <c r="U71" s="52">
        <f>INTMARB_IN!U71+INTMARB_EX!U71</f>
        <v>0</v>
      </c>
      <c r="V71" s="52">
        <f>INTMARB_IN!V71+INTMARB_EX!V71</f>
        <v>0</v>
      </c>
      <c r="W71" s="52">
        <f>INTMARB_IN!W71+INTMARB_EX!W71</f>
        <v>0</v>
      </c>
      <c r="X71" s="52">
        <f>INTMARB_IN!X71+INTMARB_EX!X71</f>
        <v>0</v>
      </c>
      <c r="Y71" s="52">
        <f>INTMARB_IN!Y71+INTMARB_EX!Y71</f>
        <v>0</v>
      </c>
      <c r="Z71" s="52">
        <f>INTMARB_IN!Z71+INTMARB_EX!Z71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INTMARB_IN!C72+INTMARB_EX!C72</f>
        <v>0</v>
      </c>
      <c r="D72" s="55">
        <f>INTMARB_IN!D72+INTMARB_EX!D72</f>
        <v>0</v>
      </c>
      <c r="E72" s="55">
        <f>INTMARB_IN!E72+INTMARB_EX!E72</f>
        <v>0</v>
      </c>
      <c r="F72" s="55">
        <f>INTMARB_IN!F72+INTMARB_EX!F72</f>
        <v>0</v>
      </c>
      <c r="G72" s="55">
        <f>INTMARB_IN!G72+INTMARB_EX!G72</f>
        <v>0</v>
      </c>
      <c r="H72" s="55">
        <f>INTMARB_IN!H72+INTMARB_EX!H72</f>
        <v>0</v>
      </c>
      <c r="I72" s="55">
        <f>INTMARB_IN!I72+INTMARB_EX!I72</f>
        <v>0</v>
      </c>
      <c r="J72" s="55">
        <f>INTMARB_IN!J72+INTMARB_EX!J72</f>
        <v>0</v>
      </c>
      <c r="K72" s="55">
        <f>INTMARB_IN!K72+INTMARB_EX!K72</f>
        <v>0</v>
      </c>
      <c r="L72" s="55">
        <f>INTMARB_IN!L72+INTMARB_EX!L72</f>
        <v>0</v>
      </c>
      <c r="M72" s="55">
        <f>INTMARB_IN!M72+INTMARB_EX!M72</f>
        <v>0</v>
      </c>
      <c r="N72" s="55">
        <f>INTMARB_IN!N72+INTMARB_EX!N72</f>
        <v>0</v>
      </c>
      <c r="O72" s="55">
        <f>INTMARB_IN!O72+INTMARB_EX!O72</f>
        <v>0</v>
      </c>
      <c r="P72" s="55">
        <f>INTMARB_IN!P72+INTMARB_EX!P72</f>
        <v>0</v>
      </c>
      <c r="Q72" s="55">
        <f>INTMARB_IN!Q72+INTMARB_EX!Q72</f>
        <v>0</v>
      </c>
      <c r="R72" s="55">
        <f>INTMARB_IN!R72+INTMARB_EX!R72</f>
        <v>0</v>
      </c>
      <c r="S72" s="55">
        <f>INTMARB_IN!S72+INTMARB_EX!S72</f>
        <v>0</v>
      </c>
      <c r="T72" s="55">
        <f>INTMARB_IN!T72+INTMARB_EX!T72</f>
        <v>0</v>
      </c>
      <c r="U72" s="55">
        <f>INTMARB_IN!U72+INTMARB_EX!U72</f>
        <v>0</v>
      </c>
      <c r="V72" s="55">
        <f>INTMARB_IN!V72+INTMARB_EX!V72</f>
        <v>0</v>
      </c>
      <c r="W72" s="55">
        <f>INTMARB_IN!W72+INTMARB_EX!W72</f>
        <v>0</v>
      </c>
      <c r="X72" s="55">
        <f>INTMARB_IN!X72+INTMARB_EX!X72</f>
        <v>0</v>
      </c>
      <c r="Y72" s="55">
        <f>INTMARB_IN!Y72+INTMARB_EX!Y72</f>
        <v>0</v>
      </c>
      <c r="Z72" s="55">
        <f>INTMARB_IN!Z72+INTMARB_EX!Z72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0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308</v>
      </c>
      <c r="B1" s="4" t="s">
        <v>311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861.38056195560875</v>
      </c>
      <c r="D2" s="21">
        <f t="shared" ref="D2:X2" si="0">SUM(D3,D17,D22,D25,D26,D51,D52)</f>
        <v>614.6565805617098</v>
      </c>
      <c r="E2" s="21">
        <f t="shared" si="0"/>
        <v>611.95266796908709</v>
      </c>
      <c r="F2" s="21">
        <f t="shared" si="0"/>
        <v>697.81097960623993</v>
      </c>
      <c r="G2" s="21">
        <f t="shared" si="0"/>
        <v>837.82127152564749</v>
      </c>
      <c r="H2" s="21">
        <f t="shared" si="0"/>
        <v>746.13918121518918</v>
      </c>
      <c r="I2" s="21">
        <f t="shared" si="0"/>
        <v>781.02376652858925</v>
      </c>
      <c r="J2" s="21">
        <f t="shared" si="0"/>
        <v>598.0218614093294</v>
      </c>
      <c r="K2" s="21">
        <f t="shared" si="0"/>
        <v>629.94667051199349</v>
      </c>
      <c r="L2" s="21">
        <f t="shared" si="0"/>
        <v>602.61377205986457</v>
      </c>
      <c r="M2" s="21">
        <f t="shared" si="0"/>
        <v>571.66236119868142</v>
      </c>
      <c r="N2" s="21">
        <f t="shared" si="0"/>
        <v>672.88838601900818</v>
      </c>
      <c r="O2" s="21">
        <f t="shared" si="0"/>
        <v>721.46724499649099</v>
      </c>
      <c r="P2" s="21">
        <f t="shared" si="0"/>
        <v>762.96476103017187</v>
      </c>
      <c r="Q2" s="21">
        <f t="shared" si="0"/>
        <v>728.8019012902156</v>
      </c>
      <c r="R2" s="21">
        <f t="shared" si="0"/>
        <v>745.30252008227194</v>
      </c>
      <c r="S2" s="21">
        <f t="shared" si="0"/>
        <v>881.29500241113658</v>
      </c>
      <c r="T2" s="21">
        <f t="shared" si="0"/>
        <v>904.67239014783388</v>
      </c>
      <c r="U2" s="21">
        <f t="shared" si="0"/>
        <v>992.06238927145819</v>
      </c>
      <c r="V2" s="21">
        <f t="shared" si="0"/>
        <v>1269.6870699213976</v>
      </c>
      <c r="W2" s="21">
        <f t="shared" si="0"/>
        <v>810.34888671060219</v>
      </c>
      <c r="X2" s="21">
        <f t="shared" si="0"/>
        <v>780.48572163299173</v>
      </c>
      <c r="Y2" s="21">
        <f t="shared" ref="Y2:Z2" si="1">SUM(Y3,Y17,Y22,Y25,Y26,Y51,Y52)</f>
        <v>895.10493362730767</v>
      </c>
      <c r="Z2" s="21">
        <f t="shared" si="1"/>
        <v>736.67199913749755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X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si="3"/>
        <v>0</v>
      </c>
      <c r="Y3" s="24">
        <f t="shared" ref="Y3:Z3" si="4">SUM(Y4,Y8,Y11)</f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X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si="6"/>
        <v>0</v>
      </c>
      <c r="Y4" s="19">
        <f t="shared" ref="Y4:Z4" si="7">SUM(Y5:Y7)</f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0</v>
      </c>
      <c r="D8" s="19">
        <f t="shared" ref="D8:X8" si="9">SUM(D9:D10)</f>
        <v>0</v>
      </c>
      <c r="E8" s="19">
        <f t="shared" si="9"/>
        <v>0</v>
      </c>
      <c r="F8" s="19">
        <f t="shared" si="9"/>
        <v>0</v>
      </c>
      <c r="G8" s="19">
        <f t="shared" si="9"/>
        <v>0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si="9"/>
        <v>0</v>
      </c>
      <c r="Y8" s="19">
        <f t="shared" ref="Y8:Z8" si="10">SUM(Y9:Y10)</f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0</v>
      </c>
      <c r="D11" s="19">
        <f t="shared" ref="D11:X11" si="12">SUM(D12:D16)</f>
        <v>0</v>
      </c>
      <c r="E11" s="19">
        <f t="shared" si="12"/>
        <v>0</v>
      </c>
      <c r="F11" s="19">
        <f t="shared" si="12"/>
        <v>0</v>
      </c>
      <c r="G11" s="19">
        <f t="shared" si="12"/>
        <v>0</v>
      </c>
      <c r="H11" s="19">
        <f t="shared" si="12"/>
        <v>0</v>
      </c>
      <c r="I11" s="19">
        <f t="shared" si="12"/>
        <v>0</v>
      </c>
      <c r="J11" s="19">
        <f t="shared" si="12"/>
        <v>0</v>
      </c>
      <c r="K11" s="19">
        <f t="shared" si="12"/>
        <v>0</v>
      </c>
      <c r="L11" s="19">
        <f t="shared" si="12"/>
        <v>0</v>
      </c>
      <c r="M11" s="19">
        <f t="shared" si="12"/>
        <v>0</v>
      </c>
      <c r="N11" s="19">
        <f t="shared" si="12"/>
        <v>0</v>
      </c>
      <c r="O11" s="19">
        <f t="shared" si="12"/>
        <v>0</v>
      </c>
      <c r="P11" s="19">
        <f t="shared" si="12"/>
        <v>0</v>
      </c>
      <c r="Q11" s="19">
        <f t="shared" si="12"/>
        <v>0</v>
      </c>
      <c r="R11" s="19">
        <f t="shared" si="12"/>
        <v>0</v>
      </c>
      <c r="S11" s="19">
        <f t="shared" si="12"/>
        <v>0</v>
      </c>
      <c r="T11" s="19">
        <f t="shared" si="12"/>
        <v>0</v>
      </c>
      <c r="U11" s="19">
        <f t="shared" si="12"/>
        <v>0</v>
      </c>
      <c r="V11" s="19">
        <f t="shared" si="12"/>
        <v>0</v>
      </c>
      <c r="W11" s="19">
        <f t="shared" si="12"/>
        <v>0</v>
      </c>
      <c r="X11" s="19">
        <f t="shared" si="12"/>
        <v>0</v>
      </c>
      <c r="Y11" s="19">
        <f t="shared" ref="Y11:Z11" si="13">SUM(Y12:Y16)</f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0</v>
      </c>
      <c r="D17" s="27">
        <f t="shared" ref="D17:X17" si="15">SUM(D18:D21)</f>
        <v>0</v>
      </c>
      <c r="E17" s="27">
        <f t="shared" si="15"/>
        <v>0</v>
      </c>
      <c r="F17" s="27">
        <f t="shared" si="15"/>
        <v>0</v>
      </c>
      <c r="G17" s="27">
        <f t="shared" si="15"/>
        <v>0</v>
      </c>
      <c r="H17" s="27">
        <f t="shared" si="15"/>
        <v>0</v>
      </c>
      <c r="I17" s="27">
        <f t="shared" si="15"/>
        <v>0</v>
      </c>
      <c r="J17" s="27">
        <f t="shared" si="15"/>
        <v>0</v>
      </c>
      <c r="K17" s="27">
        <f t="shared" si="15"/>
        <v>0</v>
      </c>
      <c r="L17" s="27">
        <f t="shared" si="15"/>
        <v>0</v>
      </c>
      <c r="M17" s="27">
        <f t="shared" si="15"/>
        <v>0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si="15"/>
        <v>0</v>
      </c>
      <c r="Y17" s="27">
        <f t="shared" ref="Y17:Z17" si="16">SUM(Y18:Y21)</f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X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si="18"/>
        <v>0</v>
      </c>
      <c r="Y22" s="27">
        <f t="shared" ref="Y22:Z22" si="19">SUM(Y23:Y24)</f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861.38056195560875</v>
      </c>
      <c r="D26" s="27">
        <f t="shared" ref="D26:X26" si="21">SUM(D27,D33)</f>
        <v>614.6565805617098</v>
      </c>
      <c r="E26" s="27">
        <f t="shared" si="21"/>
        <v>611.95266796908709</v>
      </c>
      <c r="F26" s="27">
        <f t="shared" si="21"/>
        <v>697.81097960623993</v>
      </c>
      <c r="G26" s="27">
        <f t="shared" si="21"/>
        <v>837.82127152564749</v>
      </c>
      <c r="H26" s="27">
        <f t="shared" si="21"/>
        <v>746.13918121518918</v>
      </c>
      <c r="I26" s="27">
        <f t="shared" si="21"/>
        <v>781.02376652858925</v>
      </c>
      <c r="J26" s="27">
        <f t="shared" si="21"/>
        <v>598.0218614093294</v>
      </c>
      <c r="K26" s="27">
        <f t="shared" si="21"/>
        <v>629.94667051199349</v>
      </c>
      <c r="L26" s="27">
        <f t="shared" si="21"/>
        <v>602.61377205986457</v>
      </c>
      <c r="M26" s="27">
        <f t="shared" si="21"/>
        <v>571.66236119868142</v>
      </c>
      <c r="N26" s="27">
        <f t="shared" si="21"/>
        <v>672.88838601900818</v>
      </c>
      <c r="O26" s="27">
        <f t="shared" si="21"/>
        <v>721.46724499649099</v>
      </c>
      <c r="P26" s="27">
        <f t="shared" si="21"/>
        <v>762.96476103017187</v>
      </c>
      <c r="Q26" s="27">
        <f t="shared" si="21"/>
        <v>728.8019012902156</v>
      </c>
      <c r="R26" s="27">
        <f t="shared" si="21"/>
        <v>745.30252008227194</v>
      </c>
      <c r="S26" s="27">
        <f t="shared" si="21"/>
        <v>881.29500241113658</v>
      </c>
      <c r="T26" s="27">
        <f t="shared" si="21"/>
        <v>904.67239014783388</v>
      </c>
      <c r="U26" s="27">
        <f t="shared" si="21"/>
        <v>992.06238927145819</v>
      </c>
      <c r="V26" s="27">
        <f t="shared" si="21"/>
        <v>1269.6870699213976</v>
      </c>
      <c r="W26" s="27">
        <f t="shared" si="21"/>
        <v>810.34888671060219</v>
      </c>
      <c r="X26" s="27">
        <f t="shared" si="21"/>
        <v>780.48572163299173</v>
      </c>
      <c r="Y26" s="27">
        <f t="shared" ref="Y26:Z26" si="22">SUM(Y27,Y33)</f>
        <v>895.10493362730767</v>
      </c>
      <c r="Z26" s="27">
        <f t="shared" si="22"/>
        <v>736.67199913749755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X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si="24"/>
        <v>0</v>
      </c>
      <c r="Y27" s="19">
        <f t="shared" ref="Y27:Z27" si="25">SUM(Y28:Y32)</f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861.38056195560875</v>
      </c>
      <c r="D33" s="19">
        <f t="shared" ref="D33:X33" si="27">SUM(D34:D50)</f>
        <v>614.6565805617098</v>
      </c>
      <c r="E33" s="19">
        <f t="shared" si="27"/>
        <v>611.95266796908709</v>
      </c>
      <c r="F33" s="19">
        <f t="shared" si="27"/>
        <v>697.81097960623993</v>
      </c>
      <c r="G33" s="19">
        <f t="shared" si="27"/>
        <v>837.82127152564749</v>
      </c>
      <c r="H33" s="19">
        <f t="shared" si="27"/>
        <v>746.13918121518918</v>
      </c>
      <c r="I33" s="19">
        <f t="shared" si="27"/>
        <v>781.02376652858925</v>
      </c>
      <c r="J33" s="19">
        <f t="shared" si="27"/>
        <v>598.0218614093294</v>
      </c>
      <c r="K33" s="19">
        <f t="shared" si="27"/>
        <v>629.94667051199349</v>
      </c>
      <c r="L33" s="19">
        <f t="shared" si="27"/>
        <v>602.61377205986457</v>
      </c>
      <c r="M33" s="19">
        <f t="shared" si="27"/>
        <v>571.66236119868142</v>
      </c>
      <c r="N33" s="19">
        <f t="shared" si="27"/>
        <v>672.88838601900818</v>
      </c>
      <c r="O33" s="19">
        <f t="shared" si="27"/>
        <v>721.46724499649099</v>
      </c>
      <c r="P33" s="19">
        <f t="shared" si="27"/>
        <v>762.96476103017187</v>
      </c>
      <c r="Q33" s="19">
        <f t="shared" si="27"/>
        <v>728.8019012902156</v>
      </c>
      <c r="R33" s="19">
        <f t="shared" si="27"/>
        <v>745.30252008227194</v>
      </c>
      <c r="S33" s="19">
        <f t="shared" si="27"/>
        <v>881.29500241113658</v>
      </c>
      <c r="T33" s="19">
        <f t="shared" si="27"/>
        <v>904.67239014783388</v>
      </c>
      <c r="U33" s="19">
        <f t="shared" si="27"/>
        <v>992.06238927145819</v>
      </c>
      <c r="V33" s="19">
        <f t="shared" si="27"/>
        <v>1269.6870699213976</v>
      </c>
      <c r="W33" s="19">
        <f t="shared" si="27"/>
        <v>810.34888671060219</v>
      </c>
      <c r="X33" s="19">
        <f t="shared" si="27"/>
        <v>780.48572163299173</v>
      </c>
      <c r="Y33" s="19">
        <f t="shared" ref="Y33:Z33" si="28">SUM(Y34:Y50)</f>
        <v>895.10493362730767</v>
      </c>
      <c r="Z33" s="19">
        <f t="shared" si="28"/>
        <v>736.67199913749755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516.7007327880475</v>
      </c>
      <c r="D43" s="8">
        <v>386.85160384426695</v>
      </c>
      <c r="E43" s="8">
        <v>316.8846468619389</v>
      </c>
      <c r="F43" s="8">
        <v>365.31219259387956</v>
      </c>
      <c r="G43" s="8">
        <v>364.25833503777005</v>
      </c>
      <c r="H43" s="8">
        <v>341.7340604481281</v>
      </c>
      <c r="I43" s="8">
        <v>330.75066169812226</v>
      </c>
      <c r="J43" s="8">
        <v>121.4962503285942</v>
      </c>
      <c r="K43" s="8">
        <v>133.79840013658696</v>
      </c>
      <c r="L43" s="8">
        <v>104.88995071696621</v>
      </c>
      <c r="M43" s="8">
        <v>123.28766521376431</v>
      </c>
      <c r="N43" s="8">
        <v>128.32801063593311</v>
      </c>
      <c r="O43" s="8">
        <v>117.40746122378279</v>
      </c>
      <c r="P43" s="8">
        <v>141.19734570392535</v>
      </c>
      <c r="Q43" s="8">
        <v>139.39653122054028</v>
      </c>
      <c r="R43" s="8">
        <v>259.39930064386004</v>
      </c>
      <c r="S43" s="8">
        <v>301.83640304104483</v>
      </c>
      <c r="T43" s="8">
        <v>309.79379014781045</v>
      </c>
      <c r="U43" s="8">
        <v>331.88839156473136</v>
      </c>
      <c r="V43" s="8">
        <v>384.551474450603</v>
      </c>
      <c r="W43" s="8">
        <v>334.97719695170963</v>
      </c>
      <c r="X43" s="8">
        <v>337.49754254193164</v>
      </c>
      <c r="Y43" s="8">
        <v>407.17711461686241</v>
      </c>
      <c r="Z43" s="8">
        <v>386.85331934307544</v>
      </c>
    </row>
    <row r="44" spans="1:26" ht="11.25" customHeight="1" x14ac:dyDescent="0.2">
      <c r="A44" s="28" t="s">
        <v>74</v>
      </c>
      <c r="B44" s="7" t="s">
        <v>75</v>
      </c>
      <c r="C44" s="8">
        <v>344.67982916756131</v>
      </c>
      <c r="D44" s="8">
        <v>227.80497671744286</v>
      </c>
      <c r="E44" s="8">
        <v>295.06802110714813</v>
      </c>
      <c r="F44" s="8">
        <v>332.49878701236031</v>
      </c>
      <c r="G44" s="8">
        <v>473.56293648787749</v>
      </c>
      <c r="H44" s="8">
        <v>404.40512076706113</v>
      </c>
      <c r="I44" s="8">
        <v>450.27310483046699</v>
      </c>
      <c r="J44" s="8">
        <v>476.52561108073519</v>
      </c>
      <c r="K44" s="8">
        <v>496.14827037540647</v>
      </c>
      <c r="L44" s="8">
        <v>496.62637829704602</v>
      </c>
      <c r="M44" s="8">
        <v>447.32804487476739</v>
      </c>
      <c r="N44" s="8">
        <v>543.53476737742483</v>
      </c>
      <c r="O44" s="8">
        <v>604.05978377270822</v>
      </c>
      <c r="P44" s="8">
        <v>620.75381485348737</v>
      </c>
      <c r="Q44" s="8">
        <v>589.40537006967531</v>
      </c>
      <c r="R44" s="8">
        <v>485.03103336464835</v>
      </c>
      <c r="S44" s="8">
        <v>578.58817139857558</v>
      </c>
      <c r="T44" s="8">
        <v>594.13939780070245</v>
      </c>
      <c r="U44" s="8">
        <v>659.58640728683861</v>
      </c>
      <c r="V44" s="8">
        <v>884.64681368292247</v>
      </c>
      <c r="W44" s="8">
        <v>474.84445950292081</v>
      </c>
      <c r="X44" s="8">
        <v>442.50638051018808</v>
      </c>
      <c r="Y44" s="8">
        <v>487.60207793497483</v>
      </c>
      <c r="Z44" s="8">
        <v>349.47567576252914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1.0974430458523687</v>
      </c>
      <c r="M46" s="8">
        <v>1.0466511101496598</v>
      </c>
      <c r="N46" s="8">
        <v>1.025608005650299</v>
      </c>
      <c r="O46" s="8">
        <v>0</v>
      </c>
      <c r="P46" s="8">
        <v>1.013600472759113</v>
      </c>
      <c r="Q46" s="8">
        <v>0</v>
      </c>
      <c r="R46" s="8">
        <v>0.87218607376351198</v>
      </c>
      <c r="S46" s="8">
        <v>0.87042797151612861</v>
      </c>
      <c r="T46" s="8">
        <v>0.73920219932097941</v>
      </c>
      <c r="U46" s="8">
        <v>0.58759041988819893</v>
      </c>
      <c r="V46" s="8">
        <v>0.4887817878721662</v>
      </c>
      <c r="W46" s="8">
        <v>0.5272302559716967</v>
      </c>
      <c r="X46" s="8">
        <v>0.48179858087204991</v>
      </c>
      <c r="Y46" s="8">
        <v>0.32574107547040615</v>
      </c>
      <c r="Z46" s="8">
        <v>0.34300403189302681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0</v>
      </c>
      <c r="D52" s="27">
        <f t="shared" ref="D52:X52" si="30">SUM(D53:D54)</f>
        <v>0</v>
      </c>
      <c r="E52" s="27">
        <f t="shared" si="30"/>
        <v>0</v>
      </c>
      <c r="F52" s="27">
        <f t="shared" si="30"/>
        <v>0</v>
      </c>
      <c r="G52" s="27">
        <f t="shared" si="30"/>
        <v>0</v>
      </c>
      <c r="H52" s="27">
        <f t="shared" si="30"/>
        <v>0</v>
      </c>
      <c r="I52" s="27">
        <f t="shared" si="30"/>
        <v>0</v>
      </c>
      <c r="J52" s="27">
        <f t="shared" si="30"/>
        <v>0</v>
      </c>
      <c r="K52" s="27">
        <f t="shared" si="30"/>
        <v>0</v>
      </c>
      <c r="L52" s="27">
        <f t="shared" si="30"/>
        <v>0</v>
      </c>
      <c r="M52" s="27">
        <f t="shared" si="30"/>
        <v>0</v>
      </c>
      <c r="N52" s="27">
        <f t="shared" si="30"/>
        <v>0</v>
      </c>
      <c r="O52" s="27">
        <f t="shared" si="30"/>
        <v>0</v>
      </c>
      <c r="P52" s="27">
        <f t="shared" si="30"/>
        <v>0</v>
      </c>
      <c r="Q52" s="27">
        <f t="shared" si="30"/>
        <v>0</v>
      </c>
      <c r="R52" s="27">
        <f t="shared" si="30"/>
        <v>0</v>
      </c>
      <c r="S52" s="27">
        <f t="shared" si="30"/>
        <v>0</v>
      </c>
      <c r="T52" s="27">
        <f t="shared" si="30"/>
        <v>0</v>
      </c>
      <c r="U52" s="27">
        <f t="shared" si="30"/>
        <v>0</v>
      </c>
      <c r="V52" s="27">
        <f t="shared" si="30"/>
        <v>0</v>
      </c>
      <c r="W52" s="27">
        <f t="shared" si="30"/>
        <v>0</v>
      </c>
      <c r="X52" s="27">
        <f t="shared" si="30"/>
        <v>0</v>
      </c>
      <c r="Y52" s="27">
        <f t="shared" ref="Y52:Z52" si="31">SUM(Y53:Y54)</f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0</v>
      </c>
      <c r="D61" s="49">
        <f t="shared" si="32"/>
        <v>0</v>
      </c>
      <c r="E61" s="49">
        <f t="shared" si="32"/>
        <v>0</v>
      </c>
      <c r="F61" s="49">
        <f t="shared" si="32"/>
        <v>0</v>
      </c>
      <c r="G61" s="49">
        <f t="shared" si="32"/>
        <v>0</v>
      </c>
      <c r="H61" s="49">
        <f t="shared" si="32"/>
        <v>0</v>
      </c>
      <c r="I61" s="49">
        <f t="shared" si="32"/>
        <v>0</v>
      </c>
      <c r="J61" s="49">
        <f t="shared" si="32"/>
        <v>0</v>
      </c>
      <c r="K61" s="49">
        <f t="shared" si="32"/>
        <v>0</v>
      </c>
      <c r="L61" s="49">
        <f t="shared" si="32"/>
        <v>0</v>
      </c>
      <c r="M61" s="49">
        <f t="shared" si="32"/>
        <v>0</v>
      </c>
      <c r="N61" s="49">
        <f t="shared" si="32"/>
        <v>0</v>
      </c>
      <c r="O61" s="49">
        <f t="shared" si="32"/>
        <v>0</v>
      </c>
      <c r="P61" s="49">
        <f t="shared" si="32"/>
        <v>0</v>
      </c>
      <c r="Q61" s="49">
        <f t="shared" si="32"/>
        <v>0</v>
      </c>
      <c r="R61" s="49">
        <f t="shared" si="32"/>
        <v>0</v>
      </c>
      <c r="S61" s="49">
        <f t="shared" si="32"/>
        <v>0</v>
      </c>
      <c r="T61" s="49">
        <f t="shared" si="32"/>
        <v>0</v>
      </c>
      <c r="U61" s="49">
        <f t="shared" si="32"/>
        <v>0</v>
      </c>
      <c r="V61" s="49">
        <f t="shared" si="32"/>
        <v>0</v>
      </c>
      <c r="W61" s="49">
        <f t="shared" si="32"/>
        <v>0</v>
      </c>
      <c r="X61" s="49">
        <f t="shared" si="32"/>
        <v>0</v>
      </c>
      <c r="Y61" s="49">
        <f t="shared" ref="Y61:Z61" si="33">SUM(Y62:Y72)</f>
        <v>0</v>
      </c>
      <c r="Z61" s="49">
        <f t="shared" si="3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1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309</v>
      </c>
      <c r="B1" s="4" t="s">
        <v>310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1269.6221152043918</v>
      </c>
      <c r="D2" s="21">
        <f t="shared" ref="D2:X2" si="0">SUM(D3,D17,D22,D25,D26,D51,D52)</f>
        <v>908.4853355582901</v>
      </c>
      <c r="E2" s="21">
        <f t="shared" si="0"/>
        <v>937.15330243091296</v>
      </c>
      <c r="F2" s="21">
        <f t="shared" si="0"/>
        <v>1162.7075940337597</v>
      </c>
      <c r="G2" s="21">
        <f t="shared" si="0"/>
        <v>1267.0798219943524</v>
      </c>
      <c r="H2" s="21">
        <f t="shared" si="0"/>
        <v>1105.8943033048113</v>
      </c>
      <c r="I2" s="21">
        <f t="shared" si="0"/>
        <v>1248.0296484314108</v>
      </c>
      <c r="J2" s="21">
        <f t="shared" si="0"/>
        <v>994.74095547067066</v>
      </c>
      <c r="K2" s="21">
        <f t="shared" si="0"/>
        <v>1068.531803808007</v>
      </c>
      <c r="L2" s="21">
        <f t="shared" si="0"/>
        <v>927.48960482013581</v>
      </c>
      <c r="M2" s="21">
        <f t="shared" si="0"/>
        <v>906.53120556131864</v>
      </c>
      <c r="N2" s="21">
        <f t="shared" si="0"/>
        <v>1130.6564443409916</v>
      </c>
      <c r="O2" s="21">
        <f t="shared" si="0"/>
        <v>1227.245421403509</v>
      </c>
      <c r="P2" s="21">
        <f t="shared" si="0"/>
        <v>1313.5696605298283</v>
      </c>
      <c r="Q2" s="21">
        <f t="shared" si="0"/>
        <v>1223.8194341497849</v>
      </c>
      <c r="R2" s="21">
        <f t="shared" si="0"/>
        <v>1317.1706254777284</v>
      </c>
      <c r="S2" s="21">
        <f t="shared" si="0"/>
        <v>1572.8995431488638</v>
      </c>
      <c r="T2" s="21">
        <f t="shared" si="0"/>
        <v>1594.0617881321659</v>
      </c>
      <c r="U2" s="21">
        <f t="shared" si="0"/>
        <v>1608.1687209285421</v>
      </c>
      <c r="V2" s="21">
        <f t="shared" si="0"/>
        <v>1794.4895301986032</v>
      </c>
      <c r="W2" s="21">
        <f t="shared" si="0"/>
        <v>1394.671046849398</v>
      </c>
      <c r="X2" s="21">
        <f t="shared" si="0"/>
        <v>1336.1143948470087</v>
      </c>
      <c r="Y2" s="21">
        <f t="shared" ref="Y2:Z2" si="1">SUM(Y3,Y17,Y22,Y25,Y26,Y51,Y52)</f>
        <v>1355.0242613726925</v>
      </c>
      <c r="Z2" s="21">
        <f t="shared" si="1"/>
        <v>1142.3610796625026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1269.6221152043918</v>
      </c>
      <c r="D26" s="27">
        <f t="shared" si="14"/>
        <v>908.4853355582901</v>
      </c>
      <c r="E26" s="27">
        <f t="shared" si="14"/>
        <v>937.15330243091296</v>
      </c>
      <c r="F26" s="27">
        <f t="shared" si="14"/>
        <v>1162.7075940337597</v>
      </c>
      <c r="G26" s="27">
        <f t="shared" si="14"/>
        <v>1267.0798219943524</v>
      </c>
      <c r="H26" s="27">
        <f t="shared" si="14"/>
        <v>1105.8943033048113</v>
      </c>
      <c r="I26" s="27">
        <f t="shared" si="14"/>
        <v>1248.0296484314108</v>
      </c>
      <c r="J26" s="27">
        <f t="shared" si="14"/>
        <v>994.74095547067066</v>
      </c>
      <c r="K26" s="27">
        <f t="shared" si="14"/>
        <v>1068.531803808007</v>
      </c>
      <c r="L26" s="27">
        <f t="shared" si="14"/>
        <v>927.48960482013581</v>
      </c>
      <c r="M26" s="27">
        <f t="shared" si="14"/>
        <v>906.53120556131864</v>
      </c>
      <c r="N26" s="27">
        <f t="shared" si="14"/>
        <v>1130.6564443409916</v>
      </c>
      <c r="O26" s="27">
        <f t="shared" si="14"/>
        <v>1227.245421403509</v>
      </c>
      <c r="P26" s="27">
        <f t="shared" si="14"/>
        <v>1313.5696605298283</v>
      </c>
      <c r="Q26" s="27">
        <f t="shared" si="14"/>
        <v>1223.8194341497849</v>
      </c>
      <c r="R26" s="27">
        <f t="shared" si="14"/>
        <v>1317.1706254777284</v>
      </c>
      <c r="S26" s="27">
        <f t="shared" si="14"/>
        <v>1572.8995431488638</v>
      </c>
      <c r="T26" s="27">
        <f t="shared" si="14"/>
        <v>1594.0617881321659</v>
      </c>
      <c r="U26" s="27">
        <f t="shared" si="14"/>
        <v>1608.1687209285421</v>
      </c>
      <c r="V26" s="27">
        <f t="shared" si="14"/>
        <v>1794.4895301986032</v>
      </c>
      <c r="W26" s="27">
        <f t="shared" si="14"/>
        <v>1394.671046849398</v>
      </c>
      <c r="X26" s="27">
        <f t="shared" si="14"/>
        <v>1336.1143948470087</v>
      </c>
      <c r="Y26" s="27">
        <f t="shared" ref="Y26:Z26" si="15">SUM(Y27,Y33)</f>
        <v>1355.0242613726925</v>
      </c>
      <c r="Z26" s="27">
        <f t="shared" si="15"/>
        <v>1142.3610796625026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1269.6221152043918</v>
      </c>
      <c r="D33" s="19">
        <f t="shared" si="18"/>
        <v>908.4853355582901</v>
      </c>
      <c r="E33" s="19">
        <f t="shared" si="18"/>
        <v>937.15330243091296</v>
      </c>
      <c r="F33" s="19">
        <f t="shared" si="18"/>
        <v>1162.7075940337597</v>
      </c>
      <c r="G33" s="19">
        <f t="shared" si="18"/>
        <v>1267.0798219943524</v>
      </c>
      <c r="H33" s="19">
        <f t="shared" si="18"/>
        <v>1105.8943033048113</v>
      </c>
      <c r="I33" s="19">
        <f t="shared" si="18"/>
        <v>1248.0296484314108</v>
      </c>
      <c r="J33" s="19">
        <f t="shared" si="18"/>
        <v>994.74095547067066</v>
      </c>
      <c r="K33" s="19">
        <f t="shared" si="18"/>
        <v>1068.531803808007</v>
      </c>
      <c r="L33" s="19">
        <f t="shared" si="18"/>
        <v>927.48960482013581</v>
      </c>
      <c r="M33" s="19">
        <f t="shared" si="18"/>
        <v>906.53120556131864</v>
      </c>
      <c r="N33" s="19">
        <f t="shared" si="18"/>
        <v>1130.6564443409916</v>
      </c>
      <c r="O33" s="19">
        <f t="shared" si="18"/>
        <v>1227.245421403509</v>
      </c>
      <c r="P33" s="19">
        <f t="shared" si="18"/>
        <v>1313.5696605298283</v>
      </c>
      <c r="Q33" s="19">
        <f t="shared" si="18"/>
        <v>1223.8194341497849</v>
      </c>
      <c r="R33" s="19">
        <f t="shared" si="18"/>
        <v>1317.1706254777284</v>
      </c>
      <c r="S33" s="19">
        <f t="shared" si="18"/>
        <v>1572.8995431488638</v>
      </c>
      <c r="T33" s="19">
        <f t="shared" si="18"/>
        <v>1594.0617881321659</v>
      </c>
      <c r="U33" s="19">
        <f t="shared" si="18"/>
        <v>1608.1687209285421</v>
      </c>
      <c r="V33" s="19">
        <f t="shared" si="18"/>
        <v>1794.4895301986032</v>
      </c>
      <c r="W33" s="19">
        <f t="shared" si="18"/>
        <v>1394.671046849398</v>
      </c>
      <c r="X33" s="19">
        <f t="shared" si="18"/>
        <v>1336.1143948470087</v>
      </c>
      <c r="Y33" s="19">
        <f t="shared" ref="Y33:Z33" si="19">SUM(Y34:Y50)</f>
        <v>1355.0242613726925</v>
      </c>
      <c r="Z33" s="19">
        <f t="shared" si="19"/>
        <v>1142.3610796625026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141.50369149195254</v>
      </c>
      <c r="D43" s="8">
        <v>104.39360515573306</v>
      </c>
      <c r="E43" s="8">
        <v>90.880954498061115</v>
      </c>
      <c r="F43" s="8">
        <v>113.09012296612043</v>
      </c>
      <c r="G43" s="8">
        <v>101.30082032222991</v>
      </c>
      <c r="H43" s="8">
        <v>94.928317911872057</v>
      </c>
      <c r="I43" s="8">
        <v>99.399838301877779</v>
      </c>
      <c r="J43" s="8">
        <v>37.818690391405788</v>
      </c>
      <c r="K43" s="8">
        <v>41.447981303413037</v>
      </c>
      <c r="L43" s="8">
        <v>28.93473820303381</v>
      </c>
      <c r="M43" s="8">
        <v>36.027275506235689</v>
      </c>
      <c r="N43" s="8">
        <v>40.546007924066927</v>
      </c>
      <c r="O43" s="8">
        <v>38.721298056217208</v>
      </c>
      <c r="P43" s="8">
        <v>46.794295016074635</v>
      </c>
      <c r="Q43" s="8">
        <v>45.408928059459718</v>
      </c>
      <c r="R43" s="8">
        <v>87.907280796140029</v>
      </c>
      <c r="S43" s="8">
        <v>102.82357839895523</v>
      </c>
      <c r="T43" s="8">
        <v>105.26956453218949</v>
      </c>
      <c r="U43" s="8">
        <v>103.17529411526877</v>
      </c>
      <c r="V43" s="8">
        <v>103.95624342939703</v>
      </c>
      <c r="W43" s="8">
        <v>110.11399712829041</v>
      </c>
      <c r="X43" s="8">
        <v>111.79298745806832</v>
      </c>
      <c r="Y43" s="8">
        <v>118.40624186313755</v>
      </c>
      <c r="Z43" s="8">
        <v>113.73355809692457</v>
      </c>
    </row>
    <row r="44" spans="1:26" ht="11.25" customHeight="1" x14ac:dyDescent="0.2">
      <c r="A44" s="28" t="s">
        <v>74</v>
      </c>
      <c r="B44" s="7" t="s">
        <v>75</v>
      </c>
      <c r="C44" s="8">
        <v>1128.1184237124392</v>
      </c>
      <c r="D44" s="8">
        <v>804.091730402557</v>
      </c>
      <c r="E44" s="8">
        <v>846.27234793285186</v>
      </c>
      <c r="F44" s="8">
        <v>1049.6174710676394</v>
      </c>
      <c r="G44" s="8">
        <v>1165.7790016721226</v>
      </c>
      <c r="H44" s="8">
        <v>1010.9659853929392</v>
      </c>
      <c r="I44" s="8">
        <v>1148.6298101295331</v>
      </c>
      <c r="J44" s="8">
        <v>956.92226507926489</v>
      </c>
      <c r="K44" s="8">
        <v>1027.0838225045939</v>
      </c>
      <c r="L44" s="8">
        <v>896.57362170295437</v>
      </c>
      <c r="M44" s="8">
        <v>868.47189320523262</v>
      </c>
      <c r="N44" s="8">
        <v>1088.0573564625749</v>
      </c>
      <c r="O44" s="8">
        <v>1188.5241233472918</v>
      </c>
      <c r="P44" s="8">
        <v>1264.7102780265129</v>
      </c>
      <c r="Q44" s="8">
        <v>1178.4105060903253</v>
      </c>
      <c r="R44" s="8">
        <v>1227.0568427953519</v>
      </c>
      <c r="S44" s="8">
        <v>1467.8677047614246</v>
      </c>
      <c r="T44" s="8">
        <v>1486.9422352392976</v>
      </c>
      <c r="U44" s="8">
        <v>1503.6539015931614</v>
      </c>
      <c r="V44" s="8">
        <v>1689.5997553570783</v>
      </c>
      <c r="W44" s="8">
        <v>1283.1323596170794</v>
      </c>
      <c r="X44" s="8">
        <v>1222.9898226098123</v>
      </c>
      <c r="Y44" s="8">
        <v>1235.7924521450254</v>
      </c>
      <c r="Z44" s="8">
        <v>1027.618932237471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1.9812449141476307</v>
      </c>
      <c r="M46" s="8">
        <v>2.0320368498503392</v>
      </c>
      <c r="N46" s="8">
        <v>2.0530799543497</v>
      </c>
      <c r="O46" s="8">
        <v>0</v>
      </c>
      <c r="P46" s="8">
        <v>2.0650874872408864</v>
      </c>
      <c r="Q46" s="8">
        <v>0</v>
      </c>
      <c r="R46" s="8">
        <v>2.2065018862364867</v>
      </c>
      <c r="S46" s="8">
        <v>2.2082599884838703</v>
      </c>
      <c r="T46" s="8">
        <v>1.8499883606790202</v>
      </c>
      <c r="U46" s="8">
        <v>1.3395252201118006</v>
      </c>
      <c r="V46" s="8">
        <v>0.93353141212783386</v>
      </c>
      <c r="W46" s="8">
        <v>1.4246901040283035</v>
      </c>
      <c r="X46" s="8">
        <v>1.33158477912795</v>
      </c>
      <c r="Y46" s="8">
        <v>0.82556736452959434</v>
      </c>
      <c r="Z46" s="8">
        <v>1.0085893281069733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122</v>
      </c>
      <c r="B1" s="4" t="s">
        <v>209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60728.476367808005</v>
      </c>
      <c r="D2" s="21">
        <f t="shared" ref="D2:X2" si="0">SUM(D3,D17,D22,D25,D26,D51,D52)</f>
        <v>60677.713024919998</v>
      </c>
      <c r="E2" s="21">
        <f t="shared" si="0"/>
        <v>64679.05209564</v>
      </c>
      <c r="F2" s="21">
        <f t="shared" si="0"/>
        <v>59952.752662968007</v>
      </c>
      <c r="G2" s="21">
        <f t="shared" si="0"/>
        <v>61463.705040936002</v>
      </c>
      <c r="H2" s="21">
        <f t="shared" si="0"/>
        <v>64740.125028384013</v>
      </c>
      <c r="I2" s="21">
        <f t="shared" si="0"/>
        <v>59845.265919432</v>
      </c>
      <c r="J2" s="21">
        <f t="shared" si="0"/>
        <v>57430.096441127993</v>
      </c>
      <c r="K2" s="21">
        <f t="shared" si="0"/>
        <v>55737.808338744006</v>
      </c>
      <c r="L2" s="21">
        <f t="shared" si="0"/>
        <v>55816.486558415992</v>
      </c>
      <c r="M2" s="21">
        <f t="shared" si="0"/>
        <v>50458.413411863999</v>
      </c>
      <c r="N2" s="21">
        <f t="shared" si="0"/>
        <v>49944.739503600009</v>
      </c>
      <c r="O2" s="21">
        <f t="shared" si="0"/>
        <v>48648.924331992006</v>
      </c>
      <c r="P2" s="21">
        <f t="shared" si="0"/>
        <v>46785.002687352004</v>
      </c>
      <c r="Q2" s="21">
        <f t="shared" si="0"/>
        <v>45982.012182047998</v>
      </c>
      <c r="R2" s="21">
        <f t="shared" si="0"/>
        <v>50348.605420799999</v>
      </c>
      <c r="S2" s="21">
        <f t="shared" si="0"/>
        <v>50148.579602808</v>
      </c>
      <c r="T2" s="21">
        <f t="shared" si="0"/>
        <v>54879.232916952002</v>
      </c>
      <c r="U2" s="21">
        <f t="shared" si="0"/>
        <v>51627.380663304008</v>
      </c>
      <c r="V2" s="21">
        <f t="shared" si="0"/>
        <v>47020.379087303991</v>
      </c>
      <c r="W2" s="21">
        <f t="shared" si="0"/>
        <v>38363.173251407999</v>
      </c>
      <c r="X2" s="21">
        <f t="shared" si="0"/>
        <v>37206.142135200003</v>
      </c>
      <c r="Y2" s="21">
        <f t="shared" ref="Y2:Z2" si="1">SUM(Y3,Y17,Y22,Y25,Y26,Y51,Y52)</f>
        <v>40196.660897159993</v>
      </c>
      <c r="Z2" s="21">
        <f t="shared" si="1"/>
        <v>38575.908763056002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14256.193477680001</v>
      </c>
      <c r="D3" s="24">
        <f t="shared" ref="D3:X3" si="3">SUM(D4,D8,D11)</f>
        <v>12473.775430559997</v>
      </c>
      <c r="E3" s="24">
        <f t="shared" si="3"/>
        <v>13772.067708240002</v>
      </c>
      <c r="F3" s="24">
        <f t="shared" si="3"/>
        <v>12977.285569920003</v>
      </c>
      <c r="G3" s="24">
        <f t="shared" si="3"/>
        <v>13126.79668716</v>
      </c>
      <c r="H3" s="24">
        <f t="shared" si="3"/>
        <v>13215.123192960002</v>
      </c>
      <c r="I3" s="24">
        <f t="shared" si="3"/>
        <v>13085.63790012</v>
      </c>
      <c r="J3" s="24">
        <f t="shared" si="3"/>
        <v>11390.862287519998</v>
      </c>
      <c r="K3" s="24">
        <f t="shared" si="3"/>
        <v>9968.6966497200028</v>
      </c>
      <c r="L3" s="24">
        <f t="shared" si="3"/>
        <v>11317.164524279999</v>
      </c>
      <c r="M3" s="24">
        <f t="shared" si="3"/>
        <v>6528.4206209999984</v>
      </c>
      <c r="N3" s="24">
        <f t="shared" si="3"/>
        <v>8799.3180809999994</v>
      </c>
      <c r="O3" s="24">
        <f t="shared" si="3"/>
        <v>11604.554610120003</v>
      </c>
      <c r="P3" s="24">
        <f t="shared" si="3"/>
        <v>10473.500218320001</v>
      </c>
      <c r="Q3" s="24">
        <f t="shared" si="3"/>
        <v>10620.654479640001</v>
      </c>
      <c r="R3" s="24">
        <f t="shared" si="3"/>
        <v>12911.527553759997</v>
      </c>
      <c r="S3" s="24">
        <f t="shared" si="3"/>
        <v>11274.425612639998</v>
      </c>
      <c r="T3" s="24">
        <f t="shared" si="3"/>
        <v>12867.312182760003</v>
      </c>
      <c r="U3" s="24">
        <f t="shared" si="3"/>
        <v>10676.768987160001</v>
      </c>
      <c r="V3" s="24">
        <f t="shared" si="3"/>
        <v>4950.1799690399994</v>
      </c>
      <c r="W3" s="24">
        <f t="shared" si="3"/>
        <v>2244.5168576400006</v>
      </c>
      <c r="X3" s="24">
        <f t="shared" si="3"/>
        <v>778.43440943999997</v>
      </c>
      <c r="Y3" s="24">
        <f t="shared" ref="Y3:Z3" si="4">SUM(Y4,Y8,Y11)</f>
        <v>29.899103399999994</v>
      </c>
      <c r="Z3" s="24">
        <f t="shared" si="4"/>
        <v>21.845979719999995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13815.105194880001</v>
      </c>
      <c r="D4" s="19">
        <f t="shared" ref="D4:X4" si="6">SUM(D5:D7)</f>
        <v>12356.751670559997</v>
      </c>
      <c r="E4" s="19">
        <f t="shared" si="6"/>
        <v>13709.055151440001</v>
      </c>
      <c r="F4" s="19">
        <f t="shared" si="6"/>
        <v>12947.279645520002</v>
      </c>
      <c r="G4" s="19">
        <f t="shared" si="6"/>
        <v>13102.79179356</v>
      </c>
      <c r="H4" s="19">
        <f t="shared" si="6"/>
        <v>13200.120038160001</v>
      </c>
      <c r="I4" s="19">
        <f t="shared" si="6"/>
        <v>13073.635453320001</v>
      </c>
      <c r="J4" s="19">
        <f t="shared" si="6"/>
        <v>11378.856759119999</v>
      </c>
      <c r="K4" s="19">
        <f t="shared" si="6"/>
        <v>9956.0093173200021</v>
      </c>
      <c r="L4" s="19">
        <f t="shared" si="6"/>
        <v>11307.781822679999</v>
      </c>
      <c r="M4" s="19">
        <f t="shared" si="6"/>
        <v>6518.9839913999986</v>
      </c>
      <c r="N4" s="19">
        <f t="shared" si="6"/>
        <v>8789.8302198000001</v>
      </c>
      <c r="O4" s="19">
        <f t="shared" si="6"/>
        <v>11601.390962520003</v>
      </c>
      <c r="P4" s="19">
        <f t="shared" si="6"/>
        <v>10470.336570720001</v>
      </c>
      <c r="Q4" s="19">
        <f t="shared" si="6"/>
        <v>10593.277160040001</v>
      </c>
      <c r="R4" s="19">
        <f t="shared" si="6"/>
        <v>12886.241870159998</v>
      </c>
      <c r="S4" s="19">
        <f t="shared" si="6"/>
        <v>11235.357087839997</v>
      </c>
      <c r="T4" s="19">
        <f t="shared" si="6"/>
        <v>12828.489030360002</v>
      </c>
      <c r="U4" s="19">
        <f t="shared" si="6"/>
        <v>10645.688354760001</v>
      </c>
      <c r="V4" s="19">
        <f t="shared" si="6"/>
        <v>4917.0704882399996</v>
      </c>
      <c r="W4" s="19">
        <f t="shared" si="6"/>
        <v>2218.4361212400004</v>
      </c>
      <c r="X4" s="19">
        <f t="shared" si="6"/>
        <v>743.82804143999999</v>
      </c>
      <c r="Y4" s="19">
        <f t="shared" ref="Y4:Z4" si="7">SUM(Y5:Y7)</f>
        <v>7.0494245999999974</v>
      </c>
      <c r="Z4" s="19">
        <f t="shared" si="7"/>
        <v>5.4264445199999969</v>
      </c>
    </row>
    <row r="5" spans="1:26" ht="11.25" customHeight="1" x14ac:dyDescent="0.2">
      <c r="A5" s="28" t="s">
        <v>4</v>
      </c>
      <c r="B5" s="7" t="s">
        <v>5</v>
      </c>
      <c r="C5" s="8">
        <f>INTAVI!C5+NRGSUP!C5</f>
        <v>0</v>
      </c>
      <c r="D5" s="8">
        <f>INTAVI!D5+NRGSUP!D5</f>
        <v>0</v>
      </c>
      <c r="E5" s="8">
        <f>INTAVI!E5+NRGSUP!E5</f>
        <v>0</v>
      </c>
      <c r="F5" s="8">
        <f>INTAVI!F5+NRGSUP!F5</f>
        <v>0</v>
      </c>
      <c r="G5" s="8">
        <f>INTAVI!G5+NRGSUP!G5</f>
        <v>37.445104439999994</v>
      </c>
      <c r="H5" s="8">
        <f>INTAVI!H5+NRGSUP!H5</f>
        <v>50.137718400000033</v>
      </c>
      <c r="I5" s="8">
        <f>INTAVI!I5+NRGSUP!I5</f>
        <v>68.950333079999993</v>
      </c>
      <c r="J5" s="8">
        <f>INTAVI!J5+NRGSUP!J5</f>
        <v>78.833139840000001</v>
      </c>
      <c r="K5" s="8">
        <f>INTAVI!K5+NRGSUP!K5</f>
        <v>77.64728796</v>
      </c>
      <c r="L5" s="8">
        <f>INTAVI!L5+NRGSUP!L5</f>
        <v>59.125208759999992</v>
      </c>
      <c r="M5" s="8">
        <f>INTAVI!M5+NRGSUP!M5</f>
        <v>58.950392040000011</v>
      </c>
      <c r="N5" s="8">
        <f>INTAVI!N5+NRGSUP!N5</f>
        <v>59.673722760000018</v>
      </c>
      <c r="O5" s="8">
        <f>INTAVI!O5+NRGSUP!O5</f>
        <v>72.012102839999983</v>
      </c>
      <c r="P5" s="8">
        <f>INTAVI!P5+NRGSUP!P5</f>
        <v>73.103114879999993</v>
      </c>
      <c r="Q5" s="8">
        <f>INTAVI!Q5+NRGSUP!Q5</f>
        <v>32.074621559999997</v>
      </c>
      <c r="R5" s="8">
        <f>INTAVI!R5+NRGSUP!R5</f>
        <v>30.141375119999999</v>
      </c>
      <c r="S5" s="8">
        <f>INTAVI!S5+NRGSUP!S5</f>
        <v>16.440557039999998</v>
      </c>
      <c r="T5" s="8">
        <f>INTAVI!T5+NRGSUP!T5</f>
        <v>8.7886097999999944</v>
      </c>
      <c r="U5" s="8">
        <f>INTAVI!U5+NRGSUP!U5</f>
        <v>12.667842359999998</v>
      </c>
      <c r="V5" s="8">
        <f>INTAVI!V5+NRGSUP!V5</f>
        <v>13.313673359999999</v>
      </c>
      <c r="W5" s="8">
        <f>INTAVI!W5+NRGSUP!W5</f>
        <v>15.318403559999997</v>
      </c>
      <c r="X5" s="8">
        <f>INTAVI!X5+NRGSUP!X5</f>
        <v>8.6962471199999989</v>
      </c>
      <c r="Y5" s="8">
        <f>INTAVI!Y5+NRGSUP!Y5</f>
        <v>6.3652395599999974</v>
      </c>
      <c r="Z5" s="8">
        <f>INTAVI!Z5+NRGSUP!Z5</f>
        <v>4.9391031599999966</v>
      </c>
    </row>
    <row r="6" spans="1:26" ht="11.25" customHeight="1" x14ac:dyDescent="0.2">
      <c r="A6" s="28" t="s">
        <v>6</v>
      </c>
      <c r="B6" s="7" t="s">
        <v>7</v>
      </c>
      <c r="C6" s="8">
        <f>INTAVI!C6+NRGSUP!C6</f>
        <v>0</v>
      </c>
      <c r="D6" s="8">
        <f>INTAVI!D6+NRGSUP!D6</f>
        <v>0</v>
      </c>
      <c r="E6" s="8">
        <f>INTAVI!E6+NRGSUP!E6</f>
        <v>0</v>
      </c>
      <c r="F6" s="8">
        <f>INTAVI!F6+NRGSUP!F6</f>
        <v>0</v>
      </c>
      <c r="G6" s="8">
        <f>INTAVI!G6+NRGSUP!G6</f>
        <v>0</v>
      </c>
      <c r="H6" s="8">
        <f>INTAVI!H6+NRGSUP!H6</f>
        <v>0</v>
      </c>
      <c r="I6" s="8">
        <f>INTAVI!I6+NRGSUP!I6</f>
        <v>0</v>
      </c>
      <c r="J6" s="8">
        <f>INTAVI!J6+NRGSUP!J6</f>
        <v>0</v>
      </c>
      <c r="K6" s="8">
        <f>INTAVI!K6+NRGSUP!K6</f>
        <v>0</v>
      </c>
      <c r="L6" s="8">
        <f>INTAVI!L6+NRGSUP!L6</f>
        <v>0</v>
      </c>
      <c r="M6" s="8">
        <f>INTAVI!M6+NRGSUP!M6</f>
        <v>0</v>
      </c>
      <c r="N6" s="8">
        <f>INTAVI!N6+NRGSUP!N6</f>
        <v>0</v>
      </c>
      <c r="O6" s="8">
        <f>INTAVI!O6+NRGSUP!O6</f>
        <v>0</v>
      </c>
      <c r="P6" s="8">
        <f>INTAVI!P6+NRGSUP!P6</f>
        <v>0</v>
      </c>
      <c r="Q6" s="8">
        <f>INTAVI!Q6+NRGSUP!Q6</f>
        <v>0</v>
      </c>
      <c r="R6" s="8">
        <f>INTAVI!R6+NRGSUP!R6</f>
        <v>0</v>
      </c>
      <c r="S6" s="8">
        <f>INTAVI!S6+NRGSUP!S6</f>
        <v>0</v>
      </c>
      <c r="T6" s="8">
        <f>INTAVI!T6+NRGSUP!T6</f>
        <v>0</v>
      </c>
      <c r="U6" s="8">
        <f>INTAVI!U6+NRGSUP!U6</f>
        <v>0</v>
      </c>
      <c r="V6" s="8">
        <f>INTAVI!V6+NRGSUP!V6</f>
        <v>0</v>
      </c>
      <c r="W6" s="8">
        <f>INTAVI!W6+NRGSUP!W6</f>
        <v>0</v>
      </c>
      <c r="X6" s="8">
        <f>INTAVI!X6+NRGSUP!X6</f>
        <v>0</v>
      </c>
      <c r="Y6" s="8">
        <f>INTAVI!Y6+NRGSUP!Y6</f>
        <v>0</v>
      </c>
      <c r="Z6" s="8">
        <f>INTAVI!Z6+NRGSUP!Z6</f>
        <v>0</v>
      </c>
    </row>
    <row r="7" spans="1:26" ht="11.25" customHeight="1" x14ac:dyDescent="0.2">
      <c r="A7" s="28" t="s">
        <v>8</v>
      </c>
      <c r="B7" s="7" t="s">
        <v>9</v>
      </c>
      <c r="C7" s="8">
        <f>INTAVI!C7+NRGSUP!C7</f>
        <v>13815.105194880001</v>
      </c>
      <c r="D7" s="8">
        <f>INTAVI!D7+NRGSUP!D7</f>
        <v>12356.751670559997</v>
      </c>
      <c r="E7" s="8">
        <f>INTAVI!E7+NRGSUP!E7</f>
        <v>13709.055151440001</v>
      </c>
      <c r="F7" s="8">
        <f>INTAVI!F7+NRGSUP!F7</f>
        <v>12947.279645520002</v>
      </c>
      <c r="G7" s="8">
        <f>INTAVI!G7+NRGSUP!G7</f>
        <v>13065.346689120001</v>
      </c>
      <c r="H7" s="8">
        <f>INTAVI!H7+NRGSUP!H7</f>
        <v>13149.982319760002</v>
      </c>
      <c r="I7" s="8">
        <f>INTAVI!I7+NRGSUP!I7</f>
        <v>13004.685120240001</v>
      </c>
      <c r="J7" s="8">
        <f>INTAVI!J7+NRGSUP!J7</f>
        <v>11300.023619279998</v>
      </c>
      <c r="K7" s="8">
        <f>INTAVI!K7+NRGSUP!K7</f>
        <v>9878.3620293600015</v>
      </c>
      <c r="L7" s="8">
        <f>INTAVI!L7+NRGSUP!L7</f>
        <v>11248.656613919999</v>
      </c>
      <c r="M7" s="8">
        <f>INTAVI!M7+NRGSUP!M7</f>
        <v>6460.0335993599983</v>
      </c>
      <c r="N7" s="8">
        <f>INTAVI!N7+NRGSUP!N7</f>
        <v>8730.1564970399995</v>
      </c>
      <c r="O7" s="8">
        <f>INTAVI!O7+NRGSUP!O7</f>
        <v>11529.378859680002</v>
      </c>
      <c r="P7" s="8">
        <f>INTAVI!P7+NRGSUP!P7</f>
        <v>10397.233455840002</v>
      </c>
      <c r="Q7" s="8">
        <f>INTAVI!Q7+NRGSUP!Q7</f>
        <v>10561.202538480002</v>
      </c>
      <c r="R7" s="8">
        <f>INTAVI!R7+NRGSUP!R7</f>
        <v>12856.100495039998</v>
      </c>
      <c r="S7" s="8">
        <f>INTAVI!S7+NRGSUP!S7</f>
        <v>11218.916530799997</v>
      </c>
      <c r="T7" s="8">
        <f>INTAVI!T7+NRGSUP!T7</f>
        <v>12819.700420560002</v>
      </c>
      <c r="U7" s="8">
        <f>INTAVI!U7+NRGSUP!U7</f>
        <v>10633.0205124</v>
      </c>
      <c r="V7" s="8">
        <f>INTAVI!V7+NRGSUP!V7</f>
        <v>4903.7568148799992</v>
      </c>
      <c r="W7" s="8">
        <f>INTAVI!W7+NRGSUP!W7</f>
        <v>2203.1177176800002</v>
      </c>
      <c r="X7" s="8">
        <f>INTAVI!X7+NRGSUP!X7</f>
        <v>735.13179432000004</v>
      </c>
      <c r="Y7" s="8">
        <f>INTAVI!Y7+NRGSUP!Y7</f>
        <v>0.68418504000000013</v>
      </c>
      <c r="Z7" s="8">
        <f>INTAVI!Z7+NRGSUP!Z7</f>
        <v>0.48734136000000011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0</v>
      </c>
      <c r="D8" s="19">
        <f t="shared" ref="D8:X8" si="9">SUM(D9:D10)</f>
        <v>0</v>
      </c>
      <c r="E8" s="19">
        <f t="shared" si="9"/>
        <v>0</v>
      </c>
      <c r="F8" s="19">
        <f t="shared" si="9"/>
        <v>0</v>
      </c>
      <c r="G8" s="19">
        <f t="shared" si="9"/>
        <v>0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si="9"/>
        <v>0</v>
      </c>
      <c r="Y8" s="19">
        <f t="shared" ref="Y8:Z8" si="10">SUM(Y9:Y10)</f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f>INTAVI!C9+NRGSUP!C9</f>
        <v>0</v>
      </c>
      <c r="D9" s="8">
        <f>INTAVI!D9+NRGSUP!D9</f>
        <v>0</v>
      </c>
      <c r="E9" s="8">
        <f>INTAVI!E9+NRGSUP!E9</f>
        <v>0</v>
      </c>
      <c r="F9" s="8">
        <f>INTAVI!F9+NRGSUP!F9</f>
        <v>0</v>
      </c>
      <c r="G9" s="8">
        <f>INTAVI!G9+NRGSUP!G9</f>
        <v>0</v>
      </c>
      <c r="H9" s="8">
        <f>INTAVI!H9+NRGSUP!H9</f>
        <v>0</v>
      </c>
      <c r="I9" s="8">
        <f>INTAVI!I9+NRGSUP!I9</f>
        <v>0</v>
      </c>
      <c r="J9" s="8">
        <f>INTAVI!J9+NRGSUP!J9</f>
        <v>0</v>
      </c>
      <c r="K9" s="8">
        <f>INTAVI!K9+NRGSUP!K9</f>
        <v>0</v>
      </c>
      <c r="L9" s="8">
        <f>INTAVI!L9+NRGSUP!L9</f>
        <v>0</v>
      </c>
      <c r="M9" s="8">
        <f>INTAVI!M9+NRGSUP!M9</f>
        <v>0</v>
      </c>
      <c r="N9" s="8">
        <f>INTAVI!N9+NRGSUP!N9</f>
        <v>0</v>
      </c>
      <c r="O9" s="8">
        <f>INTAVI!O9+NRGSUP!O9</f>
        <v>0</v>
      </c>
      <c r="P9" s="8">
        <f>INTAVI!P9+NRGSUP!P9</f>
        <v>0</v>
      </c>
      <c r="Q9" s="8">
        <f>INTAVI!Q9+NRGSUP!Q9</f>
        <v>0</v>
      </c>
      <c r="R9" s="8">
        <f>INTAVI!R9+NRGSUP!R9</f>
        <v>0</v>
      </c>
      <c r="S9" s="8">
        <f>INTAVI!S9+NRGSUP!S9</f>
        <v>0</v>
      </c>
      <c r="T9" s="8">
        <f>INTAVI!T9+NRGSUP!T9</f>
        <v>0</v>
      </c>
      <c r="U9" s="8">
        <f>INTAVI!U9+NRGSUP!U9</f>
        <v>0</v>
      </c>
      <c r="V9" s="8">
        <f>INTAVI!V9+NRGSUP!V9</f>
        <v>0</v>
      </c>
      <c r="W9" s="8">
        <f>INTAVI!W9+NRGSUP!W9</f>
        <v>0</v>
      </c>
      <c r="X9" s="8">
        <f>INTAVI!X9+NRGSUP!X9</f>
        <v>0</v>
      </c>
      <c r="Y9" s="8">
        <f>INTAVI!Y9+NRGSUP!Y9</f>
        <v>0</v>
      </c>
      <c r="Z9" s="8">
        <f>INTAVI!Z9+NRGSUP!Z9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INTAVI!C10+NRGSUP!C10</f>
        <v>0</v>
      </c>
      <c r="D10" s="8">
        <f>INTAVI!D10+NRGSUP!D10</f>
        <v>0</v>
      </c>
      <c r="E10" s="8">
        <f>INTAVI!E10+NRGSUP!E10</f>
        <v>0</v>
      </c>
      <c r="F10" s="8">
        <f>INTAVI!F10+NRGSUP!F10</f>
        <v>0</v>
      </c>
      <c r="G10" s="8">
        <f>INTAVI!G10+NRGSUP!G10</f>
        <v>0</v>
      </c>
      <c r="H10" s="8">
        <f>INTAVI!H10+NRGSUP!H10</f>
        <v>0</v>
      </c>
      <c r="I10" s="8">
        <f>INTAVI!I10+NRGSUP!I10</f>
        <v>0</v>
      </c>
      <c r="J10" s="8">
        <f>INTAVI!J10+NRGSUP!J10</f>
        <v>0</v>
      </c>
      <c r="K10" s="8">
        <f>INTAVI!K10+NRGSUP!K10</f>
        <v>0</v>
      </c>
      <c r="L10" s="8">
        <f>INTAVI!L10+NRGSUP!L10</f>
        <v>0</v>
      </c>
      <c r="M10" s="8">
        <f>INTAVI!M10+NRGSUP!M10</f>
        <v>0</v>
      </c>
      <c r="N10" s="8">
        <f>INTAVI!N10+NRGSUP!N10</f>
        <v>0</v>
      </c>
      <c r="O10" s="8">
        <f>INTAVI!O10+NRGSUP!O10</f>
        <v>0</v>
      </c>
      <c r="P10" s="8">
        <f>INTAVI!P10+NRGSUP!P10</f>
        <v>0</v>
      </c>
      <c r="Q10" s="8">
        <f>INTAVI!Q10+NRGSUP!Q10</f>
        <v>0</v>
      </c>
      <c r="R10" s="8">
        <f>INTAVI!R10+NRGSUP!R10</f>
        <v>0</v>
      </c>
      <c r="S10" s="8">
        <f>INTAVI!S10+NRGSUP!S10</f>
        <v>0</v>
      </c>
      <c r="T10" s="8">
        <f>INTAVI!T10+NRGSUP!T10</f>
        <v>0</v>
      </c>
      <c r="U10" s="8">
        <f>INTAVI!U10+NRGSUP!U10</f>
        <v>0</v>
      </c>
      <c r="V10" s="8">
        <f>INTAVI!V10+NRGSUP!V10</f>
        <v>0</v>
      </c>
      <c r="W10" s="8">
        <f>INTAVI!W10+NRGSUP!W10</f>
        <v>0</v>
      </c>
      <c r="X10" s="8">
        <f>INTAVI!X10+NRGSUP!X10</f>
        <v>0</v>
      </c>
      <c r="Y10" s="8">
        <f>INTAVI!Y10+NRGSUP!Y10</f>
        <v>0</v>
      </c>
      <c r="Z10" s="8">
        <f>INTAVI!Z10+NRGSUP!Z10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441.0882828</v>
      </c>
      <c r="D11" s="19">
        <f t="shared" ref="D11:X11" si="12">SUM(D12:D16)</f>
        <v>117.02375999999998</v>
      </c>
      <c r="E11" s="19">
        <f t="shared" si="12"/>
        <v>63.012556800000013</v>
      </c>
      <c r="F11" s="19">
        <f t="shared" si="12"/>
        <v>30.005924400000001</v>
      </c>
      <c r="G11" s="19">
        <f t="shared" si="12"/>
        <v>24.004893599999996</v>
      </c>
      <c r="H11" s="19">
        <f t="shared" si="12"/>
        <v>15.003154800000001</v>
      </c>
      <c r="I11" s="19">
        <f t="shared" si="12"/>
        <v>12.002446799999996</v>
      </c>
      <c r="J11" s="19">
        <f t="shared" si="12"/>
        <v>12.005528400000001</v>
      </c>
      <c r="K11" s="19">
        <f t="shared" si="12"/>
        <v>12.687332400000001</v>
      </c>
      <c r="L11" s="19">
        <f t="shared" si="12"/>
        <v>9.3827016000000008</v>
      </c>
      <c r="M11" s="19">
        <f t="shared" si="12"/>
        <v>9.4366296000000016</v>
      </c>
      <c r="N11" s="19">
        <f t="shared" si="12"/>
        <v>9.4878612000000011</v>
      </c>
      <c r="O11" s="19">
        <f t="shared" si="12"/>
        <v>3.1636475999999987</v>
      </c>
      <c r="P11" s="19">
        <f t="shared" si="12"/>
        <v>3.1636476</v>
      </c>
      <c r="Q11" s="19">
        <f t="shared" si="12"/>
        <v>27.377319599999996</v>
      </c>
      <c r="R11" s="19">
        <f t="shared" si="12"/>
        <v>25.285683600000002</v>
      </c>
      <c r="S11" s="19">
        <f t="shared" si="12"/>
        <v>39.068524799999999</v>
      </c>
      <c r="T11" s="19">
        <f t="shared" si="12"/>
        <v>38.823152399999998</v>
      </c>
      <c r="U11" s="19">
        <f t="shared" si="12"/>
        <v>31.080632399999999</v>
      </c>
      <c r="V11" s="19">
        <f t="shared" si="12"/>
        <v>33.109480799999993</v>
      </c>
      <c r="W11" s="19">
        <f t="shared" si="12"/>
        <v>26.080736399999999</v>
      </c>
      <c r="X11" s="19">
        <f t="shared" si="12"/>
        <v>34.606367999999996</v>
      </c>
      <c r="Y11" s="19">
        <f t="shared" ref="Y11:Z11" si="13">SUM(Y12:Y16)</f>
        <v>22.849678799999996</v>
      </c>
      <c r="Z11" s="19">
        <f t="shared" si="13"/>
        <v>16.419535199999999</v>
      </c>
    </row>
    <row r="12" spans="1:26" ht="11.25" customHeight="1" x14ac:dyDescent="0.2">
      <c r="A12" s="28" t="s">
        <v>14</v>
      </c>
      <c r="B12" s="7" t="s">
        <v>15</v>
      </c>
      <c r="C12" s="8">
        <f>INTAVI!C12+NRGSUP!C12</f>
        <v>0</v>
      </c>
      <c r="D12" s="8">
        <f>INTAVI!D12+NRGSUP!D12</f>
        <v>0</v>
      </c>
      <c r="E12" s="8">
        <f>INTAVI!E12+NRGSUP!E12</f>
        <v>0</v>
      </c>
      <c r="F12" s="8">
        <f>INTAVI!F12+NRGSUP!F12</f>
        <v>0</v>
      </c>
      <c r="G12" s="8">
        <f>INTAVI!G12+NRGSUP!G12</f>
        <v>0</v>
      </c>
      <c r="H12" s="8">
        <f>INTAVI!H12+NRGSUP!H12</f>
        <v>0</v>
      </c>
      <c r="I12" s="8">
        <f>INTAVI!I12+NRGSUP!I12</f>
        <v>0</v>
      </c>
      <c r="J12" s="8">
        <f>INTAVI!J12+NRGSUP!J12</f>
        <v>0</v>
      </c>
      <c r="K12" s="8">
        <f>INTAVI!K12+NRGSUP!K12</f>
        <v>0</v>
      </c>
      <c r="L12" s="8">
        <f>INTAVI!L12+NRGSUP!L12</f>
        <v>0</v>
      </c>
      <c r="M12" s="8">
        <f>INTAVI!M12+NRGSUP!M12</f>
        <v>0</v>
      </c>
      <c r="N12" s="8">
        <f>INTAVI!N12+NRGSUP!N12</f>
        <v>0</v>
      </c>
      <c r="O12" s="8">
        <f>INTAVI!O12+NRGSUP!O12</f>
        <v>0</v>
      </c>
      <c r="P12" s="8">
        <f>INTAVI!P12+NRGSUP!P12</f>
        <v>0</v>
      </c>
      <c r="Q12" s="8">
        <f>INTAVI!Q12+NRGSUP!Q12</f>
        <v>0</v>
      </c>
      <c r="R12" s="8">
        <f>INTAVI!R12+NRGSUP!R12</f>
        <v>0</v>
      </c>
      <c r="S12" s="8">
        <f>INTAVI!S12+NRGSUP!S12</f>
        <v>0</v>
      </c>
      <c r="T12" s="8">
        <f>INTAVI!T12+NRGSUP!T12</f>
        <v>0</v>
      </c>
      <c r="U12" s="8">
        <f>INTAVI!U12+NRGSUP!U12</f>
        <v>0</v>
      </c>
      <c r="V12" s="8">
        <f>INTAVI!V12+NRGSUP!V12</f>
        <v>0</v>
      </c>
      <c r="W12" s="8">
        <f>INTAVI!W12+NRGSUP!W12</f>
        <v>0</v>
      </c>
      <c r="X12" s="8">
        <f>INTAVI!X12+NRGSUP!X12</f>
        <v>0</v>
      </c>
      <c r="Y12" s="8">
        <f>INTAVI!Y12+NRGSUP!Y12</f>
        <v>0</v>
      </c>
      <c r="Z12" s="8">
        <f>INTAVI!Z12+NRGSUP!Z12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INTAVI!C13+NRGSUP!C13</f>
        <v>441.0882828</v>
      </c>
      <c r="D13" s="8">
        <f>INTAVI!D13+NRGSUP!D13</f>
        <v>117.02375999999998</v>
      </c>
      <c r="E13" s="8">
        <f>INTAVI!E13+NRGSUP!E13</f>
        <v>63.012556800000013</v>
      </c>
      <c r="F13" s="8">
        <f>INTAVI!F13+NRGSUP!F13</f>
        <v>30.005924400000001</v>
      </c>
      <c r="G13" s="8">
        <f>INTAVI!G13+NRGSUP!G13</f>
        <v>24.004893599999996</v>
      </c>
      <c r="H13" s="8">
        <f>INTAVI!H13+NRGSUP!H13</f>
        <v>15.003154800000001</v>
      </c>
      <c r="I13" s="8">
        <f>INTAVI!I13+NRGSUP!I13</f>
        <v>12.002446799999996</v>
      </c>
      <c r="J13" s="8">
        <f>INTAVI!J13+NRGSUP!J13</f>
        <v>12.005528400000001</v>
      </c>
      <c r="K13" s="8">
        <f>INTAVI!K13+NRGSUP!K13</f>
        <v>12.687332400000001</v>
      </c>
      <c r="L13" s="8">
        <f>INTAVI!L13+NRGSUP!L13</f>
        <v>9.3827016000000008</v>
      </c>
      <c r="M13" s="8">
        <f>INTAVI!M13+NRGSUP!M13</f>
        <v>9.4366296000000016</v>
      </c>
      <c r="N13" s="8">
        <f>INTAVI!N13+NRGSUP!N13</f>
        <v>9.4878612000000011</v>
      </c>
      <c r="O13" s="8">
        <f>INTAVI!O13+NRGSUP!O13</f>
        <v>3.1636475999999987</v>
      </c>
      <c r="P13" s="8">
        <f>INTAVI!P13+NRGSUP!P13</f>
        <v>3.1636476</v>
      </c>
      <c r="Q13" s="8">
        <f>INTAVI!Q13+NRGSUP!Q13</f>
        <v>27.377319599999996</v>
      </c>
      <c r="R13" s="8">
        <f>INTAVI!R13+NRGSUP!R13</f>
        <v>25.285683600000002</v>
      </c>
      <c r="S13" s="8">
        <f>INTAVI!S13+NRGSUP!S13</f>
        <v>39.068524799999999</v>
      </c>
      <c r="T13" s="8">
        <f>INTAVI!T13+NRGSUP!T13</f>
        <v>38.823152399999998</v>
      </c>
      <c r="U13" s="8">
        <f>INTAVI!U13+NRGSUP!U13</f>
        <v>31.080632399999999</v>
      </c>
      <c r="V13" s="8">
        <f>INTAVI!V13+NRGSUP!V13</f>
        <v>33.109480799999993</v>
      </c>
      <c r="W13" s="8">
        <f>INTAVI!W13+NRGSUP!W13</f>
        <v>26.080736399999999</v>
      </c>
      <c r="X13" s="8">
        <f>INTAVI!X13+NRGSUP!X13</f>
        <v>34.606367999999996</v>
      </c>
      <c r="Y13" s="8">
        <f>INTAVI!Y13+NRGSUP!Y13</f>
        <v>22.849678799999996</v>
      </c>
      <c r="Z13" s="8">
        <f>INTAVI!Z13+NRGSUP!Z13</f>
        <v>16.419535199999999</v>
      </c>
    </row>
    <row r="14" spans="1:26" ht="11.25" customHeight="1" x14ac:dyDescent="0.2">
      <c r="A14" s="28" t="s">
        <v>18</v>
      </c>
      <c r="B14" s="7" t="s">
        <v>19</v>
      </c>
      <c r="C14" s="8">
        <f>INTAVI!C14+NRGSUP!C14</f>
        <v>0</v>
      </c>
      <c r="D14" s="8">
        <f>INTAVI!D14+NRGSUP!D14</f>
        <v>0</v>
      </c>
      <c r="E14" s="8">
        <f>INTAVI!E14+NRGSUP!E14</f>
        <v>0</v>
      </c>
      <c r="F14" s="8">
        <f>INTAVI!F14+NRGSUP!F14</f>
        <v>0</v>
      </c>
      <c r="G14" s="8">
        <f>INTAVI!G14+NRGSUP!G14</f>
        <v>0</v>
      </c>
      <c r="H14" s="8">
        <f>INTAVI!H14+NRGSUP!H14</f>
        <v>0</v>
      </c>
      <c r="I14" s="8">
        <f>INTAVI!I14+NRGSUP!I14</f>
        <v>0</v>
      </c>
      <c r="J14" s="8">
        <f>INTAVI!J14+NRGSUP!J14</f>
        <v>0</v>
      </c>
      <c r="K14" s="8">
        <f>INTAVI!K14+NRGSUP!K14</f>
        <v>0</v>
      </c>
      <c r="L14" s="8">
        <f>INTAVI!L14+NRGSUP!L14</f>
        <v>0</v>
      </c>
      <c r="M14" s="8">
        <f>INTAVI!M14+NRGSUP!M14</f>
        <v>0</v>
      </c>
      <c r="N14" s="8">
        <f>INTAVI!N14+NRGSUP!N14</f>
        <v>0</v>
      </c>
      <c r="O14" s="8">
        <f>INTAVI!O14+NRGSUP!O14</f>
        <v>0</v>
      </c>
      <c r="P14" s="8">
        <f>INTAVI!P14+NRGSUP!P14</f>
        <v>0</v>
      </c>
      <c r="Q14" s="8">
        <f>INTAVI!Q14+NRGSUP!Q14</f>
        <v>0</v>
      </c>
      <c r="R14" s="8">
        <f>INTAVI!R14+NRGSUP!R14</f>
        <v>0</v>
      </c>
      <c r="S14" s="8">
        <f>INTAVI!S14+NRGSUP!S14</f>
        <v>0</v>
      </c>
      <c r="T14" s="8">
        <f>INTAVI!T14+NRGSUP!T14</f>
        <v>0</v>
      </c>
      <c r="U14" s="8">
        <f>INTAVI!U14+NRGSUP!U14</f>
        <v>0</v>
      </c>
      <c r="V14" s="8">
        <f>INTAVI!V14+NRGSUP!V14</f>
        <v>0</v>
      </c>
      <c r="W14" s="8">
        <f>INTAVI!W14+NRGSUP!W14</f>
        <v>0</v>
      </c>
      <c r="X14" s="8">
        <f>INTAVI!X14+NRGSUP!X14</f>
        <v>0</v>
      </c>
      <c r="Y14" s="8">
        <f>INTAVI!Y14+NRGSUP!Y14</f>
        <v>0</v>
      </c>
      <c r="Z14" s="8">
        <f>INTAVI!Z14+NRGSUP!Z14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INTAVI!C15+NRGSUP!C15</f>
        <v>0</v>
      </c>
      <c r="D15" s="8">
        <f>INTAVI!D15+NRGSUP!D15</f>
        <v>0</v>
      </c>
      <c r="E15" s="8">
        <f>INTAVI!E15+NRGSUP!E15</f>
        <v>0</v>
      </c>
      <c r="F15" s="8">
        <f>INTAVI!F15+NRGSUP!F15</f>
        <v>0</v>
      </c>
      <c r="G15" s="8">
        <f>INTAVI!G15+NRGSUP!G15</f>
        <v>0</v>
      </c>
      <c r="H15" s="8">
        <f>INTAVI!H15+NRGSUP!H15</f>
        <v>0</v>
      </c>
      <c r="I15" s="8">
        <f>INTAVI!I15+NRGSUP!I15</f>
        <v>0</v>
      </c>
      <c r="J15" s="8">
        <f>INTAVI!J15+NRGSUP!J15</f>
        <v>0</v>
      </c>
      <c r="K15" s="8">
        <f>INTAVI!K15+NRGSUP!K15</f>
        <v>0</v>
      </c>
      <c r="L15" s="8">
        <f>INTAVI!L15+NRGSUP!L15</f>
        <v>0</v>
      </c>
      <c r="M15" s="8">
        <f>INTAVI!M15+NRGSUP!M15</f>
        <v>0</v>
      </c>
      <c r="N15" s="8">
        <f>INTAVI!N15+NRGSUP!N15</f>
        <v>0</v>
      </c>
      <c r="O15" s="8">
        <f>INTAVI!O15+NRGSUP!O15</f>
        <v>0</v>
      </c>
      <c r="P15" s="8">
        <f>INTAVI!P15+NRGSUP!P15</f>
        <v>0</v>
      </c>
      <c r="Q15" s="8">
        <f>INTAVI!Q15+NRGSUP!Q15</f>
        <v>0</v>
      </c>
      <c r="R15" s="8">
        <f>INTAVI!R15+NRGSUP!R15</f>
        <v>0</v>
      </c>
      <c r="S15" s="8">
        <f>INTAVI!S15+NRGSUP!S15</f>
        <v>0</v>
      </c>
      <c r="T15" s="8">
        <f>INTAVI!T15+NRGSUP!T15</f>
        <v>0</v>
      </c>
      <c r="U15" s="8">
        <f>INTAVI!U15+NRGSUP!U15</f>
        <v>0</v>
      </c>
      <c r="V15" s="8">
        <f>INTAVI!V15+NRGSUP!V15</f>
        <v>0</v>
      </c>
      <c r="W15" s="8">
        <f>INTAVI!W15+NRGSUP!W15</f>
        <v>0</v>
      </c>
      <c r="X15" s="8">
        <f>INTAVI!X15+NRGSUP!X15</f>
        <v>0</v>
      </c>
      <c r="Y15" s="8">
        <f>INTAVI!Y15+NRGSUP!Y15</f>
        <v>0</v>
      </c>
      <c r="Z15" s="8">
        <f>INTAVI!Z15+NRGSUP!Z15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INTAVI!C16+NRGSUP!C16</f>
        <v>0</v>
      </c>
      <c r="D16" s="8">
        <f>INTAVI!D16+NRGSUP!D16</f>
        <v>0</v>
      </c>
      <c r="E16" s="8">
        <f>INTAVI!E16+NRGSUP!E16</f>
        <v>0</v>
      </c>
      <c r="F16" s="8">
        <f>INTAVI!F16+NRGSUP!F16</f>
        <v>0</v>
      </c>
      <c r="G16" s="8">
        <f>INTAVI!G16+NRGSUP!G16</f>
        <v>0</v>
      </c>
      <c r="H16" s="8">
        <f>INTAVI!H16+NRGSUP!H16</f>
        <v>0</v>
      </c>
      <c r="I16" s="8">
        <f>INTAVI!I16+NRGSUP!I16</f>
        <v>0</v>
      </c>
      <c r="J16" s="8">
        <f>INTAVI!J16+NRGSUP!J16</f>
        <v>0</v>
      </c>
      <c r="K16" s="8">
        <f>INTAVI!K16+NRGSUP!K16</f>
        <v>0</v>
      </c>
      <c r="L16" s="8">
        <f>INTAVI!L16+NRGSUP!L16</f>
        <v>0</v>
      </c>
      <c r="M16" s="8">
        <f>INTAVI!M16+NRGSUP!M16</f>
        <v>0</v>
      </c>
      <c r="N16" s="8">
        <f>INTAVI!N16+NRGSUP!N16</f>
        <v>0</v>
      </c>
      <c r="O16" s="8">
        <f>INTAVI!O16+NRGSUP!O16</f>
        <v>0</v>
      </c>
      <c r="P16" s="8">
        <f>INTAVI!P16+NRGSUP!P16</f>
        <v>0</v>
      </c>
      <c r="Q16" s="8">
        <f>INTAVI!Q16+NRGSUP!Q16</f>
        <v>0</v>
      </c>
      <c r="R16" s="8">
        <f>INTAVI!R16+NRGSUP!R16</f>
        <v>0</v>
      </c>
      <c r="S16" s="8">
        <f>INTAVI!S16+NRGSUP!S16</f>
        <v>0</v>
      </c>
      <c r="T16" s="8">
        <f>INTAVI!T16+NRGSUP!T16</f>
        <v>0</v>
      </c>
      <c r="U16" s="8">
        <f>INTAVI!U16+NRGSUP!U16</f>
        <v>0</v>
      </c>
      <c r="V16" s="8">
        <f>INTAVI!V16+NRGSUP!V16</f>
        <v>0</v>
      </c>
      <c r="W16" s="8">
        <f>INTAVI!W16+NRGSUP!W16</f>
        <v>0</v>
      </c>
      <c r="X16" s="8">
        <f>INTAVI!X16+NRGSUP!X16</f>
        <v>0</v>
      </c>
      <c r="Y16" s="8">
        <f>INTAVI!Y16+NRGSUP!Y16</f>
        <v>0</v>
      </c>
      <c r="Z16" s="8">
        <f>INTAVI!Z16+NRGSUP!Z16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685.96336799999995</v>
      </c>
      <c r="D17" s="27">
        <f t="shared" ref="D17:X17" si="15">SUM(D18:D21)</f>
        <v>136.67515199999997</v>
      </c>
      <c r="E17" s="27">
        <f t="shared" si="15"/>
        <v>0</v>
      </c>
      <c r="F17" s="27">
        <f t="shared" si="15"/>
        <v>0</v>
      </c>
      <c r="G17" s="27">
        <f t="shared" si="15"/>
        <v>0</v>
      </c>
      <c r="H17" s="27">
        <f t="shared" si="15"/>
        <v>0</v>
      </c>
      <c r="I17" s="27">
        <f t="shared" si="15"/>
        <v>0</v>
      </c>
      <c r="J17" s="27">
        <f t="shared" si="15"/>
        <v>0</v>
      </c>
      <c r="K17" s="27">
        <f t="shared" si="15"/>
        <v>0</v>
      </c>
      <c r="L17" s="27">
        <f t="shared" si="15"/>
        <v>0</v>
      </c>
      <c r="M17" s="27">
        <f t="shared" si="15"/>
        <v>0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si="15"/>
        <v>0</v>
      </c>
      <c r="Y17" s="27">
        <f t="shared" ref="Y17:Z17" si="16">SUM(Y18:Y21)</f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f>INTAVI!C18+NRGSUP!C18</f>
        <v>79.520400000000009</v>
      </c>
      <c r="D18" s="8">
        <f>INTAVI!D18+NRGSUP!D18</f>
        <v>8.4315599999999975</v>
      </c>
      <c r="E18" s="8">
        <f>INTAVI!E18+NRGSUP!E18</f>
        <v>0</v>
      </c>
      <c r="F18" s="8">
        <f>INTAVI!F18+NRGSUP!F18</f>
        <v>0</v>
      </c>
      <c r="G18" s="8">
        <f>INTAVI!G18+NRGSUP!G18</f>
        <v>0</v>
      </c>
      <c r="H18" s="8">
        <f>INTAVI!H18+NRGSUP!H18</f>
        <v>0</v>
      </c>
      <c r="I18" s="8">
        <f>INTAVI!I18+NRGSUP!I18</f>
        <v>0</v>
      </c>
      <c r="J18" s="8">
        <f>INTAVI!J18+NRGSUP!J18</f>
        <v>0</v>
      </c>
      <c r="K18" s="8">
        <f>INTAVI!K18+NRGSUP!K18</f>
        <v>0</v>
      </c>
      <c r="L18" s="8">
        <f>INTAVI!L18+NRGSUP!L18</f>
        <v>0</v>
      </c>
      <c r="M18" s="8">
        <f>INTAVI!M18+NRGSUP!M18</f>
        <v>0</v>
      </c>
      <c r="N18" s="8">
        <f>INTAVI!N18+NRGSUP!N18</f>
        <v>0</v>
      </c>
      <c r="O18" s="8">
        <f>INTAVI!O18+NRGSUP!O18</f>
        <v>0</v>
      </c>
      <c r="P18" s="8">
        <f>INTAVI!P18+NRGSUP!P18</f>
        <v>0</v>
      </c>
      <c r="Q18" s="8">
        <f>INTAVI!Q18+NRGSUP!Q18</f>
        <v>0</v>
      </c>
      <c r="R18" s="8">
        <f>INTAVI!R18+NRGSUP!R18</f>
        <v>0</v>
      </c>
      <c r="S18" s="8">
        <f>INTAVI!S18+NRGSUP!S18</f>
        <v>0</v>
      </c>
      <c r="T18" s="8">
        <f>INTAVI!T18+NRGSUP!T18</f>
        <v>0</v>
      </c>
      <c r="U18" s="8">
        <f>INTAVI!U18+NRGSUP!U18</f>
        <v>0</v>
      </c>
      <c r="V18" s="8">
        <f>INTAVI!V18+NRGSUP!V18</f>
        <v>0</v>
      </c>
      <c r="W18" s="8">
        <f>INTAVI!W18+NRGSUP!W18</f>
        <v>0</v>
      </c>
      <c r="X18" s="8">
        <f>INTAVI!X18+NRGSUP!X18</f>
        <v>0</v>
      </c>
      <c r="Y18" s="8">
        <f>INTAVI!Y18+NRGSUP!Y18</f>
        <v>0</v>
      </c>
      <c r="Z18" s="8">
        <f>INTAVI!Z18+NRGSUP!Z18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INTAVI!C19+NRGSUP!C19</f>
        <v>116.60327999999998</v>
      </c>
      <c r="D19" s="8">
        <f>INTAVI!D19+NRGSUP!D19</f>
        <v>16.183799999999998</v>
      </c>
      <c r="E19" s="8">
        <f>INTAVI!E19+NRGSUP!E19</f>
        <v>0</v>
      </c>
      <c r="F19" s="8">
        <f>INTAVI!F19+NRGSUP!F19</f>
        <v>0</v>
      </c>
      <c r="G19" s="8">
        <f>INTAVI!G19+NRGSUP!G19</f>
        <v>0</v>
      </c>
      <c r="H19" s="8">
        <f>INTAVI!H19+NRGSUP!H19</f>
        <v>0</v>
      </c>
      <c r="I19" s="8">
        <f>INTAVI!I19+NRGSUP!I19</f>
        <v>0</v>
      </c>
      <c r="J19" s="8">
        <f>INTAVI!J19+NRGSUP!J19</f>
        <v>0</v>
      </c>
      <c r="K19" s="8">
        <f>INTAVI!K19+NRGSUP!K19</f>
        <v>0</v>
      </c>
      <c r="L19" s="8">
        <f>INTAVI!L19+NRGSUP!L19</f>
        <v>0</v>
      </c>
      <c r="M19" s="8">
        <f>INTAVI!M19+NRGSUP!M19</f>
        <v>0</v>
      </c>
      <c r="N19" s="8">
        <f>INTAVI!N19+NRGSUP!N19</f>
        <v>0</v>
      </c>
      <c r="O19" s="8">
        <f>INTAVI!O19+NRGSUP!O19</f>
        <v>0</v>
      </c>
      <c r="P19" s="8">
        <f>INTAVI!P19+NRGSUP!P19</f>
        <v>0</v>
      </c>
      <c r="Q19" s="8">
        <f>INTAVI!Q19+NRGSUP!Q19</f>
        <v>0</v>
      </c>
      <c r="R19" s="8">
        <f>INTAVI!R19+NRGSUP!R19</f>
        <v>0</v>
      </c>
      <c r="S19" s="8">
        <f>INTAVI!S19+NRGSUP!S19</f>
        <v>0</v>
      </c>
      <c r="T19" s="8">
        <f>INTAVI!T19+NRGSUP!T19</f>
        <v>0</v>
      </c>
      <c r="U19" s="8">
        <f>INTAVI!U19+NRGSUP!U19</f>
        <v>0</v>
      </c>
      <c r="V19" s="8">
        <f>INTAVI!V19+NRGSUP!V19</f>
        <v>0</v>
      </c>
      <c r="W19" s="8">
        <f>INTAVI!W19+NRGSUP!W19</f>
        <v>0</v>
      </c>
      <c r="X19" s="8">
        <f>INTAVI!X19+NRGSUP!X19</f>
        <v>0</v>
      </c>
      <c r="Y19" s="8">
        <f>INTAVI!Y19+NRGSUP!Y19</f>
        <v>0</v>
      </c>
      <c r="Z19" s="8">
        <f>INTAVI!Z19+NRGSUP!Z19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INTAVI!C20+NRGSUP!C20</f>
        <v>489.83968800000002</v>
      </c>
      <c r="D20" s="8">
        <f>INTAVI!D20+NRGSUP!D20</f>
        <v>112.05979199999999</v>
      </c>
      <c r="E20" s="8">
        <f>INTAVI!E20+NRGSUP!E20</f>
        <v>0</v>
      </c>
      <c r="F20" s="8">
        <f>INTAVI!F20+NRGSUP!F20</f>
        <v>0</v>
      </c>
      <c r="G20" s="8">
        <f>INTAVI!G20+NRGSUP!G20</f>
        <v>0</v>
      </c>
      <c r="H20" s="8">
        <f>INTAVI!H20+NRGSUP!H20</f>
        <v>0</v>
      </c>
      <c r="I20" s="8">
        <f>INTAVI!I20+NRGSUP!I20</f>
        <v>0</v>
      </c>
      <c r="J20" s="8">
        <f>INTAVI!J20+NRGSUP!J20</f>
        <v>0</v>
      </c>
      <c r="K20" s="8">
        <f>INTAVI!K20+NRGSUP!K20</f>
        <v>0</v>
      </c>
      <c r="L20" s="8">
        <f>INTAVI!L20+NRGSUP!L20</f>
        <v>0</v>
      </c>
      <c r="M20" s="8">
        <f>INTAVI!M20+NRGSUP!M20</f>
        <v>0</v>
      </c>
      <c r="N20" s="8">
        <f>INTAVI!N20+NRGSUP!N20</f>
        <v>0</v>
      </c>
      <c r="O20" s="8">
        <f>INTAVI!O20+NRGSUP!O20</f>
        <v>0</v>
      </c>
      <c r="P20" s="8">
        <f>INTAVI!P20+NRGSUP!P20</f>
        <v>0</v>
      </c>
      <c r="Q20" s="8">
        <f>INTAVI!Q20+NRGSUP!Q20</f>
        <v>0</v>
      </c>
      <c r="R20" s="8">
        <f>INTAVI!R20+NRGSUP!R20</f>
        <v>0</v>
      </c>
      <c r="S20" s="8">
        <f>INTAVI!S20+NRGSUP!S20</f>
        <v>0</v>
      </c>
      <c r="T20" s="8">
        <f>INTAVI!T20+NRGSUP!T20</f>
        <v>0</v>
      </c>
      <c r="U20" s="8">
        <f>INTAVI!U20+NRGSUP!U20</f>
        <v>0</v>
      </c>
      <c r="V20" s="8">
        <f>INTAVI!V20+NRGSUP!V20</f>
        <v>0</v>
      </c>
      <c r="W20" s="8">
        <f>INTAVI!W20+NRGSUP!W20</f>
        <v>0</v>
      </c>
      <c r="X20" s="8">
        <f>INTAVI!X20+NRGSUP!X20</f>
        <v>0</v>
      </c>
      <c r="Y20" s="8">
        <f>INTAVI!Y20+NRGSUP!Y20</f>
        <v>0</v>
      </c>
      <c r="Z20" s="8">
        <f>INTAVI!Z20+NRGSUP!Z20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INTAVI!C21+NRGSUP!C21</f>
        <v>0</v>
      </c>
      <c r="D21" s="8">
        <f>INTAVI!D21+NRGSUP!D21</f>
        <v>0</v>
      </c>
      <c r="E21" s="8">
        <f>INTAVI!E21+NRGSUP!E21</f>
        <v>0</v>
      </c>
      <c r="F21" s="8">
        <f>INTAVI!F21+NRGSUP!F21</f>
        <v>0</v>
      </c>
      <c r="G21" s="8">
        <f>INTAVI!G21+NRGSUP!G21</f>
        <v>0</v>
      </c>
      <c r="H21" s="8">
        <f>INTAVI!H21+NRGSUP!H21</f>
        <v>0</v>
      </c>
      <c r="I21" s="8">
        <f>INTAVI!I21+NRGSUP!I21</f>
        <v>0</v>
      </c>
      <c r="J21" s="8">
        <f>INTAVI!J21+NRGSUP!J21</f>
        <v>0</v>
      </c>
      <c r="K21" s="8">
        <f>INTAVI!K21+NRGSUP!K21</f>
        <v>0</v>
      </c>
      <c r="L21" s="8">
        <f>INTAVI!L21+NRGSUP!L21</f>
        <v>0</v>
      </c>
      <c r="M21" s="8">
        <f>INTAVI!M21+NRGSUP!M21</f>
        <v>0</v>
      </c>
      <c r="N21" s="8">
        <f>INTAVI!N21+NRGSUP!N21</f>
        <v>0</v>
      </c>
      <c r="O21" s="8">
        <f>INTAVI!O21+NRGSUP!O21</f>
        <v>0</v>
      </c>
      <c r="P21" s="8">
        <f>INTAVI!P21+NRGSUP!P21</f>
        <v>0</v>
      </c>
      <c r="Q21" s="8">
        <f>INTAVI!Q21+NRGSUP!Q21</f>
        <v>0</v>
      </c>
      <c r="R21" s="8">
        <f>INTAVI!R21+NRGSUP!R21</f>
        <v>0</v>
      </c>
      <c r="S21" s="8">
        <f>INTAVI!S21+NRGSUP!S21</f>
        <v>0</v>
      </c>
      <c r="T21" s="8">
        <f>INTAVI!T21+NRGSUP!T21</f>
        <v>0</v>
      </c>
      <c r="U21" s="8">
        <f>INTAVI!U21+NRGSUP!U21</f>
        <v>0</v>
      </c>
      <c r="V21" s="8">
        <f>INTAVI!V21+NRGSUP!V21</f>
        <v>0</v>
      </c>
      <c r="W21" s="8">
        <f>INTAVI!W21+NRGSUP!W21</f>
        <v>0</v>
      </c>
      <c r="X21" s="8">
        <f>INTAVI!X21+NRGSUP!X21</f>
        <v>0</v>
      </c>
      <c r="Y21" s="8">
        <f>INTAVI!Y21+NRGSUP!Y21</f>
        <v>0</v>
      </c>
      <c r="Z21" s="8">
        <f>INTAVI!Z21+NRGSUP!Z21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X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si="18"/>
        <v>0</v>
      </c>
      <c r="Y22" s="27">
        <f t="shared" ref="Y22:Z22" si="19">SUM(Y23:Y24)</f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f>INTAVI!C23+NRGSUP!C23</f>
        <v>0</v>
      </c>
      <c r="D23" s="8">
        <f>INTAVI!D23+NRGSUP!D23</f>
        <v>0</v>
      </c>
      <c r="E23" s="8">
        <f>INTAVI!E23+NRGSUP!E23</f>
        <v>0</v>
      </c>
      <c r="F23" s="8">
        <f>INTAVI!F23+NRGSUP!F23</f>
        <v>0</v>
      </c>
      <c r="G23" s="8">
        <f>INTAVI!G23+NRGSUP!G23</f>
        <v>0</v>
      </c>
      <c r="H23" s="8">
        <f>INTAVI!H23+NRGSUP!H23</f>
        <v>0</v>
      </c>
      <c r="I23" s="8">
        <f>INTAVI!I23+NRGSUP!I23</f>
        <v>0</v>
      </c>
      <c r="J23" s="8">
        <f>INTAVI!J23+NRGSUP!J23</f>
        <v>0</v>
      </c>
      <c r="K23" s="8">
        <f>INTAVI!K23+NRGSUP!K23</f>
        <v>0</v>
      </c>
      <c r="L23" s="8">
        <f>INTAVI!L23+NRGSUP!L23</f>
        <v>0</v>
      </c>
      <c r="M23" s="8">
        <f>INTAVI!M23+NRGSUP!M23</f>
        <v>0</v>
      </c>
      <c r="N23" s="8">
        <f>INTAVI!N23+NRGSUP!N23</f>
        <v>0</v>
      </c>
      <c r="O23" s="8">
        <f>INTAVI!O23+NRGSUP!O23</f>
        <v>0</v>
      </c>
      <c r="P23" s="8">
        <f>INTAVI!P23+NRGSUP!P23</f>
        <v>0</v>
      </c>
      <c r="Q23" s="8">
        <f>INTAVI!Q23+NRGSUP!Q23</f>
        <v>0</v>
      </c>
      <c r="R23" s="8">
        <f>INTAVI!R23+NRGSUP!R23</f>
        <v>0</v>
      </c>
      <c r="S23" s="8">
        <f>INTAVI!S23+NRGSUP!S23</f>
        <v>0</v>
      </c>
      <c r="T23" s="8">
        <f>INTAVI!T23+NRGSUP!T23</f>
        <v>0</v>
      </c>
      <c r="U23" s="8">
        <f>INTAVI!U23+NRGSUP!U23</f>
        <v>0</v>
      </c>
      <c r="V23" s="8">
        <f>INTAVI!V23+NRGSUP!V23</f>
        <v>0</v>
      </c>
      <c r="W23" s="8">
        <f>INTAVI!W23+NRGSUP!W23</f>
        <v>0</v>
      </c>
      <c r="X23" s="8">
        <f>INTAVI!X23+NRGSUP!X23</f>
        <v>0</v>
      </c>
      <c r="Y23" s="8">
        <f>INTAVI!Y23+NRGSUP!Y23</f>
        <v>0</v>
      </c>
      <c r="Z23" s="8">
        <f>INTAVI!Z23+NRGSUP!Z23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INTAVI!C24+NRGSUP!C24</f>
        <v>0</v>
      </c>
      <c r="D24" s="8">
        <f>INTAVI!D24+NRGSUP!D24</f>
        <v>0</v>
      </c>
      <c r="E24" s="8">
        <f>INTAVI!E24+NRGSUP!E24</f>
        <v>0</v>
      </c>
      <c r="F24" s="8">
        <f>INTAVI!F24+NRGSUP!F24</f>
        <v>0</v>
      </c>
      <c r="G24" s="8">
        <f>INTAVI!G24+NRGSUP!G24</f>
        <v>0</v>
      </c>
      <c r="H24" s="8">
        <f>INTAVI!H24+NRGSUP!H24</f>
        <v>0</v>
      </c>
      <c r="I24" s="8">
        <f>INTAVI!I24+NRGSUP!I24</f>
        <v>0</v>
      </c>
      <c r="J24" s="8">
        <f>INTAVI!J24+NRGSUP!J24</f>
        <v>0</v>
      </c>
      <c r="K24" s="8">
        <f>INTAVI!K24+NRGSUP!K24</f>
        <v>0</v>
      </c>
      <c r="L24" s="8">
        <f>INTAVI!L24+NRGSUP!L24</f>
        <v>0</v>
      </c>
      <c r="M24" s="8">
        <f>INTAVI!M24+NRGSUP!M24</f>
        <v>0</v>
      </c>
      <c r="N24" s="8">
        <f>INTAVI!N24+NRGSUP!N24</f>
        <v>0</v>
      </c>
      <c r="O24" s="8">
        <f>INTAVI!O24+NRGSUP!O24</f>
        <v>0</v>
      </c>
      <c r="P24" s="8">
        <f>INTAVI!P24+NRGSUP!P24</f>
        <v>0</v>
      </c>
      <c r="Q24" s="8">
        <f>INTAVI!Q24+NRGSUP!Q24</f>
        <v>0</v>
      </c>
      <c r="R24" s="8">
        <f>INTAVI!R24+NRGSUP!R24</f>
        <v>0</v>
      </c>
      <c r="S24" s="8">
        <f>INTAVI!S24+NRGSUP!S24</f>
        <v>0</v>
      </c>
      <c r="T24" s="8">
        <f>INTAVI!T24+NRGSUP!T24</f>
        <v>0</v>
      </c>
      <c r="U24" s="8">
        <f>INTAVI!U24+NRGSUP!U24</f>
        <v>0</v>
      </c>
      <c r="V24" s="8">
        <f>INTAVI!V24+NRGSUP!V24</f>
        <v>0</v>
      </c>
      <c r="W24" s="8">
        <f>INTAVI!W24+NRGSUP!W24</f>
        <v>0</v>
      </c>
      <c r="X24" s="8">
        <f>INTAVI!X24+NRGSUP!X24</f>
        <v>0</v>
      </c>
      <c r="Y24" s="8">
        <f>INTAVI!Y24+NRGSUP!Y24</f>
        <v>0</v>
      </c>
      <c r="Z24" s="8">
        <f>INTAVI!Z24+NRGSUP!Z24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INTAVI!C25+NRGSUP!C25</f>
        <v>0</v>
      </c>
      <c r="D25" s="27">
        <f>INTAVI!D25+NRGSUP!D25</f>
        <v>0</v>
      </c>
      <c r="E25" s="27">
        <f>INTAVI!E25+NRGSUP!E25</f>
        <v>0</v>
      </c>
      <c r="F25" s="27">
        <f>INTAVI!F25+NRGSUP!F25</f>
        <v>0</v>
      </c>
      <c r="G25" s="27">
        <f>INTAVI!G25+NRGSUP!G25</f>
        <v>0</v>
      </c>
      <c r="H25" s="27">
        <f>INTAVI!H25+NRGSUP!H25</f>
        <v>0</v>
      </c>
      <c r="I25" s="27">
        <f>INTAVI!I25+NRGSUP!I25</f>
        <v>0</v>
      </c>
      <c r="J25" s="27">
        <f>INTAVI!J25+NRGSUP!J25</f>
        <v>0</v>
      </c>
      <c r="K25" s="27">
        <f>INTAVI!K25+NRGSUP!K25</f>
        <v>0</v>
      </c>
      <c r="L25" s="27">
        <f>INTAVI!L25+NRGSUP!L25</f>
        <v>0</v>
      </c>
      <c r="M25" s="27">
        <f>INTAVI!M25+NRGSUP!M25</f>
        <v>0</v>
      </c>
      <c r="N25" s="27">
        <f>INTAVI!N25+NRGSUP!N25</f>
        <v>0</v>
      </c>
      <c r="O25" s="27">
        <f>INTAVI!O25+NRGSUP!O25</f>
        <v>0</v>
      </c>
      <c r="P25" s="27">
        <f>INTAVI!P25+NRGSUP!P25</f>
        <v>0</v>
      </c>
      <c r="Q25" s="27">
        <f>INTAVI!Q25+NRGSUP!Q25</f>
        <v>0</v>
      </c>
      <c r="R25" s="27">
        <f>INTAVI!R25+NRGSUP!R25</f>
        <v>0</v>
      </c>
      <c r="S25" s="27">
        <f>INTAVI!S25+NRGSUP!S25</f>
        <v>0</v>
      </c>
      <c r="T25" s="27">
        <f>INTAVI!T25+NRGSUP!T25</f>
        <v>0</v>
      </c>
      <c r="U25" s="27">
        <f>INTAVI!U25+NRGSUP!U25</f>
        <v>0</v>
      </c>
      <c r="V25" s="27">
        <f>INTAVI!V25+NRGSUP!V25</f>
        <v>0</v>
      </c>
      <c r="W25" s="27">
        <f>INTAVI!W25+NRGSUP!W25</f>
        <v>0</v>
      </c>
      <c r="X25" s="27">
        <f>INTAVI!X25+NRGSUP!X25</f>
        <v>0</v>
      </c>
      <c r="Y25" s="27">
        <f>INTAVI!Y25+NRGSUP!Y25</f>
        <v>0</v>
      </c>
      <c r="Z25" s="27">
        <f>INTAVI!Z25+NRGSUP!Z25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40886.802684000002</v>
      </c>
      <c r="D26" s="27">
        <f t="shared" ref="D26:X26" si="21">SUM(D27,D33)</f>
        <v>42539.089572359997</v>
      </c>
      <c r="E26" s="27">
        <f t="shared" si="21"/>
        <v>44258.441387400002</v>
      </c>
      <c r="F26" s="27">
        <f t="shared" si="21"/>
        <v>40511.681826120002</v>
      </c>
      <c r="G26" s="27">
        <f t="shared" si="21"/>
        <v>40295.848256639998</v>
      </c>
      <c r="H26" s="27">
        <f t="shared" si="21"/>
        <v>42279.132287520006</v>
      </c>
      <c r="I26" s="27">
        <f t="shared" si="21"/>
        <v>37827.106298639999</v>
      </c>
      <c r="J26" s="27">
        <f t="shared" si="21"/>
        <v>36621.872432279997</v>
      </c>
      <c r="K26" s="27">
        <f t="shared" si="21"/>
        <v>35616.623243759997</v>
      </c>
      <c r="L26" s="27">
        <f t="shared" si="21"/>
        <v>34283.666483639994</v>
      </c>
      <c r="M26" s="27">
        <f t="shared" si="21"/>
        <v>32757.717542399998</v>
      </c>
      <c r="N26" s="27">
        <f t="shared" si="21"/>
        <v>29707.753026599999</v>
      </c>
      <c r="O26" s="27">
        <f t="shared" si="21"/>
        <v>27363.031919999998</v>
      </c>
      <c r="P26" s="27">
        <f t="shared" si="21"/>
        <v>27501.366211560005</v>
      </c>
      <c r="Q26" s="27">
        <f t="shared" si="21"/>
        <v>26930.547771479996</v>
      </c>
      <c r="R26" s="27">
        <f t="shared" si="21"/>
        <v>27763.838515439998</v>
      </c>
      <c r="S26" s="27">
        <f t="shared" si="21"/>
        <v>28331.513493120001</v>
      </c>
      <c r="T26" s="27">
        <f t="shared" si="21"/>
        <v>28927.917300239998</v>
      </c>
      <c r="U26" s="27">
        <f t="shared" si="21"/>
        <v>28878.282600480004</v>
      </c>
      <c r="V26" s="27">
        <f t="shared" si="21"/>
        <v>29338.117961039996</v>
      </c>
      <c r="W26" s="27">
        <f t="shared" si="21"/>
        <v>23562.131847839999</v>
      </c>
      <c r="X26" s="27">
        <f t="shared" si="21"/>
        <v>24347.019455999998</v>
      </c>
      <c r="Y26" s="27">
        <f t="shared" ref="Y26:Z26" si="22">SUM(Y27,Y33)</f>
        <v>28344.372230159999</v>
      </c>
      <c r="Z26" s="27">
        <f t="shared" si="22"/>
        <v>29414.482386840002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X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si="24"/>
        <v>0</v>
      </c>
      <c r="Y27" s="19">
        <f t="shared" ref="Y27:Z27" si="25">SUM(Y28:Y32)</f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INTAVI!C28+NRGSUP!C28</f>
        <v>0</v>
      </c>
      <c r="D28" s="8">
        <f>INTAVI!D28+NRGSUP!D28</f>
        <v>0</v>
      </c>
      <c r="E28" s="8">
        <f>INTAVI!E28+NRGSUP!E28</f>
        <v>0</v>
      </c>
      <c r="F28" s="8">
        <f>INTAVI!F28+NRGSUP!F28</f>
        <v>0</v>
      </c>
      <c r="G28" s="8">
        <f>INTAVI!G28+NRGSUP!G28</f>
        <v>0</v>
      </c>
      <c r="H28" s="8">
        <f>INTAVI!H28+NRGSUP!H28</f>
        <v>0</v>
      </c>
      <c r="I28" s="8">
        <f>INTAVI!I28+NRGSUP!I28</f>
        <v>0</v>
      </c>
      <c r="J28" s="8">
        <f>INTAVI!J28+NRGSUP!J28</f>
        <v>0</v>
      </c>
      <c r="K28" s="8">
        <f>INTAVI!K28+NRGSUP!K28</f>
        <v>0</v>
      </c>
      <c r="L28" s="8">
        <f>INTAVI!L28+NRGSUP!L28</f>
        <v>0</v>
      </c>
      <c r="M28" s="8">
        <f>INTAVI!M28+NRGSUP!M28</f>
        <v>0</v>
      </c>
      <c r="N28" s="8">
        <f>INTAVI!N28+NRGSUP!N28</f>
        <v>0</v>
      </c>
      <c r="O28" s="8">
        <f>INTAVI!O28+NRGSUP!O28</f>
        <v>0</v>
      </c>
      <c r="P28" s="8">
        <f>INTAVI!P28+NRGSUP!P28</f>
        <v>0</v>
      </c>
      <c r="Q28" s="8">
        <f>INTAVI!Q28+NRGSUP!Q28</f>
        <v>0</v>
      </c>
      <c r="R28" s="8">
        <f>INTAVI!R28+NRGSUP!R28</f>
        <v>0</v>
      </c>
      <c r="S28" s="8">
        <f>INTAVI!S28+NRGSUP!S28</f>
        <v>0</v>
      </c>
      <c r="T28" s="8">
        <f>INTAVI!T28+NRGSUP!T28</f>
        <v>0</v>
      </c>
      <c r="U28" s="8">
        <f>INTAVI!U28+NRGSUP!U28</f>
        <v>0</v>
      </c>
      <c r="V28" s="8">
        <f>INTAVI!V28+NRGSUP!V28</f>
        <v>0</v>
      </c>
      <c r="W28" s="8">
        <f>INTAVI!W28+NRGSUP!W28</f>
        <v>0</v>
      </c>
      <c r="X28" s="8">
        <f>INTAVI!X28+NRGSUP!X28</f>
        <v>0</v>
      </c>
      <c r="Y28" s="8">
        <f>INTAVI!Y28+NRGSUP!Y28</f>
        <v>0</v>
      </c>
      <c r="Z28" s="8">
        <f>INTAVI!Z28+NRGSUP!Z28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INTAVI!C29+NRGSUP!C29</f>
        <v>0</v>
      </c>
      <c r="D29" s="8">
        <f>INTAVI!D29+NRGSUP!D29</f>
        <v>0</v>
      </c>
      <c r="E29" s="8">
        <f>INTAVI!E29+NRGSUP!E29</f>
        <v>0</v>
      </c>
      <c r="F29" s="8">
        <f>INTAVI!F29+NRGSUP!F29</f>
        <v>0</v>
      </c>
      <c r="G29" s="8">
        <f>INTAVI!G29+NRGSUP!G29</f>
        <v>0</v>
      </c>
      <c r="H29" s="8">
        <f>INTAVI!H29+NRGSUP!H29</f>
        <v>0</v>
      </c>
      <c r="I29" s="8">
        <f>INTAVI!I29+NRGSUP!I29</f>
        <v>0</v>
      </c>
      <c r="J29" s="8">
        <f>INTAVI!J29+NRGSUP!J29</f>
        <v>0</v>
      </c>
      <c r="K29" s="8">
        <f>INTAVI!K29+NRGSUP!K29</f>
        <v>0</v>
      </c>
      <c r="L29" s="8">
        <f>INTAVI!L29+NRGSUP!L29</f>
        <v>0</v>
      </c>
      <c r="M29" s="8">
        <f>INTAVI!M29+NRGSUP!M29</f>
        <v>0</v>
      </c>
      <c r="N29" s="8">
        <f>INTAVI!N29+NRGSUP!N29</f>
        <v>0</v>
      </c>
      <c r="O29" s="8">
        <f>INTAVI!O29+NRGSUP!O29</f>
        <v>0</v>
      </c>
      <c r="P29" s="8">
        <f>INTAVI!P29+NRGSUP!P29</f>
        <v>0</v>
      </c>
      <c r="Q29" s="8">
        <f>INTAVI!Q29+NRGSUP!Q29</f>
        <v>0</v>
      </c>
      <c r="R29" s="8">
        <f>INTAVI!R29+NRGSUP!R29</f>
        <v>0</v>
      </c>
      <c r="S29" s="8">
        <f>INTAVI!S29+NRGSUP!S29</f>
        <v>0</v>
      </c>
      <c r="T29" s="8">
        <f>INTAVI!T29+NRGSUP!T29</f>
        <v>0</v>
      </c>
      <c r="U29" s="8">
        <f>INTAVI!U29+NRGSUP!U29</f>
        <v>0</v>
      </c>
      <c r="V29" s="8">
        <f>INTAVI!V29+NRGSUP!V29</f>
        <v>0</v>
      </c>
      <c r="W29" s="8">
        <f>INTAVI!W29+NRGSUP!W29</f>
        <v>0</v>
      </c>
      <c r="X29" s="8">
        <f>INTAVI!X29+NRGSUP!X29</f>
        <v>0</v>
      </c>
      <c r="Y29" s="8">
        <f>INTAVI!Y29+NRGSUP!Y29</f>
        <v>0</v>
      </c>
      <c r="Z29" s="8">
        <f>INTAVI!Z29+NRGSUP!Z29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INTAVI!C30+NRGSUP!C30</f>
        <v>0</v>
      </c>
      <c r="D30" s="8">
        <f>INTAVI!D30+NRGSUP!D30</f>
        <v>0</v>
      </c>
      <c r="E30" s="8">
        <f>INTAVI!E30+NRGSUP!E30</f>
        <v>0</v>
      </c>
      <c r="F30" s="8">
        <f>INTAVI!F30+NRGSUP!F30</f>
        <v>0</v>
      </c>
      <c r="G30" s="8">
        <f>INTAVI!G30+NRGSUP!G30</f>
        <v>0</v>
      </c>
      <c r="H30" s="8">
        <f>INTAVI!H30+NRGSUP!H30</f>
        <v>0</v>
      </c>
      <c r="I30" s="8">
        <f>INTAVI!I30+NRGSUP!I30</f>
        <v>0</v>
      </c>
      <c r="J30" s="8">
        <f>INTAVI!J30+NRGSUP!J30</f>
        <v>0</v>
      </c>
      <c r="K30" s="8">
        <f>INTAVI!K30+NRGSUP!K30</f>
        <v>0</v>
      </c>
      <c r="L30" s="8">
        <f>INTAVI!L30+NRGSUP!L30</f>
        <v>0</v>
      </c>
      <c r="M30" s="8">
        <f>INTAVI!M30+NRGSUP!M30</f>
        <v>0</v>
      </c>
      <c r="N30" s="8">
        <f>INTAVI!N30+NRGSUP!N30</f>
        <v>0</v>
      </c>
      <c r="O30" s="8">
        <f>INTAVI!O30+NRGSUP!O30</f>
        <v>0</v>
      </c>
      <c r="P30" s="8">
        <f>INTAVI!P30+NRGSUP!P30</f>
        <v>0</v>
      </c>
      <c r="Q30" s="8">
        <f>INTAVI!Q30+NRGSUP!Q30</f>
        <v>0</v>
      </c>
      <c r="R30" s="8">
        <f>INTAVI!R30+NRGSUP!R30</f>
        <v>0</v>
      </c>
      <c r="S30" s="8">
        <f>INTAVI!S30+NRGSUP!S30</f>
        <v>0</v>
      </c>
      <c r="T30" s="8">
        <f>INTAVI!T30+NRGSUP!T30</f>
        <v>0</v>
      </c>
      <c r="U30" s="8">
        <f>INTAVI!U30+NRGSUP!U30</f>
        <v>0</v>
      </c>
      <c r="V30" s="8">
        <f>INTAVI!V30+NRGSUP!V30</f>
        <v>0</v>
      </c>
      <c r="W30" s="8">
        <f>INTAVI!W30+NRGSUP!W30</f>
        <v>0</v>
      </c>
      <c r="X30" s="8">
        <f>INTAVI!X30+NRGSUP!X30</f>
        <v>0</v>
      </c>
      <c r="Y30" s="8">
        <f>INTAVI!Y30+NRGSUP!Y30</f>
        <v>0</v>
      </c>
      <c r="Z30" s="8">
        <f>INTAVI!Z30+NRGSUP!Z30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INTAVI!C31+NRGSUP!C31</f>
        <v>0</v>
      </c>
      <c r="D31" s="8">
        <f>INTAVI!D31+NRGSUP!D31</f>
        <v>0</v>
      </c>
      <c r="E31" s="8">
        <f>INTAVI!E31+NRGSUP!E31</f>
        <v>0</v>
      </c>
      <c r="F31" s="8">
        <f>INTAVI!F31+NRGSUP!F31</f>
        <v>0</v>
      </c>
      <c r="G31" s="8">
        <f>INTAVI!G31+NRGSUP!G31</f>
        <v>0</v>
      </c>
      <c r="H31" s="8">
        <f>INTAVI!H31+NRGSUP!H31</f>
        <v>0</v>
      </c>
      <c r="I31" s="8">
        <f>INTAVI!I31+NRGSUP!I31</f>
        <v>0</v>
      </c>
      <c r="J31" s="8">
        <f>INTAVI!J31+NRGSUP!J31</f>
        <v>0</v>
      </c>
      <c r="K31" s="8">
        <f>INTAVI!K31+NRGSUP!K31</f>
        <v>0</v>
      </c>
      <c r="L31" s="8">
        <f>INTAVI!L31+NRGSUP!L31</f>
        <v>0</v>
      </c>
      <c r="M31" s="8">
        <f>INTAVI!M31+NRGSUP!M31</f>
        <v>0</v>
      </c>
      <c r="N31" s="8">
        <f>INTAVI!N31+NRGSUP!N31</f>
        <v>0</v>
      </c>
      <c r="O31" s="8">
        <f>INTAVI!O31+NRGSUP!O31</f>
        <v>0</v>
      </c>
      <c r="P31" s="8">
        <f>INTAVI!P31+NRGSUP!P31</f>
        <v>0</v>
      </c>
      <c r="Q31" s="8">
        <f>INTAVI!Q31+NRGSUP!Q31</f>
        <v>0</v>
      </c>
      <c r="R31" s="8">
        <f>INTAVI!R31+NRGSUP!R31</f>
        <v>0</v>
      </c>
      <c r="S31" s="8">
        <f>INTAVI!S31+NRGSUP!S31</f>
        <v>0</v>
      </c>
      <c r="T31" s="8">
        <f>INTAVI!T31+NRGSUP!T31</f>
        <v>0</v>
      </c>
      <c r="U31" s="8">
        <f>INTAVI!U31+NRGSUP!U31</f>
        <v>0</v>
      </c>
      <c r="V31" s="8">
        <f>INTAVI!V31+NRGSUP!V31</f>
        <v>0</v>
      </c>
      <c r="W31" s="8">
        <f>INTAVI!W31+NRGSUP!W31</f>
        <v>0</v>
      </c>
      <c r="X31" s="8">
        <f>INTAVI!X31+NRGSUP!X31</f>
        <v>0</v>
      </c>
      <c r="Y31" s="8">
        <f>INTAVI!Y31+NRGSUP!Y31</f>
        <v>0</v>
      </c>
      <c r="Z31" s="8">
        <f>INTAVI!Z31+NRGSUP!Z31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INTAVI!C32+NRGSUP!C32</f>
        <v>0</v>
      </c>
      <c r="D32" s="8">
        <f>INTAVI!D32+NRGSUP!D32</f>
        <v>0</v>
      </c>
      <c r="E32" s="8">
        <f>INTAVI!E32+NRGSUP!E32</f>
        <v>0</v>
      </c>
      <c r="F32" s="8">
        <f>INTAVI!F32+NRGSUP!F32</f>
        <v>0</v>
      </c>
      <c r="G32" s="8">
        <f>INTAVI!G32+NRGSUP!G32</f>
        <v>0</v>
      </c>
      <c r="H32" s="8">
        <f>INTAVI!H32+NRGSUP!H32</f>
        <v>0</v>
      </c>
      <c r="I32" s="8">
        <f>INTAVI!I32+NRGSUP!I32</f>
        <v>0</v>
      </c>
      <c r="J32" s="8">
        <f>INTAVI!J32+NRGSUP!J32</f>
        <v>0</v>
      </c>
      <c r="K32" s="8">
        <f>INTAVI!K32+NRGSUP!K32</f>
        <v>0</v>
      </c>
      <c r="L32" s="8">
        <f>INTAVI!L32+NRGSUP!L32</f>
        <v>0</v>
      </c>
      <c r="M32" s="8">
        <f>INTAVI!M32+NRGSUP!M32</f>
        <v>0</v>
      </c>
      <c r="N32" s="8">
        <f>INTAVI!N32+NRGSUP!N32</f>
        <v>0</v>
      </c>
      <c r="O32" s="8">
        <f>INTAVI!O32+NRGSUP!O32</f>
        <v>0</v>
      </c>
      <c r="P32" s="8">
        <f>INTAVI!P32+NRGSUP!P32</f>
        <v>0</v>
      </c>
      <c r="Q32" s="8">
        <f>INTAVI!Q32+NRGSUP!Q32</f>
        <v>0</v>
      </c>
      <c r="R32" s="8">
        <f>INTAVI!R32+NRGSUP!R32</f>
        <v>0</v>
      </c>
      <c r="S32" s="8">
        <f>INTAVI!S32+NRGSUP!S32</f>
        <v>0</v>
      </c>
      <c r="T32" s="8">
        <f>INTAVI!T32+NRGSUP!T32</f>
        <v>0</v>
      </c>
      <c r="U32" s="8">
        <f>INTAVI!U32+NRGSUP!U32</f>
        <v>0</v>
      </c>
      <c r="V32" s="8">
        <f>INTAVI!V32+NRGSUP!V32</f>
        <v>0</v>
      </c>
      <c r="W32" s="8">
        <f>INTAVI!W32+NRGSUP!W32</f>
        <v>0</v>
      </c>
      <c r="X32" s="8">
        <f>INTAVI!X32+NRGSUP!X32</f>
        <v>0</v>
      </c>
      <c r="Y32" s="8">
        <f>INTAVI!Y32+NRGSUP!Y32</f>
        <v>0</v>
      </c>
      <c r="Z32" s="8">
        <f>INTAVI!Z32+NRGSUP!Z32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40886.802684000002</v>
      </c>
      <c r="D33" s="19">
        <f t="shared" ref="D33:X33" si="27">SUM(D34:D50)</f>
        <v>42539.089572359997</v>
      </c>
      <c r="E33" s="19">
        <f t="shared" si="27"/>
        <v>44258.441387400002</v>
      </c>
      <c r="F33" s="19">
        <f t="shared" si="27"/>
        <v>40511.681826120002</v>
      </c>
      <c r="G33" s="19">
        <f t="shared" si="27"/>
        <v>40295.848256639998</v>
      </c>
      <c r="H33" s="19">
        <f t="shared" si="27"/>
        <v>42279.132287520006</v>
      </c>
      <c r="I33" s="19">
        <f t="shared" si="27"/>
        <v>37827.106298639999</v>
      </c>
      <c r="J33" s="19">
        <f t="shared" si="27"/>
        <v>36621.872432279997</v>
      </c>
      <c r="K33" s="19">
        <f t="shared" si="27"/>
        <v>35616.623243759997</v>
      </c>
      <c r="L33" s="19">
        <f t="shared" si="27"/>
        <v>34283.666483639994</v>
      </c>
      <c r="M33" s="19">
        <f t="shared" si="27"/>
        <v>32757.717542399998</v>
      </c>
      <c r="N33" s="19">
        <f t="shared" si="27"/>
        <v>29707.753026599999</v>
      </c>
      <c r="O33" s="19">
        <f t="shared" si="27"/>
        <v>27363.031919999998</v>
      </c>
      <c r="P33" s="19">
        <f t="shared" si="27"/>
        <v>27501.366211560005</v>
      </c>
      <c r="Q33" s="19">
        <f t="shared" si="27"/>
        <v>26930.547771479996</v>
      </c>
      <c r="R33" s="19">
        <f t="shared" si="27"/>
        <v>27763.838515439998</v>
      </c>
      <c r="S33" s="19">
        <f t="shared" si="27"/>
        <v>28331.513493120001</v>
      </c>
      <c r="T33" s="19">
        <f t="shared" si="27"/>
        <v>28927.917300239998</v>
      </c>
      <c r="U33" s="19">
        <f t="shared" si="27"/>
        <v>28878.282600480004</v>
      </c>
      <c r="V33" s="19">
        <f t="shared" si="27"/>
        <v>29338.117961039996</v>
      </c>
      <c r="W33" s="19">
        <f t="shared" si="27"/>
        <v>23562.131847839999</v>
      </c>
      <c r="X33" s="19">
        <f t="shared" si="27"/>
        <v>24347.019455999998</v>
      </c>
      <c r="Y33" s="19">
        <f t="shared" ref="Y33:Z33" si="28">SUM(Y34:Y50)</f>
        <v>28344.372230159999</v>
      </c>
      <c r="Z33" s="19">
        <f t="shared" si="28"/>
        <v>29414.482386840002</v>
      </c>
    </row>
    <row r="34" spans="1:26" ht="11.25" customHeight="1" x14ac:dyDescent="0.2">
      <c r="A34" s="28" t="s">
        <v>54</v>
      </c>
      <c r="B34" s="7" t="s">
        <v>55</v>
      </c>
      <c r="C34" s="8">
        <f>INTAVI!C34+NRGSUP!C34</f>
        <v>39.916800000000009</v>
      </c>
      <c r="D34" s="8">
        <f>INTAVI!D34+NRGSUP!D34</f>
        <v>34.214400000000005</v>
      </c>
      <c r="E34" s="8">
        <f>INTAVI!E34+NRGSUP!E34</f>
        <v>39.916800000000009</v>
      </c>
      <c r="F34" s="8">
        <f>INTAVI!F34+NRGSUP!F34</f>
        <v>48.470399999999998</v>
      </c>
      <c r="G34" s="8">
        <f>INTAVI!G34+NRGSUP!G34</f>
        <v>48.470399999999998</v>
      </c>
      <c r="H34" s="8">
        <f>INTAVI!H34+NRGSUP!H34</f>
        <v>68.42880000000001</v>
      </c>
      <c r="I34" s="8">
        <f>INTAVI!I34+NRGSUP!I34</f>
        <v>76.982399999999998</v>
      </c>
      <c r="J34" s="8">
        <f>INTAVI!J34+NRGSUP!J34</f>
        <v>59.8752</v>
      </c>
      <c r="K34" s="8">
        <f>INTAVI!K34+NRGSUP!K34</f>
        <v>68.268303360000004</v>
      </c>
      <c r="L34" s="8">
        <f>INTAVI!L34+NRGSUP!L34</f>
        <v>56.395491840000005</v>
      </c>
      <c r="M34" s="8">
        <f>INTAVI!M34+NRGSUP!M34</f>
        <v>89.045568000000017</v>
      </c>
      <c r="N34" s="8">
        <f>INTAVI!N34+NRGSUP!N34</f>
        <v>44.522887679999997</v>
      </c>
      <c r="O34" s="8">
        <f>INTAVI!O34+NRGSUP!O34</f>
        <v>56.395491840000005</v>
      </c>
      <c r="P34" s="8">
        <f>INTAVI!P34+NRGSUP!P34</f>
        <v>71.2364544</v>
      </c>
      <c r="Q34" s="8">
        <f>INTAVI!Q34+NRGSUP!Q34</f>
        <v>56.395491840000005</v>
      </c>
      <c r="R34" s="8">
        <f>INTAVI!R34+NRGSUP!R34</f>
        <v>38.586378240000002</v>
      </c>
      <c r="S34" s="8">
        <f>INTAVI!S34+NRGSUP!S34</f>
        <v>23.745415680000004</v>
      </c>
      <c r="T34" s="8">
        <f>INTAVI!T34+NRGSUP!T34</f>
        <v>28.147253759999998</v>
      </c>
      <c r="U34" s="8">
        <f>INTAVI!U34+NRGSUP!U34</f>
        <v>31.486579199999994</v>
      </c>
      <c r="V34" s="8">
        <f>INTAVI!V34+NRGSUP!V34</f>
        <v>37.627752959999995</v>
      </c>
      <c r="W34" s="8">
        <f>INTAVI!W34+NRGSUP!W34</f>
        <v>48.302853120000016</v>
      </c>
      <c r="X34" s="8">
        <f>INTAVI!X34+NRGSUP!X34</f>
        <v>106.54716672000001</v>
      </c>
      <c r="Y34" s="8">
        <f>INTAVI!Y34+NRGSUP!Y34</f>
        <v>67.818746879999992</v>
      </c>
      <c r="Z34" s="8">
        <f>INTAVI!Z34+NRGSUP!Z34</f>
        <v>41.241000959999987</v>
      </c>
    </row>
    <row r="35" spans="1:26" ht="11.25" customHeight="1" x14ac:dyDescent="0.2">
      <c r="A35" s="28" t="s">
        <v>56</v>
      </c>
      <c r="B35" s="7" t="s">
        <v>57</v>
      </c>
      <c r="C35" s="8">
        <f>INTAVI!C35+NRGSUP!C35</f>
        <v>0</v>
      </c>
      <c r="D35" s="8">
        <f>INTAVI!D35+NRGSUP!D35</f>
        <v>0</v>
      </c>
      <c r="E35" s="8">
        <f>INTAVI!E35+NRGSUP!E35</f>
        <v>0</v>
      </c>
      <c r="F35" s="8">
        <f>INTAVI!F35+NRGSUP!F35</f>
        <v>0</v>
      </c>
      <c r="G35" s="8">
        <f>INTAVI!G35+NRGSUP!G35</f>
        <v>0</v>
      </c>
      <c r="H35" s="8">
        <f>INTAVI!H35+NRGSUP!H35</f>
        <v>0</v>
      </c>
      <c r="I35" s="8">
        <f>INTAVI!I35+NRGSUP!I35</f>
        <v>0</v>
      </c>
      <c r="J35" s="8">
        <f>INTAVI!J35+NRGSUP!J35</f>
        <v>0</v>
      </c>
      <c r="K35" s="8">
        <f>INTAVI!K35+NRGSUP!K35</f>
        <v>0</v>
      </c>
      <c r="L35" s="8">
        <f>INTAVI!L35+NRGSUP!L35</f>
        <v>0</v>
      </c>
      <c r="M35" s="8">
        <f>INTAVI!M35+NRGSUP!M35</f>
        <v>0</v>
      </c>
      <c r="N35" s="8">
        <f>INTAVI!N35+NRGSUP!N35</f>
        <v>0</v>
      </c>
      <c r="O35" s="8">
        <f>INTAVI!O35+NRGSUP!O35</f>
        <v>0</v>
      </c>
      <c r="P35" s="8">
        <f>INTAVI!P35+NRGSUP!P35</f>
        <v>0</v>
      </c>
      <c r="Q35" s="8">
        <f>INTAVI!Q35+NRGSUP!Q35</f>
        <v>0</v>
      </c>
      <c r="R35" s="8">
        <f>INTAVI!R35+NRGSUP!R35</f>
        <v>0</v>
      </c>
      <c r="S35" s="8">
        <f>INTAVI!S35+NRGSUP!S35</f>
        <v>0</v>
      </c>
      <c r="T35" s="8">
        <f>INTAVI!T35+NRGSUP!T35</f>
        <v>0</v>
      </c>
      <c r="U35" s="8">
        <f>INTAVI!U35+NRGSUP!U35</f>
        <v>0</v>
      </c>
      <c r="V35" s="8">
        <f>INTAVI!V35+NRGSUP!V35</f>
        <v>0</v>
      </c>
      <c r="W35" s="8">
        <f>INTAVI!W35+NRGSUP!W35</f>
        <v>0</v>
      </c>
      <c r="X35" s="8">
        <f>INTAVI!X35+NRGSUP!X35</f>
        <v>0</v>
      </c>
      <c r="Y35" s="8">
        <f>INTAVI!Y35+NRGSUP!Y35</f>
        <v>0</v>
      </c>
      <c r="Z35" s="8">
        <f>INTAVI!Z35+NRGSUP!Z35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INTAVI!C36+NRGSUP!C36</f>
        <v>3029.3996266800004</v>
      </c>
      <c r="D36" s="8">
        <f>INTAVI!D36+NRGSUP!D36</f>
        <v>2972.6914042800004</v>
      </c>
      <c r="E36" s="8">
        <f>INTAVI!E36+NRGSUP!E36</f>
        <v>2945.8297342800001</v>
      </c>
      <c r="F36" s="8">
        <f>INTAVI!F36+NRGSUP!F36</f>
        <v>2754.8136162000001</v>
      </c>
      <c r="G36" s="8">
        <f>INTAVI!G36+NRGSUP!G36</f>
        <v>2674.7937802799997</v>
      </c>
      <c r="H36" s="8">
        <f>INTAVI!H36+NRGSUP!H36</f>
        <v>2570.3097209999996</v>
      </c>
      <c r="I36" s="8">
        <f>INTAVI!I36+NRGSUP!I36</f>
        <v>2373.2831764799998</v>
      </c>
      <c r="J36" s="8">
        <f>INTAVI!J36+NRGSUP!J36</f>
        <v>2272.7355728399998</v>
      </c>
      <c r="K36" s="8">
        <f>INTAVI!K36+NRGSUP!K36</f>
        <v>2150.8267514399995</v>
      </c>
      <c r="L36" s="8">
        <f>INTAVI!L36+NRGSUP!L36</f>
        <v>2034.7227766800002</v>
      </c>
      <c r="M36" s="8">
        <f>INTAVI!M36+NRGSUP!M36</f>
        <v>1982.4766581599999</v>
      </c>
      <c r="N36" s="8">
        <f>INTAVI!N36+NRGSUP!N36</f>
        <v>1796.7102076800002</v>
      </c>
      <c r="O36" s="8">
        <f>INTAVI!O36+NRGSUP!O36</f>
        <v>1666.0932076800002</v>
      </c>
      <c r="P36" s="8">
        <f>INTAVI!P36+NRGSUP!P36</f>
        <v>1608.0406523999998</v>
      </c>
      <c r="Q36" s="8">
        <f>INTAVI!Q36+NRGSUP!Q36</f>
        <v>1581.9174795599999</v>
      </c>
      <c r="R36" s="8">
        <f>INTAVI!R36+NRGSUP!R36</f>
        <v>1512.2552309999999</v>
      </c>
      <c r="S36" s="8">
        <f>INTAVI!S36+NRGSUP!S36</f>
        <v>1486.1320581599998</v>
      </c>
      <c r="T36" s="8">
        <f>INTAVI!T36+NRGSUP!T36</f>
        <v>1496.0696266800005</v>
      </c>
      <c r="U36" s="8">
        <f>INTAVI!U36+NRGSUP!U36</f>
        <v>1508.1477238800003</v>
      </c>
      <c r="V36" s="8">
        <f>INTAVI!V36+NRGSUP!V36</f>
        <v>1473.5830582800004</v>
      </c>
      <c r="W36" s="8">
        <f>INTAVI!W36+NRGSUP!W36</f>
        <v>1448.52185844</v>
      </c>
      <c r="X36" s="8">
        <f>INTAVI!X36+NRGSUP!X36</f>
        <v>1298.9946970800002</v>
      </c>
      <c r="Y36" s="8">
        <f>INTAVI!Y36+NRGSUP!Y36</f>
        <v>1281.1147063200001</v>
      </c>
      <c r="Z36" s="8">
        <f>INTAVI!Z36+NRGSUP!Z36</f>
        <v>1268.6886</v>
      </c>
    </row>
    <row r="37" spans="1:26" ht="11.25" customHeight="1" x14ac:dyDescent="0.2">
      <c r="A37" s="28" t="s">
        <v>60</v>
      </c>
      <c r="B37" s="7" t="s">
        <v>61</v>
      </c>
      <c r="C37" s="8">
        <f>INTAVI!C37+NRGSUP!C37</f>
        <v>6591.1508308799994</v>
      </c>
      <c r="D37" s="8">
        <f>INTAVI!D37+NRGSUP!D37</f>
        <v>6193.7568831599992</v>
      </c>
      <c r="E37" s="8">
        <f>INTAVI!E37+NRGSUP!E37</f>
        <v>6417.2909631600032</v>
      </c>
      <c r="F37" s="8">
        <f>INTAVI!F37+NRGSUP!F37</f>
        <v>6224.8031722800015</v>
      </c>
      <c r="G37" s="8">
        <f>INTAVI!G37+NRGSUP!G37</f>
        <v>5982.6411691200001</v>
      </c>
      <c r="H37" s="8">
        <f>INTAVI!H37+NRGSUP!H37</f>
        <v>5613.1892308799979</v>
      </c>
      <c r="I37" s="8">
        <f>INTAVI!I37+NRGSUP!I37</f>
        <v>5190.9580522799988</v>
      </c>
      <c r="J37" s="8">
        <f>INTAVI!J37+NRGSUP!J37</f>
        <v>4839.0804831600008</v>
      </c>
      <c r="K37" s="8">
        <f>INTAVI!K37+NRGSUP!K37</f>
        <v>4537.2096831600002</v>
      </c>
      <c r="L37" s="8">
        <f>INTAVI!L37+NRGSUP!L37</f>
        <v>4457.9299287599997</v>
      </c>
      <c r="M37" s="8">
        <f>INTAVI!M37+NRGSUP!M37</f>
        <v>4232.2894891200003</v>
      </c>
      <c r="N37" s="8">
        <f>INTAVI!N37+NRGSUP!N37</f>
        <v>3805.4012673599996</v>
      </c>
      <c r="O37" s="8">
        <f>INTAVI!O37+NRGSUP!O37</f>
        <v>3430.3500000000017</v>
      </c>
      <c r="P37" s="8">
        <f>INTAVI!P37+NRGSUP!P37</f>
        <v>3344.97245544</v>
      </c>
      <c r="Q37" s="8">
        <f>INTAVI!Q37+NRGSUP!Q37</f>
        <v>3320.5787999999993</v>
      </c>
      <c r="R37" s="8">
        <f>INTAVI!R37+NRGSUP!R37</f>
        <v>3192.51223368</v>
      </c>
      <c r="S37" s="8">
        <f>INTAVI!S37+NRGSUP!S37</f>
        <v>3140.6760277199987</v>
      </c>
      <c r="T37" s="8">
        <f>INTAVI!T37+NRGSUP!T37</f>
        <v>3133.6474276799986</v>
      </c>
      <c r="U37" s="8">
        <f>INTAVI!U37+NRGSUP!U37</f>
        <v>3105.7869981600002</v>
      </c>
      <c r="V37" s="8">
        <f>INTAVI!V37+NRGSUP!V37</f>
        <v>3215.8021895999991</v>
      </c>
      <c r="W37" s="8">
        <f>INTAVI!W37+NRGSUP!W37</f>
        <v>2662.2684395999995</v>
      </c>
      <c r="X37" s="8">
        <f>INTAVI!X37+NRGSUP!X37</f>
        <v>2894.3771471999999</v>
      </c>
      <c r="Y37" s="8">
        <f>INTAVI!Y37+NRGSUP!Y37</f>
        <v>3150.7565165999995</v>
      </c>
      <c r="Z37" s="8">
        <f>INTAVI!Z37+NRGSUP!Z37</f>
        <v>3516.6942795600003</v>
      </c>
    </row>
    <row r="38" spans="1:26" ht="11.25" customHeight="1" x14ac:dyDescent="0.2">
      <c r="A38" s="28" t="s">
        <v>62</v>
      </c>
      <c r="B38" s="7" t="s">
        <v>63</v>
      </c>
      <c r="C38" s="8">
        <f>INTAVI!C38+NRGSUP!C38</f>
        <v>9.3030840000000001</v>
      </c>
      <c r="D38" s="8">
        <f>INTAVI!D38+NRGSUP!D38</f>
        <v>9.3030840000000001</v>
      </c>
      <c r="E38" s="8">
        <f>INTAVI!E38+NRGSUP!E38</f>
        <v>6.2019719999999996</v>
      </c>
      <c r="F38" s="8">
        <f>INTAVI!F38+NRGSUP!F38</f>
        <v>6.2019720000000005</v>
      </c>
      <c r="G38" s="8">
        <f>INTAVI!G38+NRGSUP!G38</f>
        <v>6.2720280000000015</v>
      </c>
      <c r="H38" s="8">
        <f>INTAVI!H38+NRGSUP!H38</f>
        <v>9.4079160000000002</v>
      </c>
      <c r="I38" s="8">
        <f>INTAVI!I38+NRGSUP!I38</f>
        <v>6.2720280000000033</v>
      </c>
      <c r="J38" s="8">
        <f>INTAVI!J38+NRGSUP!J38</f>
        <v>6.1598879999999978</v>
      </c>
      <c r="K38" s="8">
        <f>INTAVI!K38+NRGSUP!K38</f>
        <v>6.1598879999999978</v>
      </c>
      <c r="L38" s="8">
        <f>INTAVI!L38+NRGSUP!L38</f>
        <v>6.1598879999999978</v>
      </c>
      <c r="M38" s="8">
        <f>INTAVI!M38+NRGSUP!M38</f>
        <v>9.2400840000000013</v>
      </c>
      <c r="N38" s="8">
        <f>INTAVI!N38+NRGSUP!N38</f>
        <v>6.1598879999999978</v>
      </c>
      <c r="O38" s="8">
        <f>INTAVI!O38+NRGSUP!O38</f>
        <v>3.0799440000000002</v>
      </c>
      <c r="P38" s="8">
        <f>INTAVI!P38+NRGSUP!P38</f>
        <v>6.1598879999999978</v>
      </c>
      <c r="Q38" s="8">
        <f>INTAVI!Q38+NRGSUP!Q38</f>
        <v>3.0799440000000007</v>
      </c>
      <c r="R38" s="8">
        <f>INTAVI!R38+NRGSUP!R38</f>
        <v>3.0799440000000007</v>
      </c>
      <c r="S38" s="8">
        <f>INTAVI!S38+NRGSUP!S38</f>
        <v>3.0799440000000011</v>
      </c>
      <c r="T38" s="8">
        <f>INTAVI!T38+NRGSUP!T38</f>
        <v>3.7298520000000002</v>
      </c>
      <c r="U38" s="8">
        <f>INTAVI!U38+NRGSUP!U38</f>
        <v>3.0061079999999993</v>
      </c>
      <c r="V38" s="8">
        <f>INTAVI!V38+NRGSUP!V38</f>
        <v>3.8437560000000013</v>
      </c>
      <c r="W38" s="8">
        <f>INTAVI!W38+NRGSUP!W38</f>
        <v>3.8467799999999981</v>
      </c>
      <c r="X38" s="8">
        <f>INTAVI!X38+NRGSUP!X38</f>
        <v>3.9977280000000004</v>
      </c>
      <c r="Y38" s="8">
        <f>INTAVI!Y38+NRGSUP!Y38</f>
        <v>4.9712039999999993</v>
      </c>
      <c r="Z38" s="8">
        <f>INTAVI!Z38+NRGSUP!Z38</f>
        <v>5.0480640000000001</v>
      </c>
    </row>
    <row r="39" spans="1:26" ht="11.25" customHeight="1" x14ac:dyDescent="0.2">
      <c r="A39" s="28" t="s">
        <v>64</v>
      </c>
      <c r="B39" s="7" t="s">
        <v>65</v>
      </c>
      <c r="C39" s="8">
        <f>INTAVI!C39+NRGSUP!C39</f>
        <v>0</v>
      </c>
      <c r="D39" s="8">
        <f>INTAVI!D39+NRGSUP!D39</f>
        <v>0</v>
      </c>
      <c r="E39" s="8">
        <f>INTAVI!E39+NRGSUP!E39</f>
        <v>0</v>
      </c>
      <c r="F39" s="8">
        <f>INTAVI!F39+NRGSUP!F39</f>
        <v>0</v>
      </c>
      <c r="G39" s="8">
        <f>INTAVI!G39+NRGSUP!G39</f>
        <v>0</v>
      </c>
      <c r="H39" s="8">
        <f>INTAVI!H39+NRGSUP!H39</f>
        <v>0</v>
      </c>
      <c r="I39" s="8">
        <f>INTAVI!I39+NRGSUP!I39</f>
        <v>0</v>
      </c>
      <c r="J39" s="8">
        <f>INTAVI!J39+NRGSUP!J39</f>
        <v>0</v>
      </c>
      <c r="K39" s="8">
        <f>INTAVI!K39+NRGSUP!K39</f>
        <v>0</v>
      </c>
      <c r="L39" s="8">
        <f>INTAVI!L39+NRGSUP!L39</f>
        <v>0</v>
      </c>
      <c r="M39" s="8">
        <f>INTAVI!M39+NRGSUP!M39</f>
        <v>0</v>
      </c>
      <c r="N39" s="8">
        <f>INTAVI!N39+NRGSUP!N39</f>
        <v>0</v>
      </c>
      <c r="O39" s="8">
        <f>INTAVI!O39+NRGSUP!O39</f>
        <v>0</v>
      </c>
      <c r="P39" s="8">
        <f>INTAVI!P39+NRGSUP!P39</f>
        <v>0</v>
      </c>
      <c r="Q39" s="8">
        <f>INTAVI!Q39+NRGSUP!Q39</f>
        <v>0</v>
      </c>
      <c r="R39" s="8">
        <f>INTAVI!R39+NRGSUP!R39</f>
        <v>0</v>
      </c>
      <c r="S39" s="8">
        <f>INTAVI!S39+NRGSUP!S39</f>
        <v>0</v>
      </c>
      <c r="T39" s="8">
        <f>INTAVI!T39+NRGSUP!T39</f>
        <v>0</v>
      </c>
      <c r="U39" s="8">
        <f>INTAVI!U39+NRGSUP!U39</f>
        <v>0</v>
      </c>
      <c r="V39" s="8">
        <f>INTAVI!V39+NRGSUP!V39</f>
        <v>0</v>
      </c>
      <c r="W39" s="8">
        <f>INTAVI!W39+NRGSUP!W39</f>
        <v>0</v>
      </c>
      <c r="X39" s="8">
        <f>INTAVI!X39+NRGSUP!X39</f>
        <v>0</v>
      </c>
      <c r="Y39" s="8">
        <f>INTAVI!Y39+NRGSUP!Y39</f>
        <v>0</v>
      </c>
      <c r="Z39" s="8">
        <f>INTAVI!Z39+NRGSUP!Z39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INTAVI!C40+NRGSUP!C40</f>
        <v>2465.4302928000002</v>
      </c>
      <c r="D40" s="8">
        <f>INTAVI!D40+NRGSUP!D40</f>
        <v>2359.63125468</v>
      </c>
      <c r="E40" s="8">
        <f>INTAVI!E40+NRGSUP!E40</f>
        <v>2305.1291277599998</v>
      </c>
      <c r="F40" s="8">
        <f>INTAVI!F40+NRGSUP!F40</f>
        <v>2433.3698527199999</v>
      </c>
      <c r="G40" s="8">
        <f>INTAVI!G40+NRGSUP!G40</f>
        <v>2622.5252067600004</v>
      </c>
      <c r="H40" s="8">
        <f>INTAVI!H40+NRGSUP!H40</f>
        <v>2750.7661905600012</v>
      </c>
      <c r="I40" s="8">
        <f>INTAVI!I40+NRGSUP!I40</f>
        <v>2882.2129077600007</v>
      </c>
      <c r="J40" s="8">
        <f>INTAVI!J40+NRGSUP!J40</f>
        <v>3011.3158287599995</v>
      </c>
      <c r="K40" s="8">
        <f>INTAVI!K40+NRGSUP!K40</f>
        <v>3082.424612400001</v>
      </c>
      <c r="L40" s="8">
        <f>INTAVI!L40+NRGSUP!L40</f>
        <v>2893.8312000000001</v>
      </c>
      <c r="M40" s="8">
        <f>INTAVI!M40+NRGSUP!M40</f>
        <v>3131.8920424800003</v>
      </c>
      <c r="N40" s="8">
        <f>INTAVI!N40+NRGSUP!N40</f>
        <v>3190.6344862800011</v>
      </c>
      <c r="O40" s="8">
        <f>INTAVI!O40+NRGSUP!O40</f>
        <v>3187.5429013200005</v>
      </c>
      <c r="P40" s="8">
        <f>INTAVI!P40+NRGSUP!P40</f>
        <v>3233.9179699199999</v>
      </c>
      <c r="Q40" s="8">
        <f>INTAVI!Q40+NRGSUP!Q40</f>
        <v>3332.8525712400005</v>
      </c>
      <c r="R40" s="8">
        <f>INTAVI!R40+NRGSUP!R40</f>
        <v>3601.8305575200011</v>
      </c>
      <c r="S40" s="8">
        <f>INTAVI!S40+NRGSUP!S40</f>
        <v>3920.2754562000014</v>
      </c>
      <c r="T40" s="8">
        <f>INTAVI!T40+NRGSUP!T40</f>
        <v>4402.1017159199982</v>
      </c>
      <c r="U40" s="8">
        <f>INTAVI!U40+NRGSUP!U40</f>
        <v>4700.834136720001</v>
      </c>
      <c r="V40" s="8">
        <f>INTAVI!V40+NRGSUP!V40</f>
        <v>4947.9225418799997</v>
      </c>
      <c r="W40" s="8">
        <f>INTAVI!W40+NRGSUP!W40</f>
        <v>1899.8278786800001</v>
      </c>
      <c r="X40" s="8">
        <f>INTAVI!X40+NRGSUP!X40</f>
        <v>2418.5875003199999</v>
      </c>
      <c r="Y40" s="8">
        <f>INTAVI!Y40+NRGSUP!Y40</f>
        <v>4692.5854236000014</v>
      </c>
      <c r="Z40" s="8">
        <f>INTAVI!Z40+NRGSUP!Z40</f>
        <v>5358.7352710800005</v>
      </c>
    </row>
    <row r="41" spans="1:26" ht="11.25" customHeight="1" x14ac:dyDescent="0.2">
      <c r="A41" s="28" t="s">
        <v>68</v>
      </c>
      <c r="B41" s="7" t="s">
        <v>69</v>
      </c>
      <c r="C41" s="8">
        <f>INTAVI!C41+NRGSUP!C41</f>
        <v>28.342979999999997</v>
      </c>
      <c r="D41" s="8">
        <f>INTAVI!D41+NRGSUP!D41</f>
        <v>22.044626280000003</v>
      </c>
      <c r="E41" s="8">
        <f>INTAVI!E41+NRGSUP!E41</f>
        <v>15.746013720000001</v>
      </c>
      <c r="F41" s="8">
        <f>INTAVI!F41+NRGSUP!F41</f>
        <v>12.596966279999998</v>
      </c>
      <c r="G41" s="8">
        <f>INTAVI!G41+NRGSUP!G41</f>
        <v>9.4367887200000009</v>
      </c>
      <c r="H41" s="8">
        <f>INTAVI!H41+NRGSUP!H41</f>
        <v>9.4367887200000045</v>
      </c>
      <c r="I41" s="8">
        <f>INTAVI!I41+NRGSUP!I41</f>
        <v>6.2913650400000023</v>
      </c>
      <c r="J41" s="8">
        <f>INTAVI!J41+NRGSUP!J41</f>
        <v>3.1456825199999985</v>
      </c>
      <c r="K41" s="8">
        <f>INTAVI!K41+NRGSUP!K41</f>
        <v>6.2913650400000014</v>
      </c>
      <c r="L41" s="8">
        <f>INTAVI!L41+NRGSUP!L41</f>
        <v>6.2913650399999996</v>
      </c>
      <c r="M41" s="8">
        <f>INTAVI!M41+NRGSUP!M41</f>
        <v>6.2913650400000005</v>
      </c>
      <c r="N41" s="8">
        <f>INTAVI!N41+NRGSUP!N41</f>
        <v>6.2913650400000005</v>
      </c>
      <c r="O41" s="8">
        <f>INTAVI!O41+NRGSUP!O41</f>
        <v>3.1456825200000007</v>
      </c>
      <c r="P41" s="8">
        <f>INTAVI!P41+NRGSUP!P41</f>
        <v>6.2913650400000023</v>
      </c>
      <c r="Q41" s="8">
        <f>INTAVI!Q41+NRGSUP!Q41</f>
        <v>3.1456825200000007</v>
      </c>
      <c r="R41" s="8">
        <f>INTAVI!R41+NRGSUP!R41</f>
        <v>3.1456825200000007</v>
      </c>
      <c r="S41" s="8">
        <f>INTAVI!S41+NRGSUP!S41</f>
        <v>3.1456825200000007</v>
      </c>
      <c r="T41" s="8">
        <f>INTAVI!T41+NRGSUP!T41</f>
        <v>2.20505796</v>
      </c>
      <c r="U41" s="8">
        <f>INTAVI!U41+NRGSUP!U41</f>
        <v>1.3586511599999995</v>
      </c>
      <c r="V41" s="8">
        <f>INTAVI!V41+NRGSUP!V41</f>
        <v>1.1352722399999999</v>
      </c>
      <c r="W41" s="8">
        <f>INTAVI!W41+NRGSUP!W41</f>
        <v>1.3589099999999998</v>
      </c>
      <c r="X41" s="8">
        <f>INTAVI!X41+NRGSUP!X41</f>
        <v>3.1674250800000001</v>
      </c>
      <c r="Y41" s="8">
        <f>INTAVI!Y41+NRGSUP!Y41</f>
        <v>1.5727118400000002</v>
      </c>
      <c r="Z41" s="8">
        <f>INTAVI!Z41+NRGSUP!Z41</f>
        <v>0.89015075999999982</v>
      </c>
    </row>
    <row r="42" spans="1:26" ht="11.25" customHeight="1" x14ac:dyDescent="0.2">
      <c r="A42" s="28" t="s">
        <v>70</v>
      </c>
      <c r="B42" s="7" t="s">
        <v>71</v>
      </c>
      <c r="C42" s="8">
        <f>INTAVI!C42+NRGSUP!C42</f>
        <v>35.880291360000015</v>
      </c>
      <c r="D42" s="8">
        <f>INTAVI!D42+NRGSUP!D42</f>
        <v>0</v>
      </c>
      <c r="E42" s="8">
        <f>INTAVI!E42+NRGSUP!E42</f>
        <v>0</v>
      </c>
      <c r="F42" s="8">
        <f>INTAVI!F42+NRGSUP!F42</f>
        <v>0</v>
      </c>
      <c r="G42" s="8">
        <f>INTAVI!G42+NRGSUP!G42</f>
        <v>0</v>
      </c>
      <c r="H42" s="8">
        <f>INTAVI!H42+NRGSUP!H42</f>
        <v>0</v>
      </c>
      <c r="I42" s="8">
        <f>INTAVI!I42+NRGSUP!I42</f>
        <v>0</v>
      </c>
      <c r="J42" s="8">
        <f>INTAVI!J42+NRGSUP!J42</f>
        <v>0</v>
      </c>
      <c r="K42" s="8">
        <f>INTAVI!K42+NRGSUP!K42</f>
        <v>0</v>
      </c>
      <c r="L42" s="8">
        <f>INTAVI!L42+NRGSUP!L42</f>
        <v>0</v>
      </c>
      <c r="M42" s="8">
        <f>INTAVI!M42+NRGSUP!M42</f>
        <v>0</v>
      </c>
      <c r="N42" s="8">
        <f>INTAVI!N42+NRGSUP!N42</f>
        <v>0</v>
      </c>
      <c r="O42" s="8">
        <f>INTAVI!O42+NRGSUP!O42</f>
        <v>0</v>
      </c>
      <c r="P42" s="8">
        <f>INTAVI!P42+NRGSUP!P42</f>
        <v>0</v>
      </c>
      <c r="Q42" s="8">
        <f>INTAVI!Q42+NRGSUP!Q42</f>
        <v>0</v>
      </c>
      <c r="R42" s="8">
        <f>INTAVI!R42+NRGSUP!R42</f>
        <v>0</v>
      </c>
      <c r="S42" s="8">
        <f>INTAVI!S42+NRGSUP!S42</f>
        <v>0</v>
      </c>
      <c r="T42" s="8">
        <f>INTAVI!T42+NRGSUP!T42</f>
        <v>0</v>
      </c>
      <c r="U42" s="8">
        <f>INTAVI!U42+NRGSUP!U42</f>
        <v>0</v>
      </c>
      <c r="V42" s="8">
        <f>INTAVI!V42+NRGSUP!V42</f>
        <v>0</v>
      </c>
      <c r="W42" s="8">
        <f>INTAVI!W42+NRGSUP!W42</f>
        <v>0</v>
      </c>
      <c r="X42" s="8">
        <f>INTAVI!X42+NRGSUP!X42</f>
        <v>0</v>
      </c>
      <c r="Y42" s="8">
        <f>INTAVI!Y42+NRGSUP!Y42</f>
        <v>0</v>
      </c>
      <c r="Z42" s="8">
        <f>INTAVI!Z42+NRGSUP!Z42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INTAVI!C43+NRGSUP!C43</f>
        <v>15283.184042880001</v>
      </c>
      <c r="D43" s="8">
        <f>INTAVI!D43+NRGSUP!D43</f>
        <v>16638.121838520001</v>
      </c>
      <c r="E43" s="8">
        <f>INTAVI!E43+NRGSUP!E43</f>
        <v>16962.407832239998</v>
      </c>
      <c r="F43" s="8">
        <f>INTAVI!F43+NRGSUP!F43</f>
        <v>17129.367047520002</v>
      </c>
      <c r="G43" s="8">
        <f>INTAVI!G43+NRGSUP!G43</f>
        <v>17781.150025079998</v>
      </c>
      <c r="H43" s="8">
        <f>INTAVI!H43+NRGSUP!H43</f>
        <v>17614.191343320002</v>
      </c>
      <c r="I43" s="8">
        <f>INTAVI!I43+NRGSUP!I43</f>
        <v>16689.839666759999</v>
      </c>
      <c r="J43" s="8">
        <f>INTAVI!J43+NRGSUP!J43</f>
        <v>16935.184440719997</v>
      </c>
      <c r="K43" s="8">
        <f>INTAVI!K43+NRGSUP!K43</f>
        <v>16626.112836839999</v>
      </c>
      <c r="L43" s="8">
        <f>INTAVI!L43+NRGSUP!L43</f>
        <v>16584.691411079999</v>
      </c>
      <c r="M43" s="8">
        <f>INTAVI!M43+NRGSUP!M43</f>
        <v>16380.767796119995</v>
      </c>
      <c r="N43" s="8">
        <f>INTAVI!N43+NRGSUP!N43</f>
        <v>15166.787051519997</v>
      </c>
      <c r="O43" s="8">
        <f>INTAVI!O43+NRGSUP!O43</f>
        <v>13777.560725759999</v>
      </c>
      <c r="P43" s="8">
        <f>INTAVI!P43+NRGSUP!P43</f>
        <v>13529.029236840004</v>
      </c>
      <c r="Q43" s="8">
        <f>INTAVI!Q43+NRGSUP!Q43</f>
        <v>13815.795970079998</v>
      </c>
      <c r="R43" s="8">
        <f>INTAVI!R43+NRGSUP!R43</f>
        <v>14115.30876288</v>
      </c>
      <c r="S43" s="8">
        <f>INTAVI!S43+NRGSUP!S43</f>
        <v>14488.105862879998</v>
      </c>
      <c r="T43" s="8">
        <f>INTAVI!T43+NRGSUP!T43</f>
        <v>14784.769925639999</v>
      </c>
      <c r="U43" s="8">
        <f>INTAVI!U43+NRGSUP!U43</f>
        <v>14917.383790920001</v>
      </c>
      <c r="V43" s="8">
        <f>INTAVI!V43+NRGSUP!V43</f>
        <v>15253.583286239998</v>
      </c>
      <c r="W43" s="8">
        <f>INTAVI!W43+NRGSUP!W43</f>
        <v>13258.908327600002</v>
      </c>
      <c r="X43" s="8">
        <f>INTAVI!X43+NRGSUP!X43</f>
        <v>14094.034119359998</v>
      </c>
      <c r="Y43" s="8">
        <f>INTAVI!Y43+NRGSUP!Y43</f>
        <v>14610.16083384</v>
      </c>
      <c r="Z43" s="8">
        <f>INTAVI!Z43+NRGSUP!Z43</f>
        <v>15198.854804640001</v>
      </c>
    </row>
    <row r="44" spans="1:26" ht="11.25" customHeight="1" x14ac:dyDescent="0.2">
      <c r="A44" s="28" t="s">
        <v>74</v>
      </c>
      <c r="B44" s="7" t="s">
        <v>75</v>
      </c>
      <c r="C44" s="8">
        <f>INTAVI!C44+NRGSUP!C44</f>
        <v>10053.176833439999</v>
      </c>
      <c r="D44" s="8">
        <f>INTAVI!D44+NRGSUP!D44</f>
        <v>10218.904939440001</v>
      </c>
      <c r="E44" s="8">
        <f>INTAVI!E44+NRGSUP!E44</f>
        <v>11269.564428240003</v>
      </c>
      <c r="F44" s="8">
        <f>INTAVI!F44+NRGSUP!F44</f>
        <v>7288.9429240800009</v>
      </c>
      <c r="G44" s="8">
        <f>INTAVI!G44+NRGSUP!G44</f>
        <v>7297.717019040002</v>
      </c>
      <c r="H44" s="8">
        <f>INTAVI!H44+NRGSUP!H44</f>
        <v>9092.5935760800021</v>
      </c>
      <c r="I44" s="8">
        <f>INTAVI!I44+NRGSUP!I44</f>
        <v>5378.4107049600007</v>
      </c>
      <c r="J44" s="8">
        <f>INTAVI!J44+NRGSUP!J44</f>
        <v>5544.9360000000006</v>
      </c>
      <c r="K44" s="8">
        <f>INTAVI!K44+NRGSUP!K44</f>
        <v>5018.6156903999999</v>
      </c>
      <c r="L44" s="8">
        <f>INTAVI!L44+NRGSUP!L44</f>
        <v>4476.8155356000007</v>
      </c>
      <c r="M44" s="8">
        <f>INTAVI!M44+NRGSUP!M44</f>
        <v>3467.5201548000005</v>
      </c>
      <c r="N44" s="8">
        <f>INTAVI!N44+NRGSUP!N44</f>
        <v>3402.5034117600003</v>
      </c>
      <c r="O44" s="8">
        <f>INTAVI!O44+NRGSUP!O44</f>
        <v>2888.5678142400002</v>
      </c>
      <c r="P44" s="8">
        <f>INTAVI!P44+NRGSUP!P44</f>
        <v>2164.1038142400002</v>
      </c>
      <c r="Q44" s="8">
        <f>INTAVI!Q44+NRGSUP!Q44</f>
        <v>1554.1917832800004</v>
      </c>
      <c r="R44" s="8">
        <f>INTAVI!R44+NRGSUP!R44</f>
        <v>1777.10350464</v>
      </c>
      <c r="S44" s="8">
        <f>INTAVI!S44+NRGSUP!S44</f>
        <v>1857.5992569600003</v>
      </c>
      <c r="T44" s="8">
        <f>INTAVI!T44+NRGSUP!T44</f>
        <v>1714.1996887199998</v>
      </c>
      <c r="U44" s="8">
        <f>INTAVI!U44+NRGSUP!U44</f>
        <v>1648.0168372800003</v>
      </c>
      <c r="V44" s="8">
        <f>INTAVI!V44+NRGSUP!V44</f>
        <v>1661.2516800000008</v>
      </c>
      <c r="W44" s="8">
        <f>INTAVI!W44+NRGSUP!W44</f>
        <v>1499.9564577600001</v>
      </c>
      <c r="X44" s="8">
        <f>INTAVI!X44+NRGSUP!X44</f>
        <v>1354.9859172000001</v>
      </c>
      <c r="Y44" s="8">
        <f>INTAVI!Y44+NRGSUP!Y44</f>
        <v>1618.17087096</v>
      </c>
      <c r="Z44" s="8">
        <f>INTAVI!Z44+NRGSUP!Z44</f>
        <v>1604.3380668</v>
      </c>
    </row>
    <row r="45" spans="1:26" ht="11.25" customHeight="1" x14ac:dyDescent="0.2">
      <c r="A45" s="28" t="s">
        <v>76</v>
      </c>
      <c r="B45" s="7" t="s">
        <v>77</v>
      </c>
      <c r="C45" s="8">
        <f>INTAVI!C45+NRGSUP!C45</f>
        <v>0</v>
      </c>
      <c r="D45" s="8">
        <f>INTAVI!D45+NRGSUP!D45</f>
        <v>0</v>
      </c>
      <c r="E45" s="8">
        <f>INTAVI!E45+NRGSUP!E45</f>
        <v>0</v>
      </c>
      <c r="F45" s="8">
        <f>INTAVI!F45+NRGSUP!F45</f>
        <v>0</v>
      </c>
      <c r="G45" s="8">
        <f>INTAVI!G45+NRGSUP!G45</f>
        <v>0</v>
      </c>
      <c r="H45" s="8">
        <f>INTAVI!H45+NRGSUP!H45</f>
        <v>0</v>
      </c>
      <c r="I45" s="8">
        <f>INTAVI!I45+NRGSUP!I45</f>
        <v>0</v>
      </c>
      <c r="J45" s="8">
        <f>INTAVI!J45+NRGSUP!J45</f>
        <v>0</v>
      </c>
      <c r="K45" s="8">
        <f>INTAVI!K45+NRGSUP!K45</f>
        <v>0</v>
      </c>
      <c r="L45" s="8">
        <f>INTAVI!L45+NRGSUP!L45</f>
        <v>0</v>
      </c>
      <c r="M45" s="8">
        <f>INTAVI!M45+NRGSUP!M45</f>
        <v>0</v>
      </c>
      <c r="N45" s="8">
        <f>INTAVI!N45+NRGSUP!N45</f>
        <v>0</v>
      </c>
      <c r="O45" s="8">
        <f>INTAVI!O45+NRGSUP!O45</f>
        <v>0</v>
      </c>
      <c r="P45" s="8">
        <f>INTAVI!P45+NRGSUP!P45</f>
        <v>0</v>
      </c>
      <c r="Q45" s="8">
        <f>INTAVI!Q45+NRGSUP!Q45</f>
        <v>0</v>
      </c>
      <c r="R45" s="8">
        <f>INTAVI!R45+NRGSUP!R45</f>
        <v>0</v>
      </c>
      <c r="S45" s="8">
        <f>INTAVI!S45+NRGSUP!S45</f>
        <v>0</v>
      </c>
      <c r="T45" s="8">
        <f>INTAVI!T45+NRGSUP!T45</f>
        <v>0</v>
      </c>
      <c r="U45" s="8">
        <f>INTAVI!U45+NRGSUP!U45</f>
        <v>0</v>
      </c>
      <c r="V45" s="8">
        <f>INTAVI!V45+NRGSUP!V45</f>
        <v>0</v>
      </c>
      <c r="W45" s="8">
        <f>INTAVI!W45+NRGSUP!W45</f>
        <v>0</v>
      </c>
      <c r="X45" s="8">
        <f>INTAVI!X45+NRGSUP!X45</f>
        <v>0</v>
      </c>
      <c r="Y45" s="8">
        <f>INTAVI!Y45+NRGSUP!Y45</f>
        <v>0</v>
      </c>
      <c r="Z45" s="8">
        <f>INTAVI!Z45+NRGSUP!Z45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INTAVI!C46+NRGSUP!C46</f>
        <v>0</v>
      </c>
      <c r="D46" s="8">
        <f>INTAVI!D46+NRGSUP!D46</f>
        <v>0</v>
      </c>
      <c r="E46" s="8">
        <f>INTAVI!E46+NRGSUP!E46</f>
        <v>0</v>
      </c>
      <c r="F46" s="8">
        <f>INTAVI!F46+NRGSUP!F46</f>
        <v>0</v>
      </c>
      <c r="G46" s="8">
        <f>INTAVI!G46+NRGSUP!G46</f>
        <v>0</v>
      </c>
      <c r="H46" s="8">
        <f>INTAVI!H46+NRGSUP!H46</f>
        <v>0</v>
      </c>
      <c r="I46" s="8">
        <f>INTAVI!I46+NRGSUP!I46</f>
        <v>0</v>
      </c>
      <c r="J46" s="8">
        <f>INTAVI!J46+NRGSUP!J46</f>
        <v>0</v>
      </c>
      <c r="K46" s="8">
        <f>INTAVI!K46+NRGSUP!K46</f>
        <v>0</v>
      </c>
      <c r="L46" s="8">
        <f>INTAVI!L46+NRGSUP!L46</f>
        <v>0</v>
      </c>
      <c r="M46" s="8">
        <f>INTAVI!M46+NRGSUP!M46</f>
        <v>0</v>
      </c>
      <c r="N46" s="8">
        <f>INTAVI!N46+NRGSUP!N46</f>
        <v>0</v>
      </c>
      <c r="O46" s="8">
        <f>INTAVI!O46+NRGSUP!O46</f>
        <v>0</v>
      </c>
      <c r="P46" s="8">
        <f>INTAVI!P46+NRGSUP!P46</f>
        <v>0</v>
      </c>
      <c r="Q46" s="8">
        <f>INTAVI!Q46+NRGSUP!Q46</f>
        <v>0</v>
      </c>
      <c r="R46" s="8">
        <f>INTAVI!R46+NRGSUP!R46</f>
        <v>0</v>
      </c>
      <c r="S46" s="8">
        <f>INTAVI!S46+NRGSUP!S46</f>
        <v>0</v>
      </c>
      <c r="T46" s="8">
        <f>INTAVI!T46+NRGSUP!T46</f>
        <v>0</v>
      </c>
      <c r="U46" s="8">
        <f>INTAVI!U46+NRGSUP!U46</f>
        <v>0</v>
      </c>
      <c r="V46" s="8">
        <f>INTAVI!V46+NRGSUP!V46</f>
        <v>0</v>
      </c>
      <c r="W46" s="8">
        <f>INTAVI!W46+NRGSUP!W46</f>
        <v>0</v>
      </c>
      <c r="X46" s="8">
        <f>INTAVI!X46+NRGSUP!X46</f>
        <v>0</v>
      </c>
      <c r="Y46" s="8">
        <f>INTAVI!Y46+NRGSUP!Y46</f>
        <v>0</v>
      </c>
      <c r="Z46" s="8">
        <f>INTAVI!Z46+NRGSUP!Z46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INTAVI!C47+NRGSUP!C47</f>
        <v>0</v>
      </c>
      <c r="D47" s="8">
        <f>INTAVI!D47+NRGSUP!D47</f>
        <v>0</v>
      </c>
      <c r="E47" s="8">
        <f>INTAVI!E47+NRGSUP!E47</f>
        <v>0</v>
      </c>
      <c r="F47" s="8">
        <f>INTAVI!F47+NRGSUP!F47</f>
        <v>0</v>
      </c>
      <c r="G47" s="8">
        <f>INTAVI!G47+NRGSUP!G47</f>
        <v>0</v>
      </c>
      <c r="H47" s="8">
        <f>INTAVI!H47+NRGSUP!H47</f>
        <v>0</v>
      </c>
      <c r="I47" s="8">
        <f>INTAVI!I47+NRGSUP!I47</f>
        <v>0</v>
      </c>
      <c r="J47" s="8">
        <f>INTAVI!J47+NRGSUP!J47</f>
        <v>0</v>
      </c>
      <c r="K47" s="8">
        <f>INTAVI!K47+NRGSUP!K47</f>
        <v>12.589103160000001</v>
      </c>
      <c r="L47" s="8">
        <f>INTAVI!L47+NRGSUP!L47</f>
        <v>0</v>
      </c>
      <c r="M47" s="8">
        <f>INTAVI!M47+NRGSUP!M47</f>
        <v>0</v>
      </c>
      <c r="N47" s="8">
        <f>INTAVI!N47+NRGSUP!N47</f>
        <v>0</v>
      </c>
      <c r="O47" s="8">
        <f>INTAVI!O47+NRGSUP!O47</f>
        <v>0</v>
      </c>
      <c r="P47" s="8">
        <f>INTAVI!P47+NRGSUP!P47</f>
        <v>0</v>
      </c>
      <c r="Q47" s="8">
        <f>INTAVI!Q47+NRGSUP!Q47</f>
        <v>0</v>
      </c>
      <c r="R47" s="8">
        <f>INTAVI!R47+NRGSUP!R47</f>
        <v>0</v>
      </c>
      <c r="S47" s="8">
        <f>INTAVI!S47+NRGSUP!S47</f>
        <v>0</v>
      </c>
      <c r="T47" s="8">
        <f>INTAVI!T47+NRGSUP!T47</f>
        <v>0</v>
      </c>
      <c r="U47" s="8">
        <f>INTAVI!U47+NRGSUP!U47</f>
        <v>0</v>
      </c>
      <c r="V47" s="8">
        <f>INTAVI!V47+NRGSUP!V47</f>
        <v>0</v>
      </c>
      <c r="W47" s="8">
        <f>INTAVI!W47+NRGSUP!W47</f>
        <v>0</v>
      </c>
      <c r="X47" s="8">
        <f>INTAVI!X47+NRGSUP!X47</f>
        <v>0</v>
      </c>
      <c r="Y47" s="8">
        <f>INTAVI!Y47+NRGSUP!Y47</f>
        <v>0</v>
      </c>
      <c r="Z47" s="8">
        <f>INTAVI!Z47+NRGSUP!Z47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INTAVI!C48+NRGSUP!C48</f>
        <v>1606.5950940000005</v>
      </c>
      <c r="D48" s="8">
        <f>INTAVI!D48+NRGSUP!D48</f>
        <v>2057.2257420000001</v>
      </c>
      <c r="E48" s="8">
        <f>INTAVI!E48+NRGSUP!E48</f>
        <v>2554.8784559999999</v>
      </c>
      <c r="F48" s="8">
        <f>INTAVI!F48+NRGSUP!F48</f>
        <v>2370.707703</v>
      </c>
      <c r="G48" s="8">
        <f>INTAVI!G48+NRGSUP!G48</f>
        <v>2801.7455309999996</v>
      </c>
      <c r="H48" s="8">
        <f>INTAVI!H48+NRGSUP!H48</f>
        <v>3232.7830080000003</v>
      </c>
      <c r="I48" s="8">
        <f>INTAVI!I48+NRGSUP!I48</f>
        <v>3119.1460560000005</v>
      </c>
      <c r="J48" s="8">
        <f>INTAVI!J48+NRGSUP!J48</f>
        <v>2009.2798440000001</v>
      </c>
      <c r="K48" s="8">
        <f>INTAVI!K48+NRGSUP!K48</f>
        <v>2183.9999219999995</v>
      </c>
      <c r="L48" s="8">
        <f>INTAVI!L48+NRGSUP!L48</f>
        <v>1887.6000779999995</v>
      </c>
      <c r="M48" s="8">
        <f>INTAVI!M48+NRGSUP!M48</f>
        <v>1800.2400389999998</v>
      </c>
      <c r="N48" s="8">
        <f>INTAVI!N48+NRGSUP!N48</f>
        <v>1531.9198440000002</v>
      </c>
      <c r="O48" s="8">
        <f>INTAVI!O48+NRGSUP!O48</f>
        <v>1279.1998440000002</v>
      </c>
      <c r="P48" s="8">
        <f>INTAVI!P48+NRGSUP!P48</f>
        <v>1366.5598830000004</v>
      </c>
      <c r="Q48" s="8">
        <f>INTAVI!Q48+NRGSUP!Q48</f>
        <v>1569.3599609999997</v>
      </c>
      <c r="R48" s="8">
        <f>INTAVI!R48+NRGSUP!R48</f>
        <v>1422.7198829999998</v>
      </c>
      <c r="S48" s="8">
        <f>INTAVI!S48+NRGSUP!S48</f>
        <v>1042.0800389999999</v>
      </c>
      <c r="T48" s="8">
        <f>INTAVI!T48+NRGSUP!T48</f>
        <v>1212.9654420000002</v>
      </c>
      <c r="U48" s="8">
        <f>INTAVI!U48+NRGSUP!U48</f>
        <v>1073.2551569999998</v>
      </c>
      <c r="V48" s="8">
        <f>INTAVI!V48+NRGSUP!V48</f>
        <v>1055.2309560000003</v>
      </c>
      <c r="W48" s="8">
        <f>INTAVI!W48+NRGSUP!W48</f>
        <v>1113.0911999999998</v>
      </c>
      <c r="X48" s="8">
        <f>INTAVI!X48+NRGSUP!X48</f>
        <v>947.84987700000011</v>
      </c>
      <c r="Y48" s="8">
        <f>INTAVI!Y48+NRGSUP!Y48</f>
        <v>1063.1214359999997</v>
      </c>
      <c r="Z48" s="8">
        <f>INTAVI!Z48+NRGSUP!Z48</f>
        <v>1019.2292369999998</v>
      </c>
    </row>
    <row r="49" spans="1:26" ht="11.25" customHeight="1" x14ac:dyDescent="0.2">
      <c r="A49" s="28" t="s">
        <v>84</v>
      </c>
      <c r="B49" s="7" t="s">
        <v>85</v>
      </c>
      <c r="C49" s="8">
        <f>INTAVI!C49+NRGSUP!C49</f>
        <v>0</v>
      </c>
      <c r="D49" s="8">
        <f>INTAVI!D49+NRGSUP!D49</f>
        <v>0</v>
      </c>
      <c r="E49" s="8">
        <f>INTAVI!E49+NRGSUP!E49</f>
        <v>0</v>
      </c>
      <c r="F49" s="8">
        <f>INTAVI!F49+NRGSUP!F49</f>
        <v>0</v>
      </c>
      <c r="G49" s="8">
        <f>INTAVI!G49+NRGSUP!G49</f>
        <v>0</v>
      </c>
      <c r="H49" s="8">
        <f>INTAVI!H49+NRGSUP!H49</f>
        <v>0</v>
      </c>
      <c r="I49" s="8">
        <f>INTAVI!I49+NRGSUP!I49</f>
        <v>0</v>
      </c>
      <c r="J49" s="8">
        <f>INTAVI!J49+NRGSUP!J49</f>
        <v>0</v>
      </c>
      <c r="K49" s="8">
        <f>INTAVI!K49+NRGSUP!K49</f>
        <v>0</v>
      </c>
      <c r="L49" s="8">
        <f>INTAVI!L49+NRGSUP!L49</f>
        <v>0</v>
      </c>
      <c r="M49" s="8">
        <f>INTAVI!M49+NRGSUP!M49</f>
        <v>0</v>
      </c>
      <c r="N49" s="8">
        <f>INTAVI!N49+NRGSUP!N49</f>
        <v>0</v>
      </c>
      <c r="O49" s="8">
        <f>INTAVI!O49+NRGSUP!O49</f>
        <v>0</v>
      </c>
      <c r="P49" s="8">
        <f>INTAVI!P49+NRGSUP!P49</f>
        <v>0</v>
      </c>
      <c r="Q49" s="8">
        <f>INTAVI!Q49+NRGSUP!Q49</f>
        <v>0</v>
      </c>
      <c r="R49" s="8">
        <f>INTAVI!R49+NRGSUP!R49</f>
        <v>0</v>
      </c>
      <c r="S49" s="8">
        <f>INTAVI!S49+NRGSUP!S49</f>
        <v>0</v>
      </c>
      <c r="T49" s="8">
        <f>INTAVI!T49+NRGSUP!T49</f>
        <v>0</v>
      </c>
      <c r="U49" s="8">
        <f>INTAVI!U49+NRGSUP!U49</f>
        <v>0</v>
      </c>
      <c r="V49" s="8">
        <f>INTAVI!V49+NRGSUP!V49</f>
        <v>0</v>
      </c>
      <c r="W49" s="8">
        <f>INTAVI!W49+NRGSUP!W49</f>
        <v>0</v>
      </c>
      <c r="X49" s="8">
        <f>INTAVI!X49+NRGSUP!X49</f>
        <v>0</v>
      </c>
      <c r="Y49" s="8">
        <f>INTAVI!Y49+NRGSUP!Y49</f>
        <v>0</v>
      </c>
      <c r="Z49" s="8">
        <f>INTAVI!Z49+NRGSUP!Z49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INTAVI!C50+NRGSUP!C50</f>
        <v>1744.4228079600002</v>
      </c>
      <c r="D50" s="8">
        <f>INTAVI!D50+NRGSUP!D50</f>
        <v>2033.1953999999998</v>
      </c>
      <c r="E50" s="8">
        <f>INTAVI!E50+NRGSUP!E50</f>
        <v>1741.47606</v>
      </c>
      <c r="F50" s="8">
        <f>INTAVI!F50+NRGSUP!F50</f>
        <v>2242.40817204</v>
      </c>
      <c r="G50" s="8">
        <f>INTAVI!G50+NRGSUP!G50</f>
        <v>1071.09630864</v>
      </c>
      <c r="H50" s="8">
        <f>INTAVI!H50+NRGSUP!H50</f>
        <v>1318.0257129600004</v>
      </c>
      <c r="I50" s="8">
        <f>INTAVI!I50+NRGSUP!I50</f>
        <v>2103.7099413599999</v>
      </c>
      <c r="J50" s="8">
        <f>INTAVI!J50+NRGSUP!J50</f>
        <v>1940.15949228</v>
      </c>
      <c r="K50" s="8">
        <f>INTAVI!K50+NRGSUP!K50</f>
        <v>1924.1250879600002</v>
      </c>
      <c r="L50" s="8">
        <f>INTAVI!L50+NRGSUP!L50</f>
        <v>1879.2288086400001</v>
      </c>
      <c r="M50" s="8">
        <f>INTAVI!M50+NRGSUP!M50</f>
        <v>1657.95434568</v>
      </c>
      <c r="N50" s="8">
        <f>INTAVI!N50+NRGSUP!N50</f>
        <v>756.82261727999992</v>
      </c>
      <c r="O50" s="8">
        <f>INTAVI!O50+NRGSUP!O50</f>
        <v>1071.09630864</v>
      </c>
      <c r="P50" s="8">
        <f>INTAVI!P50+NRGSUP!P50</f>
        <v>2171.05449228</v>
      </c>
      <c r="Q50" s="8">
        <f>INTAVI!Q50+NRGSUP!Q50</f>
        <v>1693.2300879600002</v>
      </c>
      <c r="R50" s="8">
        <f>INTAVI!R50+NRGSUP!R50</f>
        <v>2097.2963379600001</v>
      </c>
      <c r="S50" s="8">
        <f>INTAVI!S50+NRGSUP!S50</f>
        <v>2366.6737499999999</v>
      </c>
      <c r="T50" s="8">
        <f>INTAVI!T50+NRGSUP!T50</f>
        <v>2150.0813098799999</v>
      </c>
      <c r="U50" s="8">
        <f>INTAVI!U50+NRGSUP!U50</f>
        <v>1889.0066181600002</v>
      </c>
      <c r="V50" s="8">
        <f>INTAVI!V50+NRGSUP!V50</f>
        <v>1688.1374678400002</v>
      </c>
      <c r="W50" s="8">
        <f>INTAVI!W50+NRGSUP!W50</f>
        <v>1626.0491426399999</v>
      </c>
      <c r="X50" s="8">
        <f>INTAVI!X50+NRGSUP!X50</f>
        <v>1224.47787804</v>
      </c>
      <c r="Y50" s="8">
        <f>INTAVI!Y50+NRGSUP!Y50</f>
        <v>1854.0997801200001</v>
      </c>
      <c r="Z50" s="8">
        <f>INTAVI!Z50+NRGSUP!Z50</f>
        <v>1400.7629120399999</v>
      </c>
    </row>
    <row r="51" spans="1:26" ht="11.25" customHeight="1" x14ac:dyDescent="0.2">
      <c r="A51" s="25" t="s">
        <v>88</v>
      </c>
      <c r="B51" s="26" t="s">
        <v>89</v>
      </c>
      <c r="C51" s="27">
        <f>INTAVI!C51+NRGSUP!C51</f>
        <v>4607.4649500000005</v>
      </c>
      <c r="D51" s="27">
        <f>INTAVI!D51+NRGSUP!D51</f>
        <v>5235.5605500000001</v>
      </c>
      <c r="E51" s="27">
        <f>INTAVI!E51+NRGSUP!E51</f>
        <v>6342.9577200000022</v>
      </c>
      <c r="F51" s="27">
        <f>INTAVI!F51+NRGSUP!F51</f>
        <v>6142.3609500000002</v>
      </c>
      <c r="G51" s="27">
        <f>INTAVI!G51+NRGSUP!G51</f>
        <v>7714.0136700000003</v>
      </c>
      <c r="H51" s="27">
        <f>INTAVI!H51+NRGSUP!H51</f>
        <v>8679.8873700000004</v>
      </c>
      <c r="I51" s="27">
        <f>INTAVI!I51+NRGSUP!I51</f>
        <v>8328.1235400000005</v>
      </c>
      <c r="J51" s="27">
        <f>INTAVI!J51+NRGSUP!J51</f>
        <v>8866.2964499999998</v>
      </c>
      <c r="K51" s="27">
        <f>INTAVI!K51+NRGSUP!K51</f>
        <v>9597.9975300000006</v>
      </c>
      <c r="L51" s="27">
        <f>INTAVI!L51+NRGSUP!L51</f>
        <v>9640.2576599999993</v>
      </c>
      <c r="M51" s="27">
        <f>INTAVI!M51+NRGSUP!M51</f>
        <v>10474.80687</v>
      </c>
      <c r="N51" s="27">
        <f>INTAVI!N51+NRGSUP!N51</f>
        <v>10618.804350000002</v>
      </c>
      <c r="O51" s="27">
        <f>INTAVI!O51+NRGSUP!O51</f>
        <v>8999.3880899999986</v>
      </c>
      <c r="P51" s="27">
        <f>INTAVI!P51+NRGSUP!P51</f>
        <v>8049.8226600000007</v>
      </c>
      <c r="Q51" s="27">
        <f>INTAVI!Q51+NRGSUP!Q51</f>
        <v>7628.5341000000008</v>
      </c>
      <c r="R51" s="27">
        <f>INTAVI!R51+NRGSUP!R51</f>
        <v>9000.9795348000007</v>
      </c>
      <c r="S51" s="27">
        <f>INTAVI!S51+NRGSUP!S51</f>
        <v>9632.6633581200003</v>
      </c>
      <c r="T51" s="27">
        <f>INTAVI!T51+NRGSUP!T51</f>
        <v>12191.8142412</v>
      </c>
      <c r="U51" s="27">
        <f>INTAVI!U51+NRGSUP!U51</f>
        <v>11252.161411920002</v>
      </c>
      <c r="V51" s="27">
        <f>INTAVI!V51+NRGSUP!V51</f>
        <v>11892.14579124</v>
      </c>
      <c r="W51" s="27">
        <f>INTAVI!W51+NRGSUP!W51</f>
        <v>11667.109033799999</v>
      </c>
      <c r="X51" s="27">
        <f>INTAVI!X51+NRGSUP!X51</f>
        <v>11208.588137999999</v>
      </c>
      <c r="Y51" s="27">
        <f>INTAVI!Y51+NRGSUP!Y51</f>
        <v>11015.251426079998</v>
      </c>
      <c r="Z51" s="27">
        <f>INTAVI!Z51+NRGSUP!Z51</f>
        <v>8365.68890784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292.05188812799997</v>
      </c>
      <c r="D52" s="27">
        <f t="shared" ref="D52:X52" si="30">SUM(D53:D54)</f>
        <v>292.61231999999995</v>
      </c>
      <c r="E52" s="27">
        <f t="shared" si="30"/>
        <v>305.58528000000001</v>
      </c>
      <c r="F52" s="27">
        <f t="shared" si="30"/>
        <v>321.424316928</v>
      </c>
      <c r="G52" s="27">
        <f t="shared" si="30"/>
        <v>327.04642713599998</v>
      </c>
      <c r="H52" s="27">
        <f t="shared" si="30"/>
        <v>565.98217790400031</v>
      </c>
      <c r="I52" s="27">
        <f t="shared" si="30"/>
        <v>604.39818067199997</v>
      </c>
      <c r="J52" s="27">
        <f t="shared" si="30"/>
        <v>551.06527132799999</v>
      </c>
      <c r="K52" s="27">
        <f t="shared" si="30"/>
        <v>554.49091526400002</v>
      </c>
      <c r="L52" s="27">
        <f t="shared" si="30"/>
        <v>575.39789049599995</v>
      </c>
      <c r="M52" s="27">
        <f t="shared" si="30"/>
        <v>697.46837846400001</v>
      </c>
      <c r="N52" s="27">
        <f t="shared" si="30"/>
        <v>818.86404599999992</v>
      </c>
      <c r="O52" s="27">
        <f t="shared" si="30"/>
        <v>681.94971187199997</v>
      </c>
      <c r="P52" s="27">
        <f t="shared" si="30"/>
        <v>760.31359747199997</v>
      </c>
      <c r="Q52" s="27">
        <f t="shared" si="30"/>
        <v>802.27583092799978</v>
      </c>
      <c r="R52" s="27">
        <f t="shared" si="30"/>
        <v>672.25981679999995</v>
      </c>
      <c r="S52" s="27">
        <f t="shared" si="30"/>
        <v>909.97713892799993</v>
      </c>
      <c r="T52" s="27">
        <f t="shared" si="30"/>
        <v>892.18919275200005</v>
      </c>
      <c r="U52" s="27">
        <f t="shared" si="30"/>
        <v>820.16766374399992</v>
      </c>
      <c r="V52" s="27">
        <f t="shared" si="30"/>
        <v>839.93536598399999</v>
      </c>
      <c r="W52" s="27">
        <f t="shared" si="30"/>
        <v>889.41551212799982</v>
      </c>
      <c r="X52" s="27">
        <f t="shared" si="30"/>
        <v>872.10013175999995</v>
      </c>
      <c r="Y52" s="27">
        <f t="shared" ref="Y52:Z52" si="31">SUM(Y53:Y54)</f>
        <v>807.13813751999987</v>
      </c>
      <c r="Z52" s="27">
        <f t="shared" si="31"/>
        <v>773.89148865599998</v>
      </c>
    </row>
    <row r="53" spans="1:26" ht="11.25" customHeight="1" x14ac:dyDescent="0.2">
      <c r="A53" s="29" t="s">
        <v>116</v>
      </c>
      <c r="B53" s="7" t="s">
        <v>117</v>
      </c>
      <c r="C53" s="8">
        <f>INTAVI!C53+NRGSUP!C53</f>
        <v>0</v>
      </c>
      <c r="D53" s="8">
        <f>INTAVI!D53+NRGSUP!D53</f>
        <v>0</v>
      </c>
      <c r="E53" s="8">
        <f>INTAVI!E53+NRGSUP!E53</f>
        <v>0</v>
      </c>
      <c r="F53" s="8">
        <f>INTAVI!F53+NRGSUP!F53</f>
        <v>4.1472287999999997</v>
      </c>
      <c r="G53" s="8">
        <f>INTAVI!G53+NRGSUP!G53</f>
        <v>10.009771199999999</v>
      </c>
      <c r="H53" s="8">
        <f>INTAVI!H53+NRGSUP!H53</f>
        <v>219.07571400000006</v>
      </c>
      <c r="I53" s="8">
        <f>INTAVI!I53+NRGSUP!I53</f>
        <v>267.98222879999992</v>
      </c>
      <c r="J53" s="8">
        <f>INTAVI!J53+NRGSUP!J53</f>
        <v>235.95034319999996</v>
      </c>
      <c r="K53" s="8">
        <f>INTAVI!K53+NRGSUP!K53</f>
        <v>248.10477119999999</v>
      </c>
      <c r="L53" s="8">
        <f>INTAVI!L53+NRGSUP!L53</f>
        <v>243.38611440000003</v>
      </c>
      <c r="M53" s="8">
        <f>INTAVI!M53+NRGSUP!M53</f>
        <v>375.94711440000003</v>
      </c>
      <c r="N53" s="8">
        <f>INTAVI!N53+NRGSUP!N53</f>
        <v>488.77428600000002</v>
      </c>
      <c r="O53" s="8">
        <f>INTAVI!O53+NRGSUP!O53</f>
        <v>393.822</v>
      </c>
      <c r="P53" s="8">
        <f>INTAVI!P53+NRGSUP!P53</f>
        <v>436.1498856</v>
      </c>
      <c r="Q53" s="8">
        <f>INTAVI!Q53+NRGSUP!Q53</f>
        <v>528.24194279999983</v>
      </c>
      <c r="R53" s="8">
        <f>INTAVI!R53+NRGSUP!R53</f>
        <v>345.77365680000003</v>
      </c>
      <c r="S53" s="8">
        <f>INTAVI!S53+NRGSUP!S53</f>
        <v>562.42981079999993</v>
      </c>
      <c r="T53" s="8">
        <f>INTAVI!T53+NRGSUP!T53</f>
        <v>591.28743960000008</v>
      </c>
      <c r="U53" s="8">
        <f>INTAVI!U53+NRGSUP!U53</f>
        <v>540.54617759999996</v>
      </c>
      <c r="V53" s="8">
        <f>INTAVI!V53+NRGSUP!V53</f>
        <v>541.51606079999999</v>
      </c>
      <c r="W53" s="8">
        <f>INTAVI!W53+NRGSUP!W53</f>
        <v>595.51137359999984</v>
      </c>
      <c r="X53" s="8">
        <f>INTAVI!X53+NRGSUP!X53</f>
        <v>559.66945320000002</v>
      </c>
      <c r="Y53" s="8">
        <f>INTAVI!Y53+NRGSUP!Y53</f>
        <v>532.41697079999994</v>
      </c>
      <c r="Z53" s="8">
        <f>INTAVI!Z53+NRGSUP!Z53</f>
        <v>522.28467720000003</v>
      </c>
    </row>
    <row r="54" spans="1:26" ht="11.25" customHeight="1" x14ac:dyDescent="0.2">
      <c r="A54" s="43" t="s">
        <v>118</v>
      </c>
      <c r="B54" s="44" t="s">
        <v>119</v>
      </c>
      <c r="C54" s="45">
        <f>INTAVI!C54+NRGSUP!C54</f>
        <v>292.05188812799997</v>
      </c>
      <c r="D54" s="45">
        <f>INTAVI!D54+NRGSUP!D54</f>
        <v>292.61231999999995</v>
      </c>
      <c r="E54" s="45">
        <f>INTAVI!E54+NRGSUP!E54</f>
        <v>305.58528000000001</v>
      </c>
      <c r="F54" s="45">
        <f>INTAVI!F54+NRGSUP!F54</f>
        <v>317.277088128</v>
      </c>
      <c r="G54" s="45">
        <f>INTAVI!G54+NRGSUP!G54</f>
        <v>317.03665593599999</v>
      </c>
      <c r="H54" s="45">
        <f>INTAVI!H54+NRGSUP!H54</f>
        <v>346.90646390400019</v>
      </c>
      <c r="I54" s="45">
        <f>INTAVI!I54+NRGSUP!I54</f>
        <v>336.41595187200005</v>
      </c>
      <c r="J54" s="45">
        <f>INTAVI!J54+NRGSUP!J54</f>
        <v>315.11492812800003</v>
      </c>
      <c r="K54" s="45">
        <f>INTAVI!K54+NRGSUP!K54</f>
        <v>306.38614406400001</v>
      </c>
      <c r="L54" s="45">
        <f>INTAVI!L54+NRGSUP!L54</f>
        <v>332.01177609599995</v>
      </c>
      <c r="M54" s="45">
        <f>INTAVI!M54+NRGSUP!M54</f>
        <v>321.52126406399998</v>
      </c>
      <c r="N54" s="45">
        <f>INTAVI!N54+NRGSUP!N54</f>
        <v>330.08975999999996</v>
      </c>
      <c r="O54" s="45">
        <f>INTAVI!O54+NRGSUP!O54</f>
        <v>288.12771187199996</v>
      </c>
      <c r="P54" s="45">
        <f>INTAVI!P54+NRGSUP!P54</f>
        <v>324.16371187199996</v>
      </c>
      <c r="Q54" s="45">
        <f>INTAVI!Q54+NRGSUP!Q54</f>
        <v>274.033888128</v>
      </c>
      <c r="R54" s="45">
        <f>INTAVI!R54+NRGSUP!R54</f>
        <v>326.48615999999998</v>
      </c>
      <c r="S54" s="45">
        <f>INTAVI!S54+NRGSUP!S54</f>
        <v>347.547328128</v>
      </c>
      <c r="T54" s="45">
        <f>INTAVI!T54+NRGSUP!T54</f>
        <v>300.90175315199991</v>
      </c>
      <c r="U54" s="45">
        <f>INTAVI!U54+NRGSUP!U54</f>
        <v>279.62148614399996</v>
      </c>
      <c r="V54" s="45">
        <f>INTAVI!V54+NRGSUP!V54</f>
        <v>298.419305184</v>
      </c>
      <c r="W54" s="45">
        <f>INTAVI!W54+NRGSUP!W54</f>
        <v>293.90413852799998</v>
      </c>
      <c r="X54" s="45">
        <f>INTAVI!X54+NRGSUP!X54</f>
        <v>312.43067855999993</v>
      </c>
      <c r="Y54" s="45">
        <f>INTAVI!Y54+NRGSUP!Y54</f>
        <v>274.72116671999999</v>
      </c>
      <c r="Z54" s="45">
        <f>INTAVI!Z54+NRGSUP!Z54</f>
        <v>251.60681145599997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12534.764435279998</v>
      </c>
      <c r="D61" s="49">
        <f t="shared" si="32"/>
        <v>12476.412154079997</v>
      </c>
      <c r="E61" s="49">
        <f t="shared" si="32"/>
        <v>12831.969289679995</v>
      </c>
      <c r="F61" s="49">
        <f t="shared" si="32"/>
        <v>12835.026522719998</v>
      </c>
      <c r="G61" s="49">
        <f t="shared" si="32"/>
        <v>12987.2820852</v>
      </c>
      <c r="H61" s="49">
        <f t="shared" si="32"/>
        <v>13179.76226928</v>
      </c>
      <c r="I61" s="49">
        <f t="shared" si="32"/>
        <v>13461.322893119999</v>
      </c>
      <c r="J61" s="49">
        <f t="shared" si="32"/>
        <v>13997.658309119997</v>
      </c>
      <c r="K61" s="49">
        <f t="shared" si="32"/>
        <v>13920.208404479998</v>
      </c>
      <c r="L61" s="49">
        <f t="shared" si="32"/>
        <v>14533.746581519999</v>
      </c>
      <c r="M61" s="49">
        <f t="shared" si="32"/>
        <v>13550.722938720002</v>
      </c>
      <c r="N61" s="49">
        <f t="shared" si="32"/>
        <v>13760.726120640002</v>
      </c>
      <c r="O61" s="49">
        <f t="shared" si="32"/>
        <v>12140.293572720002</v>
      </c>
      <c r="P61" s="49">
        <f t="shared" si="32"/>
        <v>12389.854906080001</v>
      </c>
      <c r="Q61" s="49">
        <f t="shared" si="32"/>
        <v>12405.533944320001</v>
      </c>
      <c r="R61" s="49">
        <f t="shared" si="32"/>
        <v>12669.082331040005</v>
      </c>
      <c r="S61" s="49">
        <f t="shared" si="32"/>
        <v>12751.203206880002</v>
      </c>
      <c r="T61" s="49">
        <f t="shared" si="32"/>
        <v>12855.437962560001</v>
      </c>
      <c r="U61" s="49">
        <f t="shared" si="32"/>
        <v>12910.270502879997</v>
      </c>
      <c r="V61" s="49">
        <f t="shared" si="32"/>
        <v>13451.558163120006</v>
      </c>
      <c r="W61" s="49">
        <f t="shared" si="32"/>
        <v>13838.584434479999</v>
      </c>
      <c r="X61" s="49">
        <f t="shared" si="32"/>
        <v>14450.390557920002</v>
      </c>
      <c r="Y61" s="49">
        <f t="shared" ref="Y61:Z61" si="33">SUM(Y62:Y72)</f>
        <v>14952.089486879997</v>
      </c>
      <c r="Z61" s="49">
        <f t="shared" si="33"/>
        <v>14671.64995632</v>
      </c>
    </row>
    <row r="62" spans="1:26" ht="11.25" customHeight="1" x14ac:dyDescent="0.2">
      <c r="A62" s="50" t="s">
        <v>92</v>
      </c>
      <c r="B62" s="51" t="s">
        <v>93</v>
      </c>
      <c r="C62" s="52">
        <f>INTAVI!C62+NRGSUP!C62</f>
        <v>12167.343820799997</v>
      </c>
      <c r="D62" s="52">
        <f>INTAVI!D62+NRGSUP!D62</f>
        <v>12108.991910399998</v>
      </c>
      <c r="E62" s="52">
        <f>INTAVI!E62+NRGSUP!E62</f>
        <v>12448.239955199995</v>
      </c>
      <c r="F62" s="52">
        <f>INTAVI!F62+NRGSUP!F62</f>
        <v>12436.815686399998</v>
      </c>
      <c r="G62" s="52">
        <f>INTAVI!G62+NRGSUP!G62</f>
        <v>12581.071776000001</v>
      </c>
      <c r="H62" s="52">
        <f>INTAVI!H62+NRGSUP!H62</f>
        <v>12723.311865599999</v>
      </c>
      <c r="I62" s="52">
        <f>INTAVI!I62+NRGSUP!I62</f>
        <v>12807.535910399998</v>
      </c>
      <c r="J62" s="52">
        <f>INTAVI!J62+NRGSUP!J62</f>
        <v>13166.608089599997</v>
      </c>
      <c r="K62" s="52">
        <f>INTAVI!K62+NRGSUP!K62</f>
        <v>13074.543820799998</v>
      </c>
      <c r="L62" s="52">
        <f>INTAVI!L62+NRGSUP!L62</f>
        <v>13393.968134399998</v>
      </c>
      <c r="M62" s="52">
        <f>INTAVI!M62+NRGSUP!M62</f>
        <v>12108.655238400002</v>
      </c>
      <c r="N62" s="52">
        <f>INTAVI!N62+NRGSUP!N62</f>
        <v>12333.439641600002</v>
      </c>
      <c r="O62" s="52">
        <f>INTAVI!O62+NRGSUP!O62</f>
        <v>10593.967910400001</v>
      </c>
      <c r="P62" s="52">
        <f>INTAVI!P62+NRGSUP!P62</f>
        <v>10874.079820800001</v>
      </c>
      <c r="Q62" s="52">
        <f>INTAVI!Q62+NRGSUP!Q62</f>
        <v>10915.968268800003</v>
      </c>
      <c r="R62" s="52">
        <f>INTAVI!R62+NRGSUP!R62</f>
        <v>10903.087238400003</v>
      </c>
      <c r="S62" s="52">
        <f>INTAVI!S62+NRGSUP!S62</f>
        <v>11191.263552000002</v>
      </c>
      <c r="T62" s="52">
        <f>INTAVI!T62+NRGSUP!T62</f>
        <v>11278.049932800001</v>
      </c>
      <c r="U62" s="52">
        <f>INTAVI!U62+NRGSUP!U62</f>
        <v>11319.400915199996</v>
      </c>
      <c r="V62" s="52">
        <f>INTAVI!V62+NRGSUP!V62</f>
        <v>11823.975475200004</v>
      </c>
      <c r="W62" s="52">
        <f>INTAVI!W62+NRGSUP!W62</f>
        <v>12329.097177599999</v>
      </c>
      <c r="X62" s="52">
        <f>INTAVI!X62+NRGSUP!X62</f>
        <v>12578.122368</v>
      </c>
      <c r="Y62" s="52">
        <f>INTAVI!Y62+NRGSUP!Y62</f>
        <v>13059.058118399997</v>
      </c>
      <c r="Z62" s="52">
        <f>INTAVI!Z62+NRGSUP!Z62</f>
        <v>12746.9978496</v>
      </c>
    </row>
    <row r="63" spans="1:26" ht="11.25" customHeight="1" x14ac:dyDescent="0.2">
      <c r="A63" s="50" t="s">
        <v>94</v>
      </c>
      <c r="B63" s="51" t="s">
        <v>95</v>
      </c>
      <c r="C63" s="52">
        <f>INTAVI!C63+NRGSUP!C63</f>
        <v>0</v>
      </c>
      <c r="D63" s="52">
        <f>INTAVI!D63+NRGSUP!D63</f>
        <v>0</v>
      </c>
      <c r="E63" s="52">
        <f>INTAVI!E63+NRGSUP!E63</f>
        <v>0</v>
      </c>
      <c r="F63" s="52">
        <f>INTAVI!F63+NRGSUP!F63</f>
        <v>0</v>
      </c>
      <c r="G63" s="52">
        <f>INTAVI!G63+NRGSUP!G63</f>
        <v>0</v>
      </c>
      <c r="H63" s="52">
        <f>INTAVI!H63+NRGSUP!H63</f>
        <v>0</v>
      </c>
      <c r="I63" s="52">
        <f>INTAVI!I63+NRGSUP!I63</f>
        <v>0</v>
      </c>
      <c r="J63" s="52">
        <f>INTAVI!J63+NRGSUP!J63</f>
        <v>0</v>
      </c>
      <c r="K63" s="52">
        <f>INTAVI!K63+NRGSUP!K63</f>
        <v>0</v>
      </c>
      <c r="L63" s="52">
        <f>INTAVI!L63+NRGSUP!L63</f>
        <v>0</v>
      </c>
      <c r="M63" s="52">
        <f>INTAVI!M63+NRGSUP!M63</f>
        <v>0</v>
      </c>
      <c r="N63" s="52">
        <f>INTAVI!N63+NRGSUP!N63</f>
        <v>0</v>
      </c>
      <c r="O63" s="52">
        <f>INTAVI!O63+NRGSUP!O63</f>
        <v>208.15200000000004</v>
      </c>
      <c r="P63" s="52">
        <f>INTAVI!P63+NRGSUP!P63</f>
        <v>142.07195520000002</v>
      </c>
      <c r="Q63" s="52">
        <f>INTAVI!Q63+NRGSUP!Q63</f>
        <v>142.07195520000002</v>
      </c>
      <c r="R63" s="52">
        <f>INTAVI!R63+NRGSUP!R63</f>
        <v>142.07195520000005</v>
      </c>
      <c r="S63" s="52">
        <f>INTAVI!S63+NRGSUP!S63</f>
        <v>118.94359680000004</v>
      </c>
      <c r="T63" s="52">
        <f>INTAVI!T63+NRGSUP!T63</f>
        <v>126.49674240000006</v>
      </c>
      <c r="U63" s="52">
        <f>INTAVI!U63+NRGSUP!U63</f>
        <v>126.49714560000007</v>
      </c>
      <c r="V63" s="52">
        <f>INTAVI!V63+NRGSUP!V63</f>
        <v>108.98576640000006</v>
      </c>
      <c r="W63" s="52">
        <f>INTAVI!W63+NRGSUP!W63</f>
        <v>95.320108799999929</v>
      </c>
      <c r="X63" s="52">
        <f>INTAVI!X63+NRGSUP!X63</f>
        <v>117.55618560000005</v>
      </c>
      <c r="Y63" s="52">
        <f>INTAVI!Y63+NRGSUP!Y63</f>
        <v>132.81407999999996</v>
      </c>
      <c r="Z63" s="52">
        <f>INTAVI!Z63+NRGSUP!Z63</f>
        <v>147.90061440000002</v>
      </c>
    </row>
    <row r="64" spans="1:26" ht="11.25" customHeight="1" x14ac:dyDescent="0.2">
      <c r="A64" s="50" t="s">
        <v>96</v>
      </c>
      <c r="B64" s="51" t="s">
        <v>97</v>
      </c>
      <c r="C64" s="52">
        <f>INTAVI!C64+NRGSUP!C64</f>
        <v>2.6207344799999999</v>
      </c>
      <c r="D64" s="52">
        <f>INTAVI!D64+NRGSUP!D64</f>
        <v>2.0202436800000001</v>
      </c>
      <c r="E64" s="52">
        <f>INTAVI!E64+NRGSUP!E64</f>
        <v>2.1293344800000003</v>
      </c>
      <c r="F64" s="52">
        <f>INTAVI!F64+NRGSUP!F64</f>
        <v>1.9109563199999999</v>
      </c>
      <c r="G64" s="52">
        <f>INTAVI!G64+NRGSUP!G64</f>
        <v>10.210309200000001</v>
      </c>
      <c r="H64" s="52">
        <f>INTAVI!H64+NRGSUP!H64</f>
        <v>23.150443680000002</v>
      </c>
      <c r="I64" s="52">
        <f>INTAVI!I64+NRGSUP!I64</f>
        <v>21.020912639999999</v>
      </c>
      <c r="J64" s="52">
        <f>INTAVI!J64+NRGSUP!J64</f>
        <v>36.036131040000008</v>
      </c>
      <c r="K64" s="52">
        <f>INTAVI!K64+NRGSUP!K64</f>
        <v>52.525156320000008</v>
      </c>
      <c r="L64" s="52">
        <f>INTAVI!L64+NRGSUP!L64</f>
        <v>54.381665520000006</v>
      </c>
      <c r="M64" s="52">
        <f>INTAVI!M64+NRGSUP!M64</f>
        <v>70.270200000000017</v>
      </c>
      <c r="N64" s="52">
        <f>INTAVI!N64+NRGSUP!N64</f>
        <v>102.81188736</v>
      </c>
      <c r="O64" s="52">
        <f>INTAVI!O64+NRGSUP!O64</f>
        <v>130.11190920000001</v>
      </c>
      <c r="P64" s="52">
        <f>INTAVI!P64+NRGSUP!P64</f>
        <v>150.85980000000001</v>
      </c>
      <c r="Q64" s="52">
        <f>INTAVI!Q64+NRGSUP!Q64</f>
        <v>187.38733104000002</v>
      </c>
      <c r="R64" s="52">
        <f>INTAVI!R64+NRGSUP!R64</f>
        <v>188.75224367999999</v>
      </c>
      <c r="S64" s="52">
        <f>INTAVI!S64+NRGSUP!S64</f>
        <v>183.67431264000001</v>
      </c>
      <c r="T64" s="52">
        <f>INTAVI!T64+NRGSUP!T64</f>
        <v>194.44619376000003</v>
      </c>
      <c r="U64" s="52">
        <f>INTAVI!U64+NRGSUP!U64</f>
        <v>188.53602767999999</v>
      </c>
      <c r="V64" s="52">
        <f>INTAVI!V64+NRGSUP!V64</f>
        <v>183.19175784000001</v>
      </c>
      <c r="W64" s="52">
        <f>INTAVI!W64+NRGSUP!W64</f>
        <v>189.15224328000002</v>
      </c>
      <c r="X64" s="52">
        <f>INTAVI!X64+NRGSUP!X64</f>
        <v>199.39871952000001</v>
      </c>
      <c r="Y64" s="52">
        <f>INTAVI!Y64+NRGSUP!Y64</f>
        <v>197.9536104</v>
      </c>
      <c r="Z64" s="52">
        <f>INTAVI!Z64+NRGSUP!Z64</f>
        <v>217.92607199999998</v>
      </c>
    </row>
    <row r="65" spans="1:26" ht="11.25" customHeight="1" x14ac:dyDescent="0.2">
      <c r="A65" s="50" t="s">
        <v>98</v>
      </c>
      <c r="B65" s="51" t="s">
        <v>99</v>
      </c>
      <c r="C65" s="52">
        <f>INTAVI!C65+NRGSUP!C65</f>
        <v>364.79987999999992</v>
      </c>
      <c r="D65" s="52">
        <f>INTAVI!D65+NRGSUP!D65</f>
        <v>365.4</v>
      </c>
      <c r="E65" s="52">
        <f>INTAVI!E65+NRGSUP!E65</f>
        <v>381.59999999999997</v>
      </c>
      <c r="F65" s="52">
        <f>INTAVI!F65+NRGSUP!F65</f>
        <v>396.29988000000003</v>
      </c>
      <c r="G65" s="52">
        <f>INTAVI!G65+NRGSUP!G65</f>
        <v>395.99999999999994</v>
      </c>
      <c r="H65" s="52">
        <f>INTAVI!H65+NRGSUP!H65</f>
        <v>433.29995999999988</v>
      </c>
      <c r="I65" s="52">
        <f>INTAVI!I65+NRGSUP!I65</f>
        <v>420.09984000000009</v>
      </c>
      <c r="J65" s="52">
        <f>INTAVI!J65+NRGSUP!J65</f>
        <v>393.50015999999999</v>
      </c>
      <c r="K65" s="52">
        <f>INTAVI!K65+NRGSUP!K65</f>
        <v>382.60007999999999</v>
      </c>
      <c r="L65" s="52">
        <f>INTAVI!L65+NRGSUP!L65</f>
        <v>414.69983999999994</v>
      </c>
      <c r="M65" s="52">
        <f>INTAVI!M65+NRGSUP!M65</f>
        <v>401.50007999999997</v>
      </c>
      <c r="N65" s="52">
        <f>INTAVI!N65+NRGSUP!N65</f>
        <v>412.30007999999992</v>
      </c>
      <c r="O65" s="52">
        <f>INTAVI!O65+NRGSUP!O65</f>
        <v>359.89991999999995</v>
      </c>
      <c r="P65" s="52">
        <f>INTAVI!P65+NRGSUP!P65</f>
        <v>404.89991999999995</v>
      </c>
      <c r="Q65" s="52">
        <f>INTAVI!Q65+NRGSUP!Q65</f>
        <v>342.29987999999997</v>
      </c>
      <c r="R65" s="52">
        <f>INTAVI!R65+NRGSUP!R65</f>
        <v>407.80007999999998</v>
      </c>
      <c r="S65" s="52">
        <f>INTAVI!S65+NRGSUP!S65</f>
        <v>434.00015999999999</v>
      </c>
      <c r="T65" s="52">
        <f>INTAVI!T65+NRGSUP!T65</f>
        <v>498.08916000000005</v>
      </c>
      <c r="U65" s="52">
        <f>INTAVI!U65+NRGSUP!U65</f>
        <v>462.86351999999994</v>
      </c>
      <c r="V65" s="52">
        <f>INTAVI!V65+NRGSUP!V65</f>
        <v>493.97975999999971</v>
      </c>
      <c r="W65" s="52">
        <f>INTAVI!W65+NRGSUP!W65</f>
        <v>467.10755999999975</v>
      </c>
      <c r="X65" s="52">
        <f>INTAVI!X65+NRGSUP!X65</f>
        <v>496.55195999999995</v>
      </c>
      <c r="Y65" s="52">
        <f>INTAVI!Y65+NRGSUP!Y65</f>
        <v>508.20335999999992</v>
      </c>
      <c r="Z65" s="52">
        <f>INTAVI!Z65+NRGSUP!Z65</f>
        <v>465.4439999999999</v>
      </c>
    </row>
    <row r="66" spans="1:26" ht="11.25" customHeight="1" x14ac:dyDescent="0.2">
      <c r="A66" s="50" t="s">
        <v>100</v>
      </c>
      <c r="B66" s="51" t="s">
        <v>101</v>
      </c>
      <c r="C66" s="52">
        <f>INTAVI!C66+NRGSUP!C66</f>
        <v>0</v>
      </c>
      <c r="D66" s="52">
        <f>INTAVI!D66+NRGSUP!D66</f>
        <v>0</v>
      </c>
      <c r="E66" s="52">
        <f>INTAVI!E66+NRGSUP!E66</f>
        <v>0</v>
      </c>
      <c r="F66" s="52">
        <f>INTAVI!F66+NRGSUP!F66</f>
        <v>0</v>
      </c>
      <c r="G66" s="52">
        <f>INTAVI!G66+NRGSUP!G66</f>
        <v>0</v>
      </c>
      <c r="H66" s="52">
        <f>INTAVI!H66+NRGSUP!H66</f>
        <v>0</v>
      </c>
      <c r="I66" s="52">
        <f>INTAVI!I66+NRGSUP!I66</f>
        <v>0</v>
      </c>
      <c r="J66" s="52">
        <f>INTAVI!J66+NRGSUP!J66</f>
        <v>0</v>
      </c>
      <c r="K66" s="52">
        <f>INTAVI!K66+NRGSUP!K66</f>
        <v>0</v>
      </c>
      <c r="L66" s="52">
        <f>INTAVI!L66+NRGSUP!L66</f>
        <v>0</v>
      </c>
      <c r="M66" s="52">
        <f>INTAVI!M66+NRGSUP!M66</f>
        <v>0</v>
      </c>
      <c r="N66" s="52">
        <f>INTAVI!N66+NRGSUP!N66</f>
        <v>0</v>
      </c>
      <c r="O66" s="52">
        <f>INTAVI!O66+NRGSUP!O66</f>
        <v>0</v>
      </c>
      <c r="P66" s="52">
        <f>INTAVI!P66+NRGSUP!P66</f>
        <v>0</v>
      </c>
      <c r="Q66" s="52">
        <f>INTAVI!Q66+NRGSUP!Q66</f>
        <v>0</v>
      </c>
      <c r="R66" s="52">
        <f>INTAVI!R66+NRGSUP!R66</f>
        <v>0</v>
      </c>
      <c r="S66" s="52">
        <f>INTAVI!S66+NRGSUP!S66</f>
        <v>0</v>
      </c>
      <c r="T66" s="52">
        <f>INTAVI!T66+NRGSUP!T66</f>
        <v>0</v>
      </c>
      <c r="U66" s="52">
        <f>INTAVI!U66+NRGSUP!U66</f>
        <v>0</v>
      </c>
      <c r="V66" s="52">
        <f>INTAVI!V66+NRGSUP!V66</f>
        <v>0</v>
      </c>
      <c r="W66" s="52">
        <f>INTAVI!W66+NRGSUP!W66</f>
        <v>0</v>
      </c>
      <c r="X66" s="52">
        <f>INTAVI!X66+NRGSUP!X66</f>
        <v>0</v>
      </c>
      <c r="Y66" s="52">
        <f>INTAVI!Y66+NRGSUP!Y66</f>
        <v>0</v>
      </c>
      <c r="Z66" s="52">
        <f>INTAVI!Z66+NRGSUP!Z66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INTAVI!C67+NRGSUP!C67</f>
        <v>0</v>
      </c>
      <c r="D67" s="52">
        <f>INTAVI!D67+NRGSUP!D67</f>
        <v>0</v>
      </c>
      <c r="E67" s="52">
        <f>INTAVI!E67+NRGSUP!E67</f>
        <v>0</v>
      </c>
      <c r="F67" s="52">
        <f>INTAVI!F67+NRGSUP!F67</f>
        <v>0</v>
      </c>
      <c r="G67" s="52">
        <f>INTAVI!G67+NRGSUP!G67</f>
        <v>0</v>
      </c>
      <c r="H67" s="52">
        <f>INTAVI!H67+NRGSUP!H67</f>
        <v>0</v>
      </c>
      <c r="I67" s="52">
        <f>INTAVI!I67+NRGSUP!I67</f>
        <v>0</v>
      </c>
      <c r="J67" s="52">
        <f>INTAVI!J67+NRGSUP!J67</f>
        <v>0</v>
      </c>
      <c r="K67" s="52">
        <f>INTAVI!K67+NRGSUP!K67</f>
        <v>0</v>
      </c>
      <c r="L67" s="52">
        <f>INTAVI!L67+NRGSUP!L67</f>
        <v>0</v>
      </c>
      <c r="M67" s="52">
        <f>INTAVI!M67+NRGSUP!M67</f>
        <v>0</v>
      </c>
      <c r="N67" s="52">
        <f>INTAVI!N67+NRGSUP!N67</f>
        <v>0</v>
      </c>
      <c r="O67" s="52">
        <f>INTAVI!O67+NRGSUP!O67</f>
        <v>3.8232000000000004</v>
      </c>
      <c r="P67" s="52">
        <f>INTAVI!P67+NRGSUP!P67</f>
        <v>5.7347999999999999</v>
      </c>
      <c r="Q67" s="52">
        <f>INTAVI!Q67+NRGSUP!Q67</f>
        <v>5.7348000000000008</v>
      </c>
      <c r="R67" s="52">
        <f>INTAVI!R67+NRGSUP!R67</f>
        <v>63.082800000000013</v>
      </c>
      <c r="S67" s="52">
        <f>INTAVI!S67+NRGSUP!S67</f>
        <v>74.552399999999992</v>
      </c>
      <c r="T67" s="52">
        <f>INTAVI!T67+NRGSUP!T67</f>
        <v>8.7360119999999988</v>
      </c>
      <c r="U67" s="52">
        <f>INTAVI!U67+NRGSUP!U67</f>
        <v>16.598550240000005</v>
      </c>
      <c r="V67" s="52">
        <f>INTAVI!V67+NRGSUP!V67</f>
        <v>24.262027200000002</v>
      </c>
      <c r="W67" s="52">
        <f>INTAVI!W67+NRGSUP!W67</f>
        <v>19.022459039999998</v>
      </c>
      <c r="X67" s="52">
        <f>INTAVI!X67+NRGSUP!X67</f>
        <v>50.72239440000002</v>
      </c>
      <c r="Y67" s="52">
        <f>INTAVI!Y67+NRGSUP!Y67</f>
        <v>76.240470239999993</v>
      </c>
      <c r="Z67" s="52">
        <f>INTAVI!Z67+NRGSUP!Z67</f>
        <v>75.26937744</v>
      </c>
    </row>
    <row r="68" spans="1:26" ht="11.25" customHeight="1" x14ac:dyDescent="0.2">
      <c r="A68" s="50" t="s">
        <v>104</v>
      </c>
      <c r="B68" s="51" t="s">
        <v>105</v>
      </c>
      <c r="C68" s="52">
        <f>INTAVI!C68+NRGSUP!C68</f>
        <v>0</v>
      </c>
      <c r="D68" s="52">
        <f>INTAVI!D68+NRGSUP!D68</f>
        <v>0</v>
      </c>
      <c r="E68" s="52">
        <f>INTAVI!E68+NRGSUP!E68</f>
        <v>0</v>
      </c>
      <c r="F68" s="52">
        <f>INTAVI!F68+NRGSUP!F68</f>
        <v>0</v>
      </c>
      <c r="G68" s="52">
        <f>INTAVI!G68+NRGSUP!G68</f>
        <v>0</v>
      </c>
      <c r="H68" s="52">
        <f>INTAVI!H68+NRGSUP!H68</f>
        <v>0</v>
      </c>
      <c r="I68" s="52">
        <f>INTAVI!I68+NRGSUP!I68</f>
        <v>0</v>
      </c>
      <c r="J68" s="52">
        <f>INTAVI!J68+NRGSUP!J68</f>
        <v>0</v>
      </c>
      <c r="K68" s="52">
        <f>INTAVI!K68+NRGSUP!K68</f>
        <v>0</v>
      </c>
      <c r="L68" s="52">
        <f>INTAVI!L68+NRGSUP!L68</f>
        <v>0</v>
      </c>
      <c r="M68" s="52">
        <f>INTAVI!M68+NRGSUP!M68</f>
        <v>0</v>
      </c>
      <c r="N68" s="52">
        <f>INTAVI!N68+NRGSUP!N68</f>
        <v>0</v>
      </c>
      <c r="O68" s="52">
        <f>INTAVI!O68+NRGSUP!O68</f>
        <v>0</v>
      </c>
      <c r="P68" s="52">
        <f>INTAVI!P68+NRGSUP!P68</f>
        <v>0</v>
      </c>
      <c r="Q68" s="52">
        <f>INTAVI!Q68+NRGSUP!Q68</f>
        <v>0</v>
      </c>
      <c r="R68" s="52">
        <f>INTAVI!R68+NRGSUP!R68</f>
        <v>0</v>
      </c>
      <c r="S68" s="52">
        <f>INTAVI!S68+NRGSUP!S68</f>
        <v>0</v>
      </c>
      <c r="T68" s="52">
        <f>INTAVI!T68+NRGSUP!T68</f>
        <v>6.1064150399999999</v>
      </c>
      <c r="U68" s="52">
        <f>INTAVI!U68+NRGSUP!U68</f>
        <v>12.495492000000002</v>
      </c>
      <c r="V68" s="52">
        <f>INTAVI!V68+NRGSUP!V68</f>
        <v>5.4776260799999985</v>
      </c>
      <c r="W68" s="52">
        <f>INTAVI!W68+NRGSUP!W68</f>
        <v>4.188697920000001</v>
      </c>
      <c r="X68" s="52">
        <f>INTAVI!X68+NRGSUP!X68</f>
        <v>3.1383374400000013</v>
      </c>
      <c r="Y68" s="52">
        <f>INTAVI!Y68+NRGSUP!Y68</f>
        <v>2.5044508800000003</v>
      </c>
      <c r="Z68" s="52">
        <f>INTAVI!Z68+NRGSUP!Z68</f>
        <v>2.6693582400000002</v>
      </c>
    </row>
    <row r="69" spans="1:26" ht="11.25" customHeight="1" x14ac:dyDescent="0.2">
      <c r="A69" s="50" t="s">
        <v>106</v>
      </c>
      <c r="B69" s="51" t="s">
        <v>107</v>
      </c>
      <c r="C69" s="52">
        <f>INTAVI!C69+NRGSUP!C69</f>
        <v>0</v>
      </c>
      <c r="D69" s="52">
        <f>INTAVI!D69+NRGSUP!D69</f>
        <v>0</v>
      </c>
      <c r="E69" s="52">
        <f>INTAVI!E69+NRGSUP!E69</f>
        <v>0</v>
      </c>
      <c r="F69" s="52">
        <f>INTAVI!F69+NRGSUP!F69</f>
        <v>0</v>
      </c>
      <c r="G69" s="52">
        <f>INTAVI!G69+NRGSUP!G69</f>
        <v>0</v>
      </c>
      <c r="H69" s="52">
        <f>INTAVI!H69+NRGSUP!H69</f>
        <v>0</v>
      </c>
      <c r="I69" s="52">
        <f>INTAVI!I69+NRGSUP!I69</f>
        <v>209.56794335999996</v>
      </c>
      <c r="J69" s="52">
        <f>INTAVI!J69+NRGSUP!J69</f>
        <v>392.94033983999998</v>
      </c>
      <c r="K69" s="52">
        <f>INTAVI!K69+NRGSUP!K69</f>
        <v>395.55999647999988</v>
      </c>
      <c r="L69" s="52">
        <f>INTAVI!L69+NRGSUP!L69</f>
        <v>657.52005312000006</v>
      </c>
      <c r="M69" s="52">
        <f>INTAVI!M69+NRGSUP!M69</f>
        <v>956.15453808000007</v>
      </c>
      <c r="N69" s="52">
        <f>INTAVI!N69+NRGSUP!N69</f>
        <v>898.52336639999999</v>
      </c>
      <c r="O69" s="52">
        <f>INTAVI!O69+NRGSUP!O69</f>
        <v>830.41382303999967</v>
      </c>
      <c r="P69" s="52">
        <f>INTAVI!P69+NRGSUP!P69</f>
        <v>798.9787080000001</v>
      </c>
      <c r="Q69" s="52">
        <f>INTAVI!Q69+NRGSUP!Q69</f>
        <v>796.35905135999985</v>
      </c>
      <c r="R69" s="52">
        <f>INTAVI!R69+NRGSUP!R69</f>
        <v>953.53513632000011</v>
      </c>
      <c r="S69" s="52">
        <f>INTAVI!S69+NRGSUP!S69</f>
        <v>741.34728144000007</v>
      </c>
      <c r="T69" s="52">
        <f>INTAVI!T69+NRGSUP!T69</f>
        <v>743.51350656000011</v>
      </c>
      <c r="U69" s="52">
        <f>INTAVI!U69+NRGSUP!U69</f>
        <v>783.87885215999995</v>
      </c>
      <c r="V69" s="52">
        <f>INTAVI!V69+NRGSUP!V69</f>
        <v>811.68575039999973</v>
      </c>
      <c r="W69" s="52">
        <f>INTAVI!W69+NRGSUP!W69</f>
        <v>734.69618783999977</v>
      </c>
      <c r="X69" s="52">
        <f>INTAVI!X69+NRGSUP!X69</f>
        <v>1004.9005929600003</v>
      </c>
      <c r="Y69" s="52">
        <f>INTAVI!Y69+NRGSUP!Y69</f>
        <v>975.31539696000004</v>
      </c>
      <c r="Z69" s="52">
        <f>INTAVI!Z69+NRGSUP!Z69</f>
        <v>1015.4426846400003</v>
      </c>
    </row>
    <row r="70" spans="1:26" ht="11.25" customHeight="1" x14ac:dyDescent="0.2">
      <c r="A70" s="50" t="s">
        <v>108</v>
      </c>
      <c r="B70" s="51" t="s">
        <v>109</v>
      </c>
      <c r="C70" s="52">
        <f>INTAVI!C70+NRGSUP!C70</f>
        <v>0</v>
      </c>
      <c r="D70" s="52">
        <f>INTAVI!D70+NRGSUP!D70</f>
        <v>0</v>
      </c>
      <c r="E70" s="52">
        <f>INTAVI!E70+NRGSUP!E70</f>
        <v>0</v>
      </c>
      <c r="F70" s="52">
        <f>INTAVI!F70+NRGSUP!F70</f>
        <v>0</v>
      </c>
      <c r="G70" s="52">
        <f>INTAVI!G70+NRGSUP!G70</f>
        <v>0</v>
      </c>
      <c r="H70" s="52">
        <f>INTAVI!H70+NRGSUP!H70</f>
        <v>0</v>
      </c>
      <c r="I70" s="52">
        <f>INTAVI!I70+NRGSUP!I70</f>
        <v>0</v>
      </c>
      <c r="J70" s="52">
        <f>INTAVI!J70+NRGSUP!J70</f>
        <v>0</v>
      </c>
      <c r="K70" s="52">
        <f>INTAVI!K70+NRGSUP!K70</f>
        <v>0</v>
      </c>
      <c r="L70" s="52">
        <f>INTAVI!L70+NRGSUP!L70</f>
        <v>0</v>
      </c>
      <c r="M70" s="52">
        <f>INTAVI!M70+NRGSUP!M70</f>
        <v>0</v>
      </c>
      <c r="N70" s="52">
        <f>INTAVI!N70+NRGSUP!N70</f>
        <v>0</v>
      </c>
      <c r="O70" s="52">
        <f>INTAVI!O70+NRGSUP!O70</f>
        <v>0</v>
      </c>
      <c r="P70" s="52">
        <f>INTAVI!P70+NRGSUP!P70</f>
        <v>0</v>
      </c>
      <c r="Q70" s="52">
        <f>INTAVI!Q70+NRGSUP!Q70</f>
        <v>0</v>
      </c>
      <c r="R70" s="52">
        <f>INTAVI!R70+NRGSUP!R70</f>
        <v>0</v>
      </c>
      <c r="S70" s="52">
        <f>INTAVI!S70+NRGSUP!S70</f>
        <v>0</v>
      </c>
      <c r="T70" s="52">
        <f>INTAVI!T70+NRGSUP!T70</f>
        <v>0</v>
      </c>
      <c r="U70" s="52">
        <f>INTAVI!U70+NRGSUP!U70</f>
        <v>0</v>
      </c>
      <c r="V70" s="52">
        <f>INTAVI!V70+NRGSUP!V70</f>
        <v>0</v>
      </c>
      <c r="W70" s="52">
        <f>INTAVI!W70+NRGSUP!W70</f>
        <v>0</v>
      </c>
      <c r="X70" s="52">
        <f>INTAVI!X70+NRGSUP!X70</f>
        <v>0</v>
      </c>
      <c r="Y70" s="52">
        <f>INTAVI!Y70+NRGSUP!Y70</f>
        <v>0</v>
      </c>
      <c r="Z70" s="52">
        <f>INTAVI!Z70+NRGSUP!Z70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INTAVI!C71+NRGSUP!C71</f>
        <v>0</v>
      </c>
      <c r="D71" s="52">
        <f>INTAVI!D71+NRGSUP!D71</f>
        <v>0</v>
      </c>
      <c r="E71" s="52">
        <f>INTAVI!E71+NRGSUP!E71</f>
        <v>0</v>
      </c>
      <c r="F71" s="52">
        <f>INTAVI!F71+NRGSUP!F71</f>
        <v>0</v>
      </c>
      <c r="G71" s="52">
        <f>INTAVI!G71+NRGSUP!G71</f>
        <v>0</v>
      </c>
      <c r="H71" s="52">
        <f>INTAVI!H71+NRGSUP!H71</f>
        <v>0</v>
      </c>
      <c r="I71" s="52">
        <f>INTAVI!I71+NRGSUP!I71</f>
        <v>0</v>
      </c>
      <c r="J71" s="52">
        <f>INTAVI!J71+NRGSUP!J71</f>
        <v>0</v>
      </c>
      <c r="K71" s="52">
        <f>INTAVI!K71+NRGSUP!K71</f>
        <v>0</v>
      </c>
      <c r="L71" s="52">
        <f>INTAVI!L71+NRGSUP!L71</f>
        <v>0</v>
      </c>
      <c r="M71" s="52">
        <f>INTAVI!M71+NRGSUP!M71</f>
        <v>0</v>
      </c>
      <c r="N71" s="52">
        <f>INTAVI!N71+NRGSUP!N71</f>
        <v>0</v>
      </c>
      <c r="O71" s="52">
        <f>INTAVI!O71+NRGSUP!O71</f>
        <v>0</v>
      </c>
      <c r="P71" s="52">
        <f>INTAVI!P71+NRGSUP!P71</f>
        <v>0</v>
      </c>
      <c r="Q71" s="52">
        <f>INTAVI!Q71+NRGSUP!Q71</f>
        <v>0</v>
      </c>
      <c r="R71" s="52">
        <f>INTAVI!R71+NRGSUP!R71</f>
        <v>0</v>
      </c>
      <c r="S71" s="52">
        <f>INTAVI!S71+NRGSUP!S71</f>
        <v>0</v>
      </c>
      <c r="T71" s="52">
        <f>INTAVI!T71+NRGSUP!T71</f>
        <v>0</v>
      </c>
      <c r="U71" s="52">
        <f>INTAVI!U71+NRGSUP!U71</f>
        <v>0</v>
      </c>
      <c r="V71" s="52">
        <f>INTAVI!V71+NRGSUP!V71</f>
        <v>0</v>
      </c>
      <c r="W71" s="52">
        <f>INTAVI!W71+NRGSUP!W71</f>
        <v>0</v>
      </c>
      <c r="X71" s="52">
        <f>INTAVI!X71+NRGSUP!X71</f>
        <v>0</v>
      </c>
      <c r="Y71" s="52">
        <f>INTAVI!Y71+NRGSUP!Y71</f>
        <v>0</v>
      </c>
      <c r="Z71" s="52">
        <f>INTAVI!Z71+NRGSUP!Z71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INTAVI!C72+NRGSUP!C72</f>
        <v>0</v>
      </c>
      <c r="D72" s="55">
        <f>INTAVI!D72+NRGSUP!D72</f>
        <v>0</v>
      </c>
      <c r="E72" s="55">
        <f>INTAVI!E72+NRGSUP!E72</f>
        <v>0</v>
      </c>
      <c r="F72" s="55">
        <f>INTAVI!F72+NRGSUP!F72</f>
        <v>0</v>
      </c>
      <c r="G72" s="55">
        <f>INTAVI!G72+NRGSUP!G72</f>
        <v>0</v>
      </c>
      <c r="H72" s="55">
        <f>INTAVI!H72+NRGSUP!H72</f>
        <v>0</v>
      </c>
      <c r="I72" s="55">
        <f>INTAVI!I72+NRGSUP!I72</f>
        <v>3.0982867199999991</v>
      </c>
      <c r="J72" s="55">
        <f>INTAVI!J72+NRGSUP!J72</f>
        <v>8.5735886399999988</v>
      </c>
      <c r="K72" s="55">
        <f>INTAVI!K72+NRGSUP!K72</f>
        <v>14.97935088</v>
      </c>
      <c r="L72" s="55">
        <f>INTAVI!L72+NRGSUP!L72</f>
        <v>13.176888479999999</v>
      </c>
      <c r="M72" s="55">
        <f>INTAVI!M72+NRGSUP!M72</f>
        <v>14.142882239999997</v>
      </c>
      <c r="N72" s="55">
        <f>INTAVI!N72+NRGSUP!N72</f>
        <v>13.651145279999998</v>
      </c>
      <c r="O72" s="55">
        <f>INTAVI!O72+NRGSUP!O72</f>
        <v>13.92481008</v>
      </c>
      <c r="P72" s="55">
        <f>INTAVI!P72+NRGSUP!P72</f>
        <v>13.229902080000002</v>
      </c>
      <c r="Q72" s="55">
        <f>INTAVI!Q72+NRGSUP!Q72</f>
        <v>15.712657919999998</v>
      </c>
      <c r="R72" s="55">
        <f>INTAVI!R72+NRGSUP!R72</f>
        <v>10.752877439999995</v>
      </c>
      <c r="S72" s="55">
        <f>INTAVI!S72+NRGSUP!S72</f>
        <v>7.4219039999999996</v>
      </c>
      <c r="T72" s="55">
        <f>INTAVI!T72+NRGSUP!T72</f>
        <v>0</v>
      </c>
      <c r="U72" s="55">
        <f>INTAVI!U72+NRGSUP!U72</f>
        <v>0</v>
      </c>
      <c r="V72" s="55">
        <f>INTAVI!V72+NRGSUP!V72</f>
        <v>0</v>
      </c>
      <c r="W72" s="55">
        <f>INTAVI!W72+NRGSUP!W72</f>
        <v>0</v>
      </c>
      <c r="X72" s="55">
        <f>INTAVI!X72+NRGSUP!X72</f>
        <v>0</v>
      </c>
      <c r="Y72" s="55">
        <f>INTAVI!Y72+NRGSUP!Y72</f>
        <v>0</v>
      </c>
      <c r="Z72" s="55">
        <f>INTAVI!Z72+NRGSUP!Z72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123</v>
      </c>
      <c r="B1" s="4" t="s">
        <v>208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2022.9992222400003</v>
      </c>
      <c r="D2" s="21">
        <f t="shared" ref="D2:X2" si="0">SUM(D3,D17,D22,D25,D26,D51,D52)</f>
        <v>1946.0546319599998</v>
      </c>
      <c r="E2" s="21">
        <f t="shared" si="0"/>
        <v>1888.3462539599998</v>
      </c>
      <c r="F2" s="21">
        <f t="shared" si="0"/>
        <v>2032.6171989599998</v>
      </c>
      <c r="G2" s="21">
        <f t="shared" si="0"/>
        <v>2189.7123717600002</v>
      </c>
      <c r="H2" s="21">
        <f t="shared" si="0"/>
        <v>2269.8629542800008</v>
      </c>
      <c r="I2" s="21">
        <f t="shared" si="0"/>
        <v>2404.5156637200007</v>
      </c>
      <c r="J2" s="21">
        <f t="shared" si="0"/>
        <v>2538.2857287599995</v>
      </c>
      <c r="K2" s="21">
        <f t="shared" si="0"/>
        <v>2631.0366424800009</v>
      </c>
      <c r="L2" s="21">
        <f t="shared" si="0"/>
        <v>2467.17668628</v>
      </c>
      <c r="M2" s="21">
        <f t="shared" si="0"/>
        <v>2643.4035000000003</v>
      </c>
      <c r="N2" s="21">
        <f t="shared" si="0"/>
        <v>2754.7047000000011</v>
      </c>
      <c r="O2" s="21">
        <f t="shared" si="0"/>
        <v>2779.4384150400006</v>
      </c>
      <c r="P2" s="21">
        <f t="shared" si="0"/>
        <v>2810.3552999999997</v>
      </c>
      <c r="Q2" s="21">
        <f t="shared" si="0"/>
        <v>2909.2896424800006</v>
      </c>
      <c r="R2" s="21">
        <f t="shared" si="0"/>
        <v>3150.4423287600011</v>
      </c>
      <c r="S2" s="21">
        <f t="shared" si="0"/>
        <v>3459.6122137200014</v>
      </c>
      <c r="T2" s="21">
        <f t="shared" si="0"/>
        <v>3854.709989999998</v>
      </c>
      <c r="U2" s="21">
        <f t="shared" si="0"/>
        <v>4105.6910899200011</v>
      </c>
      <c r="V2" s="21">
        <f t="shared" si="0"/>
        <v>4389.5029377599994</v>
      </c>
      <c r="W2" s="21">
        <f t="shared" si="0"/>
        <v>1574.6738472000002</v>
      </c>
      <c r="X2" s="21">
        <f t="shared" si="0"/>
        <v>2004.3800845200001</v>
      </c>
      <c r="Y2" s="21">
        <f t="shared" ref="Y2:Z2" si="1">SUM(Y3,Y17,Y22,Y25,Y26,Y51,Y52)</f>
        <v>4185.9607388400009</v>
      </c>
      <c r="Z2" s="21">
        <f t="shared" si="1"/>
        <v>4829.0220583200007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f>INTAVI_PA_IN!C5+INTAVI_PA_EX!C5+INTAVI_FR_IN!C5+INTAVI_FR_EX!C5</f>
        <v>0</v>
      </c>
      <c r="D5" s="8">
        <f>INTAVI_PA_IN!D5+INTAVI_PA_EX!D5+INTAVI_FR_IN!D5+INTAVI_FR_EX!D5</f>
        <v>0</v>
      </c>
      <c r="E5" s="8">
        <f>INTAVI_PA_IN!E5+INTAVI_PA_EX!E5+INTAVI_FR_IN!E5+INTAVI_FR_EX!E5</f>
        <v>0</v>
      </c>
      <c r="F5" s="8">
        <f>INTAVI_PA_IN!F5+INTAVI_PA_EX!F5+INTAVI_FR_IN!F5+INTAVI_FR_EX!F5</f>
        <v>0</v>
      </c>
      <c r="G5" s="8">
        <f>INTAVI_PA_IN!G5+INTAVI_PA_EX!G5+INTAVI_FR_IN!G5+INTAVI_FR_EX!G5</f>
        <v>0</v>
      </c>
      <c r="H5" s="8">
        <f>INTAVI_PA_IN!H5+INTAVI_PA_EX!H5+INTAVI_FR_IN!H5+INTAVI_FR_EX!H5</f>
        <v>0</v>
      </c>
      <c r="I5" s="8">
        <f>INTAVI_PA_IN!I5+INTAVI_PA_EX!I5+INTAVI_FR_IN!I5+INTAVI_FR_EX!I5</f>
        <v>0</v>
      </c>
      <c r="J5" s="8">
        <f>INTAVI_PA_IN!J5+INTAVI_PA_EX!J5+INTAVI_FR_IN!J5+INTAVI_FR_EX!J5</f>
        <v>0</v>
      </c>
      <c r="K5" s="8">
        <f>INTAVI_PA_IN!K5+INTAVI_PA_EX!K5+INTAVI_FR_IN!K5+INTAVI_FR_EX!K5</f>
        <v>0</v>
      </c>
      <c r="L5" s="8">
        <f>INTAVI_PA_IN!L5+INTAVI_PA_EX!L5+INTAVI_FR_IN!L5+INTAVI_FR_EX!L5</f>
        <v>0</v>
      </c>
      <c r="M5" s="8">
        <f>INTAVI_PA_IN!M5+INTAVI_PA_EX!M5+INTAVI_FR_IN!M5+INTAVI_FR_EX!M5</f>
        <v>0</v>
      </c>
      <c r="N5" s="8">
        <f>INTAVI_PA_IN!N5+INTAVI_PA_EX!N5+INTAVI_FR_IN!N5+INTAVI_FR_EX!N5</f>
        <v>0</v>
      </c>
      <c r="O5" s="8">
        <f>INTAVI_PA_IN!O5+INTAVI_PA_EX!O5+INTAVI_FR_IN!O5+INTAVI_FR_EX!O5</f>
        <v>0</v>
      </c>
      <c r="P5" s="8">
        <f>INTAVI_PA_IN!P5+INTAVI_PA_EX!P5+INTAVI_FR_IN!P5+INTAVI_FR_EX!P5</f>
        <v>0</v>
      </c>
      <c r="Q5" s="8">
        <f>INTAVI_PA_IN!Q5+INTAVI_PA_EX!Q5+INTAVI_FR_IN!Q5+INTAVI_FR_EX!Q5</f>
        <v>0</v>
      </c>
      <c r="R5" s="8">
        <f>INTAVI_PA_IN!R5+INTAVI_PA_EX!R5+INTAVI_FR_IN!R5+INTAVI_FR_EX!R5</f>
        <v>0</v>
      </c>
      <c r="S5" s="8">
        <f>INTAVI_PA_IN!S5+INTAVI_PA_EX!S5+INTAVI_FR_IN!S5+INTAVI_FR_EX!S5</f>
        <v>0</v>
      </c>
      <c r="T5" s="8">
        <f>INTAVI_PA_IN!T5+INTAVI_PA_EX!T5+INTAVI_FR_IN!T5+INTAVI_FR_EX!T5</f>
        <v>0</v>
      </c>
      <c r="U5" s="8">
        <f>INTAVI_PA_IN!U5+INTAVI_PA_EX!U5+INTAVI_FR_IN!U5+INTAVI_FR_EX!U5</f>
        <v>0</v>
      </c>
      <c r="V5" s="8">
        <f>INTAVI_PA_IN!V5+INTAVI_PA_EX!V5+INTAVI_FR_IN!V5+INTAVI_FR_EX!V5</f>
        <v>0</v>
      </c>
      <c r="W5" s="8">
        <f>INTAVI_PA_IN!W5+INTAVI_PA_EX!W5+INTAVI_FR_IN!W5+INTAVI_FR_EX!W5</f>
        <v>0</v>
      </c>
      <c r="X5" s="8">
        <f>INTAVI_PA_IN!X5+INTAVI_PA_EX!X5+INTAVI_FR_IN!X5+INTAVI_FR_EX!X5</f>
        <v>0</v>
      </c>
      <c r="Y5" s="8">
        <f>INTAVI_PA_IN!Y5+INTAVI_PA_EX!Y5+INTAVI_FR_IN!Y5+INTAVI_FR_EX!Y5</f>
        <v>0</v>
      </c>
      <c r="Z5" s="8">
        <f>INTAVI_PA_IN!Z5+INTAVI_PA_EX!Z5+INTAVI_FR_IN!Z5+INTAVI_FR_EX!Z5</f>
        <v>0</v>
      </c>
    </row>
    <row r="6" spans="1:26" ht="11.25" customHeight="1" x14ac:dyDescent="0.2">
      <c r="A6" s="28" t="s">
        <v>6</v>
      </c>
      <c r="B6" s="7" t="s">
        <v>7</v>
      </c>
      <c r="C6" s="8">
        <f>INTAVI_PA_IN!C6+INTAVI_PA_EX!C6+INTAVI_FR_IN!C6+INTAVI_FR_EX!C6</f>
        <v>0</v>
      </c>
      <c r="D6" s="8">
        <f>INTAVI_PA_IN!D6+INTAVI_PA_EX!D6+INTAVI_FR_IN!D6+INTAVI_FR_EX!D6</f>
        <v>0</v>
      </c>
      <c r="E6" s="8">
        <f>INTAVI_PA_IN!E6+INTAVI_PA_EX!E6+INTAVI_FR_IN!E6+INTAVI_FR_EX!E6</f>
        <v>0</v>
      </c>
      <c r="F6" s="8">
        <f>INTAVI_PA_IN!F6+INTAVI_PA_EX!F6+INTAVI_FR_IN!F6+INTAVI_FR_EX!F6</f>
        <v>0</v>
      </c>
      <c r="G6" s="8">
        <f>INTAVI_PA_IN!G6+INTAVI_PA_EX!G6+INTAVI_FR_IN!G6+INTAVI_FR_EX!G6</f>
        <v>0</v>
      </c>
      <c r="H6" s="8">
        <f>INTAVI_PA_IN!H6+INTAVI_PA_EX!H6+INTAVI_FR_IN!H6+INTAVI_FR_EX!H6</f>
        <v>0</v>
      </c>
      <c r="I6" s="8">
        <f>INTAVI_PA_IN!I6+INTAVI_PA_EX!I6+INTAVI_FR_IN!I6+INTAVI_FR_EX!I6</f>
        <v>0</v>
      </c>
      <c r="J6" s="8">
        <f>INTAVI_PA_IN!J6+INTAVI_PA_EX!J6+INTAVI_FR_IN!J6+INTAVI_FR_EX!J6</f>
        <v>0</v>
      </c>
      <c r="K6" s="8">
        <f>INTAVI_PA_IN!K6+INTAVI_PA_EX!K6+INTAVI_FR_IN!K6+INTAVI_FR_EX!K6</f>
        <v>0</v>
      </c>
      <c r="L6" s="8">
        <f>INTAVI_PA_IN!L6+INTAVI_PA_EX!L6+INTAVI_FR_IN!L6+INTAVI_FR_EX!L6</f>
        <v>0</v>
      </c>
      <c r="M6" s="8">
        <f>INTAVI_PA_IN!M6+INTAVI_PA_EX!M6+INTAVI_FR_IN!M6+INTAVI_FR_EX!M6</f>
        <v>0</v>
      </c>
      <c r="N6" s="8">
        <f>INTAVI_PA_IN!N6+INTAVI_PA_EX!N6+INTAVI_FR_IN!N6+INTAVI_FR_EX!N6</f>
        <v>0</v>
      </c>
      <c r="O6" s="8">
        <f>INTAVI_PA_IN!O6+INTAVI_PA_EX!O6+INTAVI_FR_IN!O6+INTAVI_FR_EX!O6</f>
        <v>0</v>
      </c>
      <c r="P6" s="8">
        <f>INTAVI_PA_IN!P6+INTAVI_PA_EX!P6+INTAVI_FR_IN!P6+INTAVI_FR_EX!P6</f>
        <v>0</v>
      </c>
      <c r="Q6" s="8">
        <f>INTAVI_PA_IN!Q6+INTAVI_PA_EX!Q6+INTAVI_FR_IN!Q6+INTAVI_FR_EX!Q6</f>
        <v>0</v>
      </c>
      <c r="R6" s="8">
        <f>INTAVI_PA_IN!R6+INTAVI_PA_EX!R6+INTAVI_FR_IN!R6+INTAVI_FR_EX!R6</f>
        <v>0</v>
      </c>
      <c r="S6" s="8">
        <f>INTAVI_PA_IN!S6+INTAVI_PA_EX!S6+INTAVI_FR_IN!S6+INTAVI_FR_EX!S6</f>
        <v>0</v>
      </c>
      <c r="T6" s="8">
        <f>INTAVI_PA_IN!T6+INTAVI_PA_EX!T6+INTAVI_FR_IN!T6+INTAVI_FR_EX!T6</f>
        <v>0</v>
      </c>
      <c r="U6" s="8">
        <f>INTAVI_PA_IN!U6+INTAVI_PA_EX!U6+INTAVI_FR_IN!U6+INTAVI_FR_EX!U6</f>
        <v>0</v>
      </c>
      <c r="V6" s="8">
        <f>INTAVI_PA_IN!V6+INTAVI_PA_EX!V6+INTAVI_FR_IN!V6+INTAVI_FR_EX!V6</f>
        <v>0</v>
      </c>
      <c r="W6" s="8">
        <f>INTAVI_PA_IN!W6+INTAVI_PA_EX!W6+INTAVI_FR_IN!W6+INTAVI_FR_EX!W6</f>
        <v>0</v>
      </c>
      <c r="X6" s="8">
        <f>INTAVI_PA_IN!X6+INTAVI_PA_EX!X6+INTAVI_FR_IN!X6+INTAVI_FR_EX!X6</f>
        <v>0</v>
      </c>
      <c r="Y6" s="8">
        <f>INTAVI_PA_IN!Y6+INTAVI_PA_EX!Y6+INTAVI_FR_IN!Y6+INTAVI_FR_EX!Y6</f>
        <v>0</v>
      </c>
      <c r="Z6" s="8">
        <f>INTAVI_PA_IN!Z6+INTAVI_PA_EX!Z6+INTAVI_FR_IN!Z6+INTAVI_FR_EX!Z6</f>
        <v>0</v>
      </c>
    </row>
    <row r="7" spans="1:26" ht="11.25" customHeight="1" x14ac:dyDescent="0.2">
      <c r="A7" s="28" t="s">
        <v>8</v>
      </c>
      <c r="B7" s="7" t="s">
        <v>9</v>
      </c>
      <c r="C7" s="8">
        <f>INTAVI_PA_IN!C7+INTAVI_PA_EX!C7+INTAVI_FR_IN!C7+INTAVI_FR_EX!C7</f>
        <v>0</v>
      </c>
      <c r="D7" s="8">
        <f>INTAVI_PA_IN!D7+INTAVI_PA_EX!D7+INTAVI_FR_IN!D7+INTAVI_FR_EX!D7</f>
        <v>0</v>
      </c>
      <c r="E7" s="8">
        <f>INTAVI_PA_IN!E7+INTAVI_PA_EX!E7+INTAVI_FR_IN!E7+INTAVI_FR_EX!E7</f>
        <v>0</v>
      </c>
      <c r="F7" s="8">
        <f>INTAVI_PA_IN!F7+INTAVI_PA_EX!F7+INTAVI_FR_IN!F7+INTAVI_FR_EX!F7</f>
        <v>0</v>
      </c>
      <c r="G7" s="8">
        <f>INTAVI_PA_IN!G7+INTAVI_PA_EX!G7+INTAVI_FR_IN!G7+INTAVI_FR_EX!G7</f>
        <v>0</v>
      </c>
      <c r="H7" s="8">
        <f>INTAVI_PA_IN!H7+INTAVI_PA_EX!H7+INTAVI_FR_IN!H7+INTAVI_FR_EX!H7</f>
        <v>0</v>
      </c>
      <c r="I7" s="8">
        <f>INTAVI_PA_IN!I7+INTAVI_PA_EX!I7+INTAVI_FR_IN!I7+INTAVI_FR_EX!I7</f>
        <v>0</v>
      </c>
      <c r="J7" s="8">
        <f>INTAVI_PA_IN!J7+INTAVI_PA_EX!J7+INTAVI_FR_IN!J7+INTAVI_FR_EX!J7</f>
        <v>0</v>
      </c>
      <c r="K7" s="8">
        <f>INTAVI_PA_IN!K7+INTAVI_PA_EX!K7+INTAVI_FR_IN!K7+INTAVI_FR_EX!K7</f>
        <v>0</v>
      </c>
      <c r="L7" s="8">
        <f>INTAVI_PA_IN!L7+INTAVI_PA_EX!L7+INTAVI_FR_IN!L7+INTAVI_FR_EX!L7</f>
        <v>0</v>
      </c>
      <c r="M7" s="8">
        <f>INTAVI_PA_IN!M7+INTAVI_PA_EX!M7+INTAVI_FR_IN!M7+INTAVI_FR_EX!M7</f>
        <v>0</v>
      </c>
      <c r="N7" s="8">
        <f>INTAVI_PA_IN!N7+INTAVI_PA_EX!N7+INTAVI_FR_IN!N7+INTAVI_FR_EX!N7</f>
        <v>0</v>
      </c>
      <c r="O7" s="8">
        <f>INTAVI_PA_IN!O7+INTAVI_PA_EX!O7+INTAVI_FR_IN!O7+INTAVI_FR_EX!O7</f>
        <v>0</v>
      </c>
      <c r="P7" s="8">
        <f>INTAVI_PA_IN!P7+INTAVI_PA_EX!P7+INTAVI_FR_IN!P7+INTAVI_FR_EX!P7</f>
        <v>0</v>
      </c>
      <c r="Q7" s="8">
        <f>INTAVI_PA_IN!Q7+INTAVI_PA_EX!Q7+INTAVI_FR_IN!Q7+INTAVI_FR_EX!Q7</f>
        <v>0</v>
      </c>
      <c r="R7" s="8">
        <f>INTAVI_PA_IN!R7+INTAVI_PA_EX!R7+INTAVI_FR_IN!R7+INTAVI_FR_EX!R7</f>
        <v>0</v>
      </c>
      <c r="S7" s="8">
        <f>INTAVI_PA_IN!S7+INTAVI_PA_EX!S7+INTAVI_FR_IN!S7+INTAVI_FR_EX!S7</f>
        <v>0</v>
      </c>
      <c r="T7" s="8">
        <f>INTAVI_PA_IN!T7+INTAVI_PA_EX!T7+INTAVI_FR_IN!T7+INTAVI_FR_EX!T7</f>
        <v>0</v>
      </c>
      <c r="U7" s="8">
        <f>INTAVI_PA_IN!U7+INTAVI_PA_EX!U7+INTAVI_FR_IN!U7+INTAVI_FR_EX!U7</f>
        <v>0</v>
      </c>
      <c r="V7" s="8">
        <f>INTAVI_PA_IN!V7+INTAVI_PA_EX!V7+INTAVI_FR_IN!V7+INTAVI_FR_EX!V7</f>
        <v>0</v>
      </c>
      <c r="W7" s="8">
        <f>INTAVI_PA_IN!W7+INTAVI_PA_EX!W7+INTAVI_FR_IN!W7+INTAVI_FR_EX!W7</f>
        <v>0</v>
      </c>
      <c r="X7" s="8">
        <f>INTAVI_PA_IN!X7+INTAVI_PA_EX!X7+INTAVI_FR_IN!X7+INTAVI_FR_EX!X7</f>
        <v>0</v>
      </c>
      <c r="Y7" s="8">
        <f>INTAVI_PA_IN!Y7+INTAVI_PA_EX!Y7+INTAVI_FR_IN!Y7+INTAVI_FR_EX!Y7</f>
        <v>0</v>
      </c>
      <c r="Z7" s="8">
        <f>INTAVI_PA_IN!Z7+INTAVI_PA_EX!Z7+INTAVI_FR_IN!Z7+INTAVI_FR_EX!Z7</f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W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ref="X8:Z8" si="7">SUM(X9:X10)</f>
        <v>0</v>
      </c>
      <c r="Y8" s="19">
        <f t="shared" si="7"/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f>INTAVI_PA_IN!C9+INTAVI_PA_EX!C9+INTAVI_FR_IN!C9+INTAVI_FR_EX!C9</f>
        <v>0</v>
      </c>
      <c r="D9" s="8">
        <f>INTAVI_PA_IN!D9+INTAVI_PA_EX!D9+INTAVI_FR_IN!D9+INTAVI_FR_EX!D9</f>
        <v>0</v>
      </c>
      <c r="E9" s="8">
        <f>INTAVI_PA_IN!E9+INTAVI_PA_EX!E9+INTAVI_FR_IN!E9+INTAVI_FR_EX!E9</f>
        <v>0</v>
      </c>
      <c r="F9" s="8">
        <f>INTAVI_PA_IN!F9+INTAVI_PA_EX!F9+INTAVI_FR_IN!F9+INTAVI_FR_EX!F9</f>
        <v>0</v>
      </c>
      <c r="G9" s="8">
        <f>INTAVI_PA_IN!G9+INTAVI_PA_EX!G9+INTAVI_FR_IN!G9+INTAVI_FR_EX!G9</f>
        <v>0</v>
      </c>
      <c r="H9" s="8">
        <f>INTAVI_PA_IN!H9+INTAVI_PA_EX!H9+INTAVI_FR_IN!H9+INTAVI_FR_EX!H9</f>
        <v>0</v>
      </c>
      <c r="I9" s="8">
        <f>INTAVI_PA_IN!I9+INTAVI_PA_EX!I9+INTAVI_FR_IN!I9+INTAVI_FR_EX!I9</f>
        <v>0</v>
      </c>
      <c r="J9" s="8">
        <f>INTAVI_PA_IN!J9+INTAVI_PA_EX!J9+INTAVI_FR_IN!J9+INTAVI_FR_EX!J9</f>
        <v>0</v>
      </c>
      <c r="K9" s="8">
        <f>INTAVI_PA_IN!K9+INTAVI_PA_EX!K9+INTAVI_FR_IN!K9+INTAVI_FR_EX!K9</f>
        <v>0</v>
      </c>
      <c r="L9" s="8">
        <f>INTAVI_PA_IN!L9+INTAVI_PA_EX!L9+INTAVI_FR_IN!L9+INTAVI_FR_EX!L9</f>
        <v>0</v>
      </c>
      <c r="M9" s="8">
        <f>INTAVI_PA_IN!M9+INTAVI_PA_EX!M9+INTAVI_FR_IN!M9+INTAVI_FR_EX!M9</f>
        <v>0</v>
      </c>
      <c r="N9" s="8">
        <f>INTAVI_PA_IN!N9+INTAVI_PA_EX!N9+INTAVI_FR_IN!N9+INTAVI_FR_EX!N9</f>
        <v>0</v>
      </c>
      <c r="O9" s="8">
        <f>INTAVI_PA_IN!O9+INTAVI_PA_EX!O9+INTAVI_FR_IN!O9+INTAVI_FR_EX!O9</f>
        <v>0</v>
      </c>
      <c r="P9" s="8">
        <f>INTAVI_PA_IN!P9+INTAVI_PA_EX!P9+INTAVI_FR_IN!P9+INTAVI_FR_EX!P9</f>
        <v>0</v>
      </c>
      <c r="Q9" s="8">
        <f>INTAVI_PA_IN!Q9+INTAVI_PA_EX!Q9+INTAVI_FR_IN!Q9+INTAVI_FR_EX!Q9</f>
        <v>0</v>
      </c>
      <c r="R9" s="8">
        <f>INTAVI_PA_IN!R9+INTAVI_PA_EX!R9+INTAVI_FR_IN!R9+INTAVI_FR_EX!R9</f>
        <v>0</v>
      </c>
      <c r="S9" s="8">
        <f>INTAVI_PA_IN!S9+INTAVI_PA_EX!S9+INTAVI_FR_IN!S9+INTAVI_FR_EX!S9</f>
        <v>0</v>
      </c>
      <c r="T9" s="8">
        <f>INTAVI_PA_IN!T9+INTAVI_PA_EX!T9+INTAVI_FR_IN!T9+INTAVI_FR_EX!T9</f>
        <v>0</v>
      </c>
      <c r="U9" s="8">
        <f>INTAVI_PA_IN!U9+INTAVI_PA_EX!U9+INTAVI_FR_IN!U9+INTAVI_FR_EX!U9</f>
        <v>0</v>
      </c>
      <c r="V9" s="8">
        <f>INTAVI_PA_IN!V9+INTAVI_PA_EX!V9+INTAVI_FR_IN!V9+INTAVI_FR_EX!V9</f>
        <v>0</v>
      </c>
      <c r="W9" s="8">
        <f>INTAVI_PA_IN!W9+INTAVI_PA_EX!W9+INTAVI_FR_IN!W9+INTAVI_FR_EX!W9</f>
        <v>0</v>
      </c>
      <c r="X9" s="8">
        <f>INTAVI_PA_IN!X9+INTAVI_PA_EX!X9+INTAVI_FR_IN!X9+INTAVI_FR_EX!X9</f>
        <v>0</v>
      </c>
      <c r="Y9" s="8">
        <f>INTAVI_PA_IN!Y9+INTAVI_PA_EX!Y9+INTAVI_FR_IN!Y9+INTAVI_FR_EX!Y9</f>
        <v>0</v>
      </c>
      <c r="Z9" s="8">
        <f>INTAVI_PA_IN!Z9+INTAVI_PA_EX!Z9+INTAVI_FR_IN!Z9+INTAVI_FR_EX!Z9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INTAVI_PA_IN!C10+INTAVI_PA_EX!C10+INTAVI_FR_IN!C10+INTAVI_FR_EX!C10</f>
        <v>0</v>
      </c>
      <c r="D10" s="8">
        <f>INTAVI_PA_IN!D10+INTAVI_PA_EX!D10+INTAVI_FR_IN!D10+INTAVI_FR_EX!D10</f>
        <v>0</v>
      </c>
      <c r="E10" s="8">
        <f>INTAVI_PA_IN!E10+INTAVI_PA_EX!E10+INTAVI_FR_IN!E10+INTAVI_FR_EX!E10</f>
        <v>0</v>
      </c>
      <c r="F10" s="8">
        <f>INTAVI_PA_IN!F10+INTAVI_PA_EX!F10+INTAVI_FR_IN!F10+INTAVI_FR_EX!F10</f>
        <v>0</v>
      </c>
      <c r="G10" s="8">
        <f>INTAVI_PA_IN!G10+INTAVI_PA_EX!G10+INTAVI_FR_IN!G10+INTAVI_FR_EX!G10</f>
        <v>0</v>
      </c>
      <c r="H10" s="8">
        <f>INTAVI_PA_IN!H10+INTAVI_PA_EX!H10+INTAVI_FR_IN!H10+INTAVI_FR_EX!H10</f>
        <v>0</v>
      </c>
      <c r="I10" s="8">
        <f>INTAVI_PA_IN!I10+INTAVI_PA_EX!I10+INTAVI_FR_IN!I10+INTAVI_FR_EX!I10</f>
        <v>0</v>
      </c>
      <c r="J10" s="8">
        <f>INTAVI_PA_IN!J10+INTAVI_PA_EX!J10+INTAVI_FR_IN!J10+INTAVI_FR_EX!J10</f>
        <v>0</v>
      </c>
      <c r="K10" s="8">
        <f>INTAVI_PA_IN!K10+INTAVI_PA_EX!K10+INTAVI_FR_IN!K10+INTAVI_FR_EX!K10</f>
        <v>0</v>
      </c>
      <c r="L10" s="8">
        <f>INTAVI_PA_IN!L10+INTAVI_PA_EX!L10+INTAVI_FR_IN!L10+INTAVI_FR_EX!L10</f>
        <v>0</v>
      </c>
      <c r="M10" s="8">
        <f>INTAVI_PA_IN!M10+INTAVI_PA_EX!M10+INTAVI_FR_IN!M10+INTAVI_FR_EX!M10</f>
        <v>0</v>
      </c>
      <c r="N10" s="8">
        <f>INTAVI_PA_IN!N10+INTAVI_PA_EX!N10+INTAVI_FR_IN!N10+INTAVI_FR_EX!N10</f>
        <v>0</v>
      </c>
      <c r="O10" s="8">
        <f>INTAVI_PA_IN!O10+INTAVI_PA_EX!O10+INTAVI_FR_IN!O10+INTAVI_FR_EX!O10</f>
        <v>0</v>
      </c>
      <c r="P10" s="8">
        <f>INTAVI_PA_IN!P10+INTAVI_PA_EX!P10+INTAVI_FR_IN!P10+INTAVI_FR_EX!P10</f>
        <v>0</v>
      </c>
      <c r="Q10" s="8">
        <f>INTAVI_PA_IN!Q10+INTAVI_PA_EX!Q10+INTAVI_FR_IN!Q10+INTAVI_FR_EX!Q10</f>
        <v>0</v>
      </c>
      <c r="R10" s="8">
        <f>INTAVI_PA_IN!R10+INTAVI_PA_EX!R10+INTAVI_FR_IN!R10+INTAVI_FR_EX!R10</f>
        <v>0</v>
      </c>
      <c r="S10" s="8">
        <f>INTAVI_PA_IN!S10+INTAVI_PA_EX!S10+INTAVI_FR_IN!S10+INTAVI_FR_EX!S10</f>
        <v>0</v>
      </c>
      <c r="T10" s="8">
        <f>INTAVI_PA_IN!T10+INTAVI_PA_EX!T10+INTAVI_FR_IN!T10+INTAVI_FR_EX!T10</f>
        <v>0</v>
      </c>
      <c r="U10" s="8">
        <f>INTAVI_PA_IN!U10+INTAVI_PA_EX!U10+INTAVI_FR_IN!U10+INTAVI_FR_EX!U10</f>
        <v>0</v>
      </c>
      <c r="V10" s="8">
        <f>INTAVI_PA_IN!V10+INTAVI_PA_EX!V10+INTAVI_FR_IN!V10+INTAVI_FR_EX!V10</f>
        <v>0</v>
      </c>
      <c r="W10" s="8">
        <f>INTAVI_PA_IN!W10+INTAVI_PA_EX!W10+INTAVI_FR_IN!W10+INTAVI_FR_EX!W10</f>
        <v>0</v>
      </c>
      <c r="X10" s="8">
        <f>INTAVI_PA_IN!X10+INTAVI_PA_EX!X10+INTAVI_FR_IN!X10+INTAVI_FR_EX!X10</f>
        <v>0</v>
      </c>
      <c r="Y10" s="8">
        <f>INTAVI_PA_IN!Y10+INTAVI_PA_EX!Y10+INTAVI_FR_IN!Y10+INTAVI_FR_EX!Y10</f>
        <v>0</v>
      </c>
      <c r="Z10" s="8">
        <f>INTAVI_PA_IN!Z10+INTAVI_PA_EX!Z10+INTAVI_FR_IN!Z10+INTAVI_FR_EX!Z10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W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ref="X11:Z11" si="9">SUM(X12:X16)</f>
        <v>0</v>
      </c>
      <c r="Y11" s="19">
        <f t="shared" si="9"/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f>INTAVI_PA_IN!C12+INTAVI_PA_EX!C12+INTAVI_FR_IN!C12+INTAVI_FR_EX!C12</f>
        <v>0</v>
      </c>
      <c r="D12" s="8">
        <f>INTAVI_PA_IN!D12+INTAVI_PA_EX!D12+INTAVI_FR_IN!D12+INTAVI_FR_EX!D12</f>
        <v>0</v>
      </c>
      <c r="E12" s="8">
        <f>INTAVI_PA_IN!E12+INTAVI_PA_EX!E12+INTAVI_FR_IN!E12+INTAVI_FR_EX!E12</f>
        <v>0</v>
      </c>
      <c r="F12" s="8">
        <f>INTAVI_PA_IN!F12+INTAVI_PA_EX!F12+INTAVI_FR_IN!F12+INTAVI_FR_EX!F12</f>
        <v>0</v>
      </c>
      <c r="G12" s="8">
        <f>INTAVI_PA_IN!G12+INTAVI_PA_EX!G12+INTAVI_FR_IN!G12+INTAVI_FR_EX!G12</f>
        <v>0</v>
      </c>
      <c r="H12" s="8">
        <f>INTAVI_PA_IN!H12+INTAVI_PA_EX!H12+INTAVI_FR_IN!H12+INTAVI_FR_EX!H12</f>
        <v>0</v>
      </c>
      <c r="I12" s="8">
        <f>INTAVI_PA_IN!I12+INTAVI_PA_EX!I12+INTAVI_FR_IN!I12+INTAVI_FR_EX!I12</f>
        <v>0</v>
      </c>
      <c r="J12" s="8">
        <f>INTAVI_PA_IN!J12+INTAVI_PA_EX!J12+INTAVI_FR_IN!J12+INTAVI_FR_EX!J12</f>
        <v>0</v>
      </c>
      <c r="K12" s="8">
        <f>INTAVI_PA_IN!K12+INTAVI_PA_EX!K12+INTAVI_FR_IN!K12+INTAVI_FR_EX!K12</f>
        <v>0</v>
      </c>
      <c r="L12" s="8">
        <f>INTAVI_PA_IN!L12+INTAVI_PA_EX!L12+INTAVI_FR_IN!L12+INTAVI_FR_EX!L12</f>
        <v>0</v>
      </c>
      <c r="M12" s="8">
        <f>INTAVI_PA_IN!M12+INTAVI_PA_EX!M12+INTAVI_FR_IN!M12+INTAVI_FR_EX!M12</f>
        <v>0</v>
      </c>
      <c r="N12" s="8">
        <f>INTAVI_PA_IN!N12+INTAVI_PA_EX!N12+INTAVI_FR_IN!N12+INTAVI_FR_EX!N12</f>
        <v>0</v>
      </c>
      <c r="O12" s="8">
        <f>INTAVI_PA_IN!O12+INTAVI_PA_EX!O12+INTAVI_FR_IN!O12+INTAVI_FR_EX!O12</f>
        <v>0</v>
      </c>
      <c r="P12" s="8">
        <f>INTAVI_PA_IN!P12+INTAVI_PA_EX!P12+INTAVI_FR_IN!P12+INTAVI_FR_EX!P12</f>
        <v>0</v>
      </c>
      <c r="Q12" s="8">
        <f>INTAVI_PA_IN!Q12+INTAVI_PA_EX!Q12+INTAVI_FR_IN!Q12+INTAVI_FR_EX!Q12</f>
        <v>0</v>
      </c>
      <c r="R12" s="8">
        <f>INTAVI_PA_IN!R12+INTAVI_PA_EX!R12+INTAVI_FR_IN!R12+INTAVI_FR_EX!R12</f>
        <v>0</v>
      </c>
      <c r="S12" s="8">
        <f>INTAVI_PA_IN!S12+INTAVI_PA_EX!S12+INTAVI_FR_IN!S12+INTAVI_FR_EX!S12</f>
        <v>0</v>
      </c>
      <c r="T12" s="8">
        <f>INTAVI_PA_IN!T12+INTAVI_PA_EX!T12+INTAVI_FR_IN!T12+INTAVI_FR_EX!T12</f>
        <v>0</v>
      </c>
      <c r="U12" s="8">
        <f>INTAVI_PA_IN!U12+INTAVI_PA_EX!U12+INTAVI_FR_IN!U12+INTAVI_FR_EX!U12</f>
        <v>0</v>
      </c>
      <c r="V12" s="8">
        <f>INTAVI_PA_IN!V12+INTAVI_PA_EX!V12+INTAVI_FR_IN!V12+INTAVI_FR_EX!V12</f>
        <v>0</v>
      </c>
      <c r="W12" s="8">
        <f>INTAVI_PA_IN!W12+INTAVI_PA_EX!W12+INTAVI_FR_IN!W12+INTAVI_FR_EX!W12</f>
        <v>0</v>
      </c>
      <c r="X12" s="8">
        <f>INTAVI_PA_IN!X12+INTAVI_PA_EX!X12+INTAVI_FR_IN!X12+INTAVI_FR_EX!X12</f>
        <v>0</v>
      </c>
      <c r="Y12" s="8">
        <f>INTAVI_PA_IN!Y12+INTAVI_PA_EX!Y12+INTAVI_FR_IN!Y12+INTAVI_FR_EX!Y12</f>
        <v>0</v>
      </c>
      <c r="Z12" s="8">
        <f>INTAVI_PA_IN!Z12+INTAVI_PA_EX!Z12+INTAVI_FR_IN!Z12+INTAVI_FR_EX!Z12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INTAVI_PA_IN!C13+INTAVI_PA_EX!C13+INTAVI_FR_IN!C13+INTAVI_FR_EX!C13</f>
        <v>0</v>
      </c>
      <c r="D13" s="8">
        <f>INTAVI_PA_IN!D13+INTAVI_PA_EX!D13+INTAVI_FR_IN!D13+INTAVI_FR_EX!D13</f>
        <v>0</v>
      </c>
      <c r="E13" s="8">
        <f>INTAVI_PA_IN!E13+INTAVI_PA_EX!E13+INTAVI_FR_IN!E13+INTAVI_FR_EX!E13</f>
        <v>0</v>
      </c>
      <c r="F13" s="8">
        <f>INTAVI_PA_IN!F13+INTAVI_PA_EX!F13+INTAVI_FR_IN!F13+INTAVI_FR_EX!F13</f>
        <v>0</v>
      </c>
      <c r="G13" s="8">
        <f>INTAVI_PA_IN!G13+INTAVI_PA_EX!G13+INTAVI_FR_IN!G13+INTAVI_FR_EX!G13</f>
        <v>0</v>
      </c>
      <c r="H13" s="8">
        <f>INTAVI_PA_IN!H13+INTAVI_PA_EX!H13+INTAVI_FR_IN!H13+INTAVI_FR_EX!H13</f>
        <v>0</v>
      </c>
      <c r="I13" s="8">
        <f>INTAVI_PA_IN!I13+INTAVI_PA_EX!I13+INTAVI_FR_IN!I13+INTAVI_FR_EX!I13</f>
        <v>0</v>
      </c>
      <c r="J13" s="8">
        <f>INTAVI_PA_IN!J13+INTAVI_PA_EX!J13+INTAVI_FR_IN!J13+INTAVI_FR_EX!J13</f>
        <v>0</v>
      </c>
      <c r="K13" s="8">
        <f>INTAVI_PA_IN!K13+INTAVI_PA_EX!K13+INTAVI_FR_IN!K13+INTAVI_FR_EX!K13</f>
        <v>0</v>
      </c>
      <c r="L13" s="8">
        <f>INTAVI_PA_IN!L13+INTAVI_PA_EX!L13+INTAVI_FR_IN!L13+INTAVI_FR_EX!L13</f>
        <v>0</v>
      </c>
      <c r="M13" s="8">
        <f>INTAVI_PA_IN!M13+INTAVI_PA_EX!M13+INTAVI_FR_IN!M13+INTAVI_FR_EX!M13</f>
        <v>0</v>
      </c>
      <c r="N13" s="8">
        <f>INTAVI_PA_IN!N13+INTAVI_PA_EX!N13+INTAVI_FR_IN!N13+INTAVI_FR_EX!N13</f>
        <v>0</v>
      </c>
      <c r="O13" s="8">
        <f>INTAVI_PA_IN!O13+INTAVI_PA_EX!O13+INTAVI_FR_IN!O13+INTAVI_FR_EX!O13</f>
        <v>0</v>
      </c>
      <c r="P13" s="8">
        <f>INTAVI_PA_IN!P13+INTAVI_PA_EX!P13+INTAVI_FR_IN!P13+INTAVI_FR_EX!P13</f>
        <v>0</v>
      </c>
      <c r="Q13" s="8">
        <f>INTAVI_PA_IN!Q13+INTAVI_PA_EX!Q13+INTAVI_FR_IN!Q13+INTAVI_FR_EX!Q13</f>
        <v>0</v>
      </c>
      <c r="R13" s="8">
        <f>INTAVI_PA_IN!R13+INTAVI_PA_EX!R13+INTAVI_FR_IN!R13+INTAVI_FR_EX!R13</f>
        <v>0</v>
      </c>
      <c r="S13" s="8">
        <f>INTAVI_PA_IN!S13+INTAVI_PA_EX!S13+INTAVI_FR_IN!S13+INTAVI_FR_EX!S13</f>
        <v>0</v>
      </c>
      <c r="T13" s="8">
        <f>INTAVI_PA_IN!T13+INTAVI_PA_EX!T13+INTAVI_FR_IN!T13+INTAVI_FR_EX!T13</f>
        <v>0</v>
      </c>
      <c r="U13" s="8">
        <f>INTAVI_PA_IN!U13+INTAVI_PA_EX!U13+INTAVI_FR_IN!U13+INTAVI_FR_EX!U13</f>
        <v>0</v>
      </c>
      <c r="V13" s="8">
        <f>INTAVI_PA_IN!V13+INTAVI_PA_EX!V13+INTAVI_FR_IN!V13+INTAVI_FR_EX!V13</f>
        <v>0</v>
      </c>
      <c r="W13" s="8">
        <f>INTAVI_PA_IN!W13+INTAVI_PA_EX!W13+INTAVI_FR_IN!W13+INTAVI_FR_EX!W13</f>
        <v>0</v>
      </c>
      <c r="X13" s="8">
        <f>INTAVI_PA_IN!X13+INTAVI_PA_EX!X13+INTAVI_FR_IN!X13+INTAVI_FR_EX!X13</f>
        <v>0</v>
      </c>
      <c r="Y13" s="8">
        <f>INTAVI_PA_IN!Y13+INTAVI_PA_EX!Y13+INTAVI_FR_IN!Y13+INTAVI_FR_EX!Y13</f>
        <v>0</v>
      </c>
      <c r="Z13" s="8">
        <f>INTAVI_PA_IN!Z13+INTAVI_PA_EX!Z13+INTAVI_FR_IN!Z13+INTAVI_FR_EX!Z13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INTAVI_PA_IN!C14+INTAVI_PA_EX!C14+INTAVI_FR_IN!C14+INTAVI_FR_EX!C14</f>
        <v>0</v>
      </c>
      <c r="D14" s="8">
        <f>INTAVI_PA_IN!D14+INTAVI_PA_EX!D14+INTAVI_FR_IN!D14+INTAVI_FR_EX!D14</f>
        <v>0</v>
      </c>
      <c r="E14" s="8">
        <f>INTAVI_PA_IN!E14+INTAVI_PA_EX!E14+INTAVI_FR_IN!E14+INTAVI_FR_EX!E14</f>
        <v>0</v>
      </c>
      <c r="F14" s="8">
        <f>INTAVI_PA_IN!F14+INTAVI_PA_EX!F14+INTAVI_FR_IN!F14+INTAVI_FR_EX!F14</f>
        <v>0</v>
      </c>
      <c r="G14" s="8">
        <f>INTAVI_PA_IN!G14+INTAVI_PA_EX!G14+INTAVI_FR_IN!G14+INTAVI_FR_EX!G14</f>
        <v>0</v>
      </c>
      <c r="H14" s="8">
        <f>INTAVI_PA_IN!H14+INTAVI_PA_EX!H14+INTAVI_FR_IN!H14+INTAVI_FR_EX!H14</f>
        <v>0</v>
      </c>
      <c r="I14" s="8">
        <f>INTAVI_PA_IN!I14+INTAVI_PA_EX!I14+INTAVI_FR_IN!I14+INTAVI_FR_EX!I14</f>
        <v>0</v>
      </c>
      <c r="J14" s="8">
        <f>INTAVI_PA_IN!J14+INTAVI_PA_EX!J14+INTAVI_FR_IN!J14+INTAVI_FR_EX!J14</f>
        <v>0</v>
      </c>
      <c r="K14" s="8">
        <f>INTAVI_PA_IN!K14+INTAVI_PA_EX!K14+INTAVI_FR_IN!K14+INTAVI_FR_EX!K14</f>
        <v>0</v>
      </c>
      <c r="L14" s="8">
        <f>INTAVI_PA_IN!L14+INTAVI_PA_EX!L14+INTAVI_FR_IN!L14+INTAVI_FR_EX!L14</f>
        <v>0</v>
      </c>
      <c r="M14" s="8">
        <f>INTAVI_PA_IN!M14+INTAVI_PA_EX!M14+INTAVI_FR_IN!M14+INTAVI_FR_EX!M14</f>
        <v>0</v>
      </c>
      <c r="N14" s="8">
        <f>INTAVI_PA_IN!N14+INTAVI_PA_EX!N14+INTAVI_FR_IN!N14+INTAVI_FR_EX!N14</f>
        <v>0</v>
      </c>
      <c r="O14" s="8">
        <f>INTAVI_PA_IN!O14+INTAVI_PA_EX!O14+INTAVI_FR_IN!O14+INTAVI_FR_EX!O14</f>
        <v>0</v>
      </c>
      <c r="P14" s="8">
        <f>INTAVI_PA_IN!P14+INTAVI_PA_EX!P14+INTAVI_FR_IN!P14+INTAVI_FR_EX!P14</f>
        <v>0</v>
      </c>
      <c r="Q14" s="8">
        <f>INTAVI_PA_IN!Q14+INTAVI_PA_EX!Q14+INTAVI_FR_IN!Q14+INTAVI_FR_EX!Q14</f>
        <v>0</v>
      </c>
      <c r="R14" s="8">
        <f>INTAVI_PA_IN!R14+INTAVI_PA_EX!R14+INTAVI_FR_IN!R14+INTAVI_FR_EX!R14</f>
        <v>0</v>
      </c>
      <c r="S14" s="8">
        <f>INTAVI_PA_IN!S14+INTAVI_PA_EX!S14+INTAVI_FR_IN!S14+INTAVI_FR_EX!S14</f>
        <v>0</v>
      </c>
      <c r="T14" s="8">
        <f>INTAVI_PA_IN!T14+INTAVI_PA_EX!T14+INTAVI_FR_IN!T14+INTAVI_FR_EX!T14</f>
        <v>0</v>
      </c>
      <c r="U14" s="8">
        <f>INTAVI_PA_IN!U14+INTAVI_PA_EX!U14+INTAVI_FR_IN!U14+INTAVI_FR_EX!U14</f>
        <v>0</v>
      </c>
      <c r="V14" s="8">
        <f>INTAVI_PA_IN!V14+INTAVI_PA_EX!V14+INTAVI_FR_IN!V14+INTAVI_FR_EX!V14</f>
        <v>0</v>
      </c>
      <c r="W14" s="8">
        <f>INTAVI_PA_IN!W14+INTAVI_PA_EX!W14+INTAVI_FR_IN!W14+INTAVI_FR_EX!W14</f>
        <v>0</v>
      </c>
      <c r="X14" s="8">
        <f>INTAVI_PA_IN!X14+INTAVI_PA_EX!X14+INTAVI_FR_IN!X14+INTAVI_FR_EX!X14</f>
        <v>0</v>
      </c>
      <c r="Y14" s="8">
        <f>INTAVI_PA_IN!Y14+INTAVI_PA_EX!Y14+INTAVI_FR_IN!Y14+INTAVI_FR_EX!Y14</f>
        <v>0</v>
      </c>
      <c r="Z14" s="8">
        <f>INTAVI_PA_IN!Z14+INTAVI_PA_EX!Z14+INTAVI_FR_IN!Z14+INTAVI_FR_EX!Z14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INTAVI_PA_IN!C15+INTAVI_PA_EX!C15+INTAVI_FR_IN!C15+INTAVI_FR_EX!C15</f>
        <v>0</v>
      </c>
      <c r="D15" s="8">
        <f>INTAVI_PA_IN!D15+INTAVI_PA_EX!D15+INTAVI_FR_IN!D15+INTAVI_FR_EX!D15</f>
        <v>0</v>
      </c>
      <c r="E15" s="8">
        <f>INTAVI_PA_IN!E15+INTAVI_PA_EX!E15+INTAVI_FR_IN!E15+INTAVI_FR_EX!E15</f>
        <v>0</v>
      </c>
      <c r="F15" s="8">
        <f>INTAVI_PA_IN!F15+INTAVI_PA_EX!F15+INTAVI_FR_IN!F15+INTAVI_FR_EX!F15</f>
        <v>0</v>
      </c>
      <c r="G15" s="8">
        <f>INTAVI_PA_IN!G15+INTAVI_PA_EX!G15+INTAVI_FR_IN!G15+INTAVI_FR_EX!G15</f>
        <v>0</v>
      </c>
      <c r="H15" s="8">
        <f>INTAVI_PA_IN!H15+INTAVI_PA_EX!H15+INTAVI_FR_IN!H15+INTAVI_FR_EX!H15</f>
        <v>0</v>
      </c>
      <c r="I15" s="8">
        <f>INTAVI_PA_IN!I15+INTAVI_PA_EX!I15+INTAVI_FR_IN!I15+INTAVI_FR_EX!I15</f>
        <v>0</v>
      </c>
      <c r="J15" s="8">
        <f>INTAVI_PA_IN!J15+INTAVI_PA_EX!J15+INTAVI_FR_IN!J15+INTAVI_FR_EX!J15</f>
        <v>0</v>
      </c>
      <c r="K15" s="8">
        <f>INTAVI_PA_IN!K15+INTAVI_PA_EX!K15+INTAVI_FR_IN!K15+INTAVI_FR_EX!K15</f>
        <v>0</v>
      </c>
      <c r="L15" s="8">
        <f>INTAVI_PA_IN!L15+INTAVI_PA_EX!L15+INTAVI_FR_IN!L15+INTAVI_FR_EX!L15</f>
        <v>0</v>
      </c>
      <c r="M15" s="8">
        <f>INTAVI_PA_IN!M15+INTAVI_PA_EX!M15+INTAVI_FR_IN!M15+INTAVI_FR_EX!M15</f>
        <v>0</v>
      </c>
      <c r="N15" s="8">
        <f>INTAVI_PA_IN!N15+INTAVI_PA_EX!N15+INTAVI_FR_IN!N15+INTAVI_FR_EX!N15</f>
        <v>0</v>
      </c>
      <c r="O15" s="8">
        <f>INTAVI_PA_IN!O15+INTAVI_PA_EX!O15+INTAVI_FR_IN!O15+INTAVI_FR_EX!O15</f>
        <v>0</v>
      </c>
      <c r="P15" s="8">
        <f>INTAVI_PA_IN!P15+INTAVI_PA_EX!P15+INTAVI_FR_IN!P15+INTAVI_FR_EX!P15</f>
        <v>0</v>
      </c>
      <c r="Q15" s="8">
        <f>INTAVI_PA_IN!Q15+INTAVI_PA_EX!Q15+INTAVI_FR_IN!Q15+INTAVI_FR_EX!Q15</f>
        <v>0</v>
      </c>
      <c r="R15" s="8">
        <f>INTAVI_PA_IN!R15+INTAVI_PA_EX!R15+INTAVI_FR_IN!R15+INTAVI_FR_EX!R15</f>
        <v>0</v>
      </c>
      <c r="S15" s="8">
        <f>INTAVI_PA_IN!S15+INTAVI_PA_EX!S15+INTAVI_FR_IN!S15+INTAVI_FR_EX!S15</f>
        <v>0</v>
      </c>
      <c r="T15" s="8">
        <f>INTAVI_PA_IN!T15+INTAVI_PA_EX!T15+INTAVI_FR_IN!T15+INTAVI_FR_EX!T15</f>
        <v>0</v>
      </c>
      <c r="U15" s="8">
        <f>INTAVI_PA_IN!U15+INTAVI_PA_EX!U15+INTAVI_FR_IN!U15+INTAVI_FR_EX!U15</f>
        <v>0</v>
      </c>
      <c r="V15" s="8">
        <f>INTAVI_PA_IN!V15+INTAVI_PA_EX!V15+INTAVI_FR_IN!V15+INTAVI_FR_EX!V15</f>
        <v>0</v>
      </c>
      <c r="W15" s="8">
        <f>INTAVI_PA_IN!W15+INTAVI_PA_EX!W15+INTAVI_FR_IN!W15+INTAVI_FR_EX!W15</f>
        <v>0</v>
      </c>
      <c r="X15" s="8">
        <f>INTAVI_PA_IN!X15+INTAVI_PA_EX!X15+INTAVI_FR_IN!X15+INTAVI_FR_EX!X15</f>
        <v>0</v>
      </c>
      <c r="Y15" s="8">
        <f>INTAVI_PA_IN!Y15+INTAVI_PA_EX!Y15+INTAVI_FR_IN!Y15+INTAVI_FR_EX!Y15</f>
        <v>0</v>
      </c>
      <c r="Z15" s="8">
        <f>INTAVI_PA_IN!Z15+INTAVI_PA_EX!Z15+INTAVI_FR_IN!Z15+INTAVI_FR_EX!Z15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INTAVI_PA_IN!C16+INTAVI_PA_EX!C16+INTAVI_FR_IN!C16+INTAVI_FR_EX!C16</f>
        <v>0</v>
      </c>
      <c r="D16" s="8">
        <f>INTAVI_PA_IN!D16+INTAVI_PA_EX!D16+INTAVI_FR_IN!D16+INTAVI_FR_EX!D16</f>
        <v>0</v>
      </c>
      <c r="E16" s="8">
        <f>INTAVI_PA_IN!E16+INTAVI_PA_EX!E16+INTAVI_FR_IN!E16+INTAVI_FR_EX!E16</f>
        <v>0</v>
      </c>
      <c r="F16" s="8">
        <f>INTAVI_PA_IN!F16+INTAVI_PA_EX!F16+INTAVI_FR_IN!F16+INTAVI_FR_EX!F16</f>
        <v>0</v>
      </c>
      <c r="G16" s="8">
        <f>INTAVI_PA_IN!G16+INTAVI_PA_EX!G16+INTAVI_FR_IN!G16+INTAVI_FR_EX!G16</f>
        <v>0</v>
      </c>
      <c r="H16" s="8">
        <f>INTAVI_PA_IN!H16+INTAVI_PA_EX!H16+INTAVI_FR_IN!H16+INTAVI_FR_EX!H16</f>
        <v>0</v>
      </c>
      <c r="I16" s="8">
        <f>INTAVI_PA_IN!I16+INTAVI_PA_EX!I16+INTAVI_FR_IN!I16+INTAVI_FR_EX!I16</f>
        <v>0</v>
      </c>
      <c r="J16" s="8">
        <f>INTAVI_PA_IN!J16+INTAVI_PA_EX!J16+INTAVI_FR_IN!J16+INTAVI_FR_EX!J16</f>
        <v>0</v>
      </c>
      <c r="K16" s="8">
        <f>INTAVI_PA_IN!K16+INTAVI_PA_EX!K16+INTAVI_FR_IN!K16+INTAVI_FR_EX!K16</f>
        <v>0</v>
      </c>
      <c r="L16" s="8">
        <f>INTAVI_PA_IN!L16+INTAVI_PA_EX!L16+INTAVI_FR_IN!L16+INTAVI_FR_EX!L16</f>
        <v>0</v>
      </c>
      <c r="M16" s="8">
        <f>INTAVI_PA_IN!M16+INTAVI_PA_EX!M16+INTAVI_FR_IN!M16+INTAVI_FR_EX!M16</f>
        <v>0</v>
      </c>
      <c r="N16" s="8">
        <f>INTAVI_PA_IN!N16+INTAVI_PA_EX!N16+INTAVI_FR_IN!N16+INTAVI_FR_EX!N16</f>
        <v>0</v>
      </c>
      <c r="O16" s="8">
        <f>INTAVI_PA_IN!O16+INTAVI_PA_EX!O16+INTAVI_FR_IN!O16+INTAVI_FR_EX!O16</f>
        <v>0</v>
      </c>
      <c r="P16" s="8">
        <f>INTAVI_PA_IN!P16+INTAVI_PA_EX!P16+INTAVI_FR_IN!P16+INTAVI_FR_EX!P16</f>
        <v>0</v>
      </c>
      <c r="Q16" s="8">
        <f>INTAVI_PA_IN!Q16+INTAVI_PA_EX!Q16+INTAVI_FR_IN!Q16+INTAVI_FR_EX!Q16</f>
        <v>0</v>
      </c>
      <c r="R16" s="8">
        <f>INTAVI_PA_IN!R16+INTAVI_PA_EX!R16+INTAVI_FR_IN!R16+INTAVI_FR_EX!R16</f>
        <v>0</v>
      </c>
      <c r="S16" s="8">
        <f>INTAVI_PA_IN!S16+INTAVI_PA_EX!S16+INTAVI_FR_IN!S16+INTAVI_FR_EX!S16</f>
        <v>0</v>
      </c>
      <c r="T16" s="8">
        <f>INTAVI_PA_IN!T16+INTAVI_PA_EX!T16+INTAVI_FR_IN!T16+INTAVI_FR_EX!T16</f>
        <v>0</v>
      </c>
      <c r="U16" s="8">
        <f>INTAVI_PA_IN!U16+INTAVI_PA_EX!U16+INTAVI_FR_IN!U16+INTAVI_FR_EX!U16</f>
        <v>0</v>
      </c>
      <c r="V16" s="8">
        <f>INTAVI_PA_IN!V16+INTAVI_PA_EX!V16+INTAVI_FR_IN!V16+INTAVI_FR_EX!V16</f>
        <v>0</v>
      </c>
      <c r="W16" s="8">
        <f>INTAVI_PA_IN!W16+INTAVI_PA_EX!W16+INTAVI_FR_IN!W16+INTAVI_FR_EX!W16</f>
        <v>0</v>
      </c>
      <c r="X16" s="8">
        <f>INTAVI_PA_IN!X16+INTAVI_PA_EX!X16+INTAVI_FR_IN!X16+INTAVI_FR_EX!X16</f>
        <v>0</v>
      </c>
      <c r="Y16" s="8">
        <f>INTAVI_PA_IN!Y16+INTAVI_PA_EX!Y16+INTAVI_FR_IN!Y16+INTAVI_FR_EX!Y16</f>
        <v>0</v>
      </c>
      <c r="Z16" s="8">
        <f>INTAVI_PA_IN!Z16+INTAVI_PA_EX!Z16+INTAVI_FR_IN!Z16+INTAVI_FR_EX!Z16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W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ref="X17:Z17" si="11">SUM(X18:X21)</f>
        <v>0</v>
      </c>
      <c r="Y17" s="27">
        <f t="shared" si="11"/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f>INTAVI_PA_IN!C18+INTAVI_PA_EX!C18+INTAVI_FR_IN!C18+INTAVI_FR_EX!C18</f>
        <v>0</v>
      </c>
      <c r="D18" s="8">
        <f>INTAVI_PA_IN!D18+INTAVI_PA_EX!D18+INTAVI_FR_IN!D18+INTAVI_FR_EX!D18</f>
        <v>0</v>
      </c>
      <c r="E18" s="8">
        <f>INTAVI_PA_IN!E18+INTAVI_PA_EX!E18+INTAVI_FR_IN!E18+INTAVI_FR_EX!E18</f>
        <v>0</v>
      </c>
      <c r="F18" s="8">
        <f>INTAVI_PA_IN!F18+INTAVI_PA_EX!F18+INTAVI_FR_IN!F18+INTAVI_FR_EX!F18</f>
        <v>0</v>
      </c>
      <c r="G18" s="8">
        <f>INTAVI_PA_IN!G18+INTAVI_PA_EX!G18+INTAVI_FR_IN!G18+INTAVI_FR_EX!G18</f>
        <v>0</v>
      </c>
      <c r="H18" s="8">
        <f>INTAVI_PA_IN!H18+INTAVI_PA_EX!H18+INTAVI_FR_IN!H18+INTAVI_FR_EX!H18</f>
        <v>0</v>
      </c>
      <c r="I18" s="8">
        <f>INTAVI_PA_IN!I18+INTAVI_PA_EX!I18+INTAVI_FR_IN!I18+INTAVI_FR_EX!I18</f>
        <v>0</v>
      </c>
      <c r="J18" s="8">
        <f>INTAVI_PA_IN!J18+INTAVI_PA_EX!J18+INTAVI_FR_IN!J18+INTAVI_FR_EX!J18</f>
        <v>0</v>
      </c>
      <c r="K18" s="8">
        <f>INTAVI_PA_IN!K18+INTAVI_PA_EX!K18+INTAVI_FR_IN!K18+INTAVI_FR_EX!K18</f>
        <v>0</v>
      </c>
      <c r="L18" s="8">
        <f>INTAVI_PA_IN!L18+INTAVI_PA_EX!L18+INTAVI_FR_IN!L18+INTAVI_FR_EX!L18</f>
        <v>0</v>
      </c>
      <c r="M18" s="8">
        <f>INTAVI_PA_IN!M18+INTAVI_PA_EX!M18+INTAVI_FR_IN!M18+INTAVI_FR_EX!M18</f>
        <v>0</v>
      </c>
      <c r="N18" s="8">
        <f>INTAVI_PA_IN!N18+INTAVI_PA_EX!N18+INTAVI_FR_IN!N18+INTAVI_FR_EX!N18</f>
        <v>0</v>
      </c>
      <c r="O18" s="8">
        <f>INTAVI_PA_IN!O18+INTAVI_PA_EX!O18+INTAVI_FR_IN!O18+INTAVI_FR_EX!O18</f>
        <v>0</v>
      </c>
      <c r="P18" s="8">
        <f>INTAVI_PA_IN!P18+INTAVI_PA_EX!P18+INTAVI_FR_IN!P18+INTAVI_FR_EX!P18</f>
        <v>0</v>
      </c>
      <c r="Q18" s="8">
        <f>INTAVI_PA_IN!Q18+INTAVI_PA_EX!Q18+INTAVI_FR_IN!Q18+INTAVI_FR_EX!Q18</f>
        <v>0</v>
      </c>
      <c r="R18" s="8">
        <f>INTAVI_PA_IN!R18+INTAVI_PA_EX!R18+INTAVI_FR_IN!R18+INTAVI_FR_EX!R18</f>
        <v>0</v>
      </c>
      <c r="S18" s="8">
        <f>INTAVI_PA_IN!S18+INTAVI_PA_EX!S18+INTAVI_FR_IN!S18+INTAVI_FR_EX!S18</f>
        <v>0</v>
      </c>
      <c r="T18" s="8">
        <f>INTAVI_PA_IN!T18+INTAVI_PA_EX!T18+INTAVI_FR_IN!T18+INTAVI_FR_EX!T18</f>
        <v>0</v>
      </c>
      <c r="U18" s="8">
        <f>INTAVI_PA_IN!U18+INTAVI_PA_EX!U18+INTAVI_FR_IN!U18+INTAVI_FR_EX!U18</f>
        <v>0</v>
      </c>
      <c r="V18" s="8">
        <f>INTAVI_PA_IN!V18+INTAVI_PA_EX!V18+INTAVI_FR_IN!V18+INTAVI_FR_EX!V18</f>
        <v>0</v>
      </c>
      <c r="W18" s="8">
        <f>INTAVI_PA_IN!W18+INTAVI_PA_EX!W18+INTAVI_FR_IN!W18+INTAVI_FR_EX!W18</f>
        <v>0</v>
      </c>
      <c r="X18" s="8">
        <f>INTAVI_PA_IN!X18+INTAVI_PA_EX!X18+INTAVI_FR_IN!X18+INTAVI_FR_EX!X18</f>
        <v>0</v>
      </c>
      <c r="Y18" s="8">
        <f>INTAVI_PA_IN!Y18+INTAVI_PA_EX!Y18+INTAVI_FR_IN!Y18+INTAVI_FR_EX!Y18</f>
        <v>0</v>
      </c>
      <c r="Z18" s="8">
        <f>INTAVI_PA_IN!Z18+INTAVI_PA_EX!Z18+INTAVI_FR_IN!Z18+INTAVI_FR_EX!Z18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INTAVI_PA_IN!C19+INTAVI_PA_EX!C19+INTAVI_FR_IN!C19+INTAVI_FR_EX!C19</f>
        <v>0</v>
      </c>
      <c r="D19" s="8">
        <f>INTAVI_PA_IN!D19+INTAVI_PA_EX!D19+INTAVI_FR_IN!D19+INTAVI_FR_EX!D19</f>
        <v>0</v>
      </c>
      <c r="E19" s="8">
        <f>INTAVI_PA_IN!E19+INTAVI_PA_EX!E19+INTAVI_FR_IN!E19+INTAVI_FR_EX!E19</f>
        <v>0</v>
      </c>
      <c r="F19" s="8">
        <f>INTAVI_PA_IN!F19+INTAVI_PA_EX!F19+INTAVI_FR_IN!F19+INTAVI_FR_EX!F19</f>
        <v>0</v>
      </c>
      <c r="G19" s="8">
        <f>INTAVI_PA_IN!G19+INTAVI_PA_EX!G19+INTAVI_FR_IN!G19+INTAVI_FR_EX!G19</f>
        <v>0</v>
      </c>
      <c r="H19" s="8">
        <f>INTAVI_PA_IN!H19+INTAVI_PA_EX!H19+INTAVI_FR_IN!H19+INTAVI_FR_EX!H19</f>
        <v>0</v>
      </c>
      <c r="I19" s="8">
        <f>INTAVI_PA_IN!I19+INTAVI_PA_EX!I19+INTAVI_FR_IN!I19+INTAVI_FR_EX!I19</f>
        <v>0</v>
      </c>
      <c r="J19" s="8">
        <f>INTAVI_PA_IN!J19+INTAVI_PA_EX!J19+INTAVI_FR_IN!J19+INTAVI_FR_EX!J19</f>
        <v>0</v>
      </c>
      <c r="K19" s="8">
        <f>INTAVI_PA_IN!K19+INTAVI_PA_EX!K19+INTAVI_FR_IN!K19+INTAVI_FR_EX!K19</f>
        <v>0</v>
      </c>
      <c r="L19" s="8">
        <f>INTAVI_PA_IN!L19+INTAVI_PA_EX!L19+INTAVI_FR_IN!L19+INTAVI_FR_EX!L19</f>
        <v>0</v>
      </c>
      <c r="M19" s="8">
        <f>INTAVI_PA_IN!M19+INTAVI_PA_EX!M19+INTAVI_FR_IN!M19+INTAVI_FR_EX!M19</f>
        <v>0</v>
      </c>
      <c r="N19" s="8">
        <f>INTAVI_PA_IN!N19+INTAVI_PA_EX!N19+INTAVI_FR_IN!N19+INTAVI_FR_EX!N19</f>
        <v>0</v>
      </c>
      <c r="O19" s="8">
        <f>INTAVI_PA_IN!O19+INTAVI_PA_EX!O19+INTAVI_FR_IN!O19+INTAVI_FR_EX!O19</f>
        <v>0</v>
      </c>
      <c r="P19" s="8">
        <f>INTAVI_PA_IN!P19+INTAVI_PA_EX!P19+INTAVI_FR_IN!P19+INTAVI_FR_EX!P19</f>
        <v>0</v>
      </c>
      <c r="Q19" s="8">
        <f>INTAVI_PA_IN!Q19+INTAVI_PA_EX!Q19+INTAVI_FR_IN!Q19+INTAVI_FR_EX!Q19</f>
        <v>0</v>
      </c>
      <c r="R19" s="8">
        <f>INTAVI_PA_IN!R19+INTAVI_PA_EX!R19+INTAVI_FR_IN!R19+INTAVI_FR_EX!R19</f>
        <v>0</v>
      </c>
      <c r="S19" s="8">
        <f>INTAVI_PA_IN!S19+INTAVI_PA_EX!S19+INTAVI_FR_IN!S19+INTAVI_FR_EX!S19</f>
        <v>0</v>
      </c>
      <c r="T19" s="8">
        <f>INTAVI_PA_IN!T19+INTAVI_PA_EX!T19+INTAVI_FR_IN!T19+INTAVI_FR_EX!T19</f>
        <v>0</v>
      </c>
      <c r="U19" s="8">
        <f>INTAVI_PA_IN!U19+INTAVI_PA_EX!U19+INTAVI_FR_IN!U19+INTAVI_FR_EX!U19</f>
        <v>0</v>
      </c>
      <c r="V19" s="8">
        <f>INTAVI_PA_IN!V19+INTAVI_PA_EX!V19+INTAVI_FR_IN!V19+INTAVI_FR_EX!V19</f>
        <v>0</v>
      </c>
      <c r="W19" s="8">
        <f>INTAVI_PA_IN!W19+INTAVI_PA_EX!W19+INTAVI_FR_IN!W19+INTAVI_FR_EX!W19</f>
        <v>0</v>
      </c>
      <c r="X19" s="8">
        <f>INTAVI_PA_IN!X19+INTAVI_PA_EX!X19+INTAVI_FR_IN!X19+INTAVI_FR_EX!X19</f>
        <v>0</v>
      </c>
      <c r="Y19" s="8">
        <f>INTAVI_PA_IN!Y19+INTAVI_PA_EX!Y19+INTAVI_FR_IN!Y19+INTAVI_FR_EX!Y19</f>
        <v>0</v>
      </c>
      <c r="Z19" s="8">
        <f>INTAVI_PA_IN!Z19+INTAVI_PA_EX!Z19+INTAVI_FR_IN!Z19+INTAVI_FR_EX!Z19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INTAVI_PA_IN!C20+INTAVI_PA_EX!C20+INTAVI_FR_IN!C20+INTAVI_FR_EX!C20</f>
        <v>0</v>
      </c>
      <c r="D20" s="8">
        <f>INTAVI_PA_IN!D20+INTAVI_PA_EX!D20+INTAVI_FR_IN!D20+INTAVI_FR_EX!D20</f>
        <v>0</v>
      </c>
      <c r="E20" s="8">
        <f>INTAVI_PA_IN!E20+INTAVI_PA_EX!E20+INTAVI_FR_IN!E20+INTAVI_FR_EX!E20</f>
        <v>0</v>
      </c>
      <c r="F20" s="8">
        <f>INTAVI_PA_IN!F20+INTAVI_PA_EX!F20+INTAVI_FR_IN!F20+INTAVI_FR_EX!F20</f>
        <v>0</v>
      </c>
      <c r="G20" s="8">
        <f>INTAVI_PA_IN!G20+INTAVI_PA_EX!G20+INTAVI_FR_IN!G20+INTAVI_FR_EX!G20</f>
        <v>0</v>
      </c>
      <c r="H20" s="8">
        <f>INTAVI_PA_IN!H20+INTAVI_PA_EX!H20+INTAVI_FR_IN!H20+INTAVI_FR_EX!H20</f>
        <v>0</v>
      </c>
      <c r="I20" s="8">
        <f>INTAVI_PA_IN!I20+INTAVI_PA_EX!I20+INTAVI_FR_IN!I20+INTAVI_FR_EX!I20</f>
        <v>0</v>
      </c>
      <c r="J20" s="8">
        <f>INTAVI_PA_IN!J20+INTAVI_PA_EX!J20+INTAVI_FR_IN!J20+INTAVI_FR_EX!J20</f>
        <v>0</v>
      </c>
      <c r="K20" s="8">
        <f>INTAVI_PA_IN!K20+INTAVI_PA_EX!K20+INTAVI_FR_IN!K20+INTAVI_FR_EX!K20</f>
        <v>0</v>
      </c>
      <c r="L20" s="8">
        <f>INTAVI_PA_IN!L20+INTAVI_PA_EX!L20+INTAVI_FR_IN!L20+INTAVI_FR_EX!L20</f>
        <v>0</v>
      </c>
      <c r="M20" s="8">
        <f>INTAVI_PA_IN!M20+INTAVI_PA_EX!M20+INTAVI_FR_IN!M20+INTAVI_FR_EX!M20</f>
        <v>0</v>
      </c>
      <c r="N20" s="8">
        <f>INTAVI_PA_IN!N20+INTAVI_PA_EX!N20+INTAVI_FR_IN!N20+INTAVI_FR_EX!N20</f>
        <v>0</v>
      </c>
      <c r="O20" s="8">
        <f>INTAVI_PA_IN!O20+INTAVI_PA_EX!O20+INTAVI_FR_IN!O20+INTAVI_FR_EX!O20</f>
        <v>0</v>
      </c>
      <c r="P20" s="8">
        <f>INTAVI_PA_IN!P20+INTAVI_PA_EX!P20+INTAVI_FR_IN!P20+INTAVI_FR_EX!P20</f>
        <v>0</v>
      </c>
      <c r="Q20" s="8">
        <f>INTAVI_PA_IN!Q20+INTAVI_PA_EX!Q20+INTAVI_FR_IN!Q20+INTAVI_FR_EX!Q20</f>
        <v>0</v>
      </c>
      <c r="R20" s="8">
        <f>INTAVI_PA_IN!R20+INTAVI_PA_EX!R20+INTAVI_FR_IN!R20+INTAVI_FR_EX!R20</f>
        <v>0</v>
      </c>
      <c r="S20" s="8">
        <f>INTAVI_PA_IN!S20+INTAVI_PA_EX!S20+INTAVI_FR_IN!S20+INTAVI_FR_EX!S20</f>
        <v>0</v>
      </c>
      <c r="T20" s="8">
        <f>INTAVI_PA_IN!T20+INTAVI_PA_EX!T20+INTAVI_FR_IN!T20+INTAVI_FR_EX!T20</f>
        <v>0</v>
      </c>
      <c r="U20" s="8">
        <f>INTAVI_PA_IN!U20+INTAVI_PA_EX!U20+INTAVI_FR_IN!U20+INTAVI_FR_EX!U20</f>
        <v>0</v>
      </c>
      <c r="V20" s="8">
        <f>INTAVI_PA_IN!V20+INTAVI_PA_EX!V20+INTAVI_FR_IN!V20+INTAVI_FR_EX!V20</f>
        <v>0</v>
      </c>
      <c r="W20" s="8">
        <f>INTAVI_PA_IN!W20+INTAVI_PA_EX!W20+INTAVI_FR_IN!W20+INTAVI_FR_EX!W20</f>
        <v>0</v>
      </c>
      <c r="X20" s="8">
        <f>INTAVI_PA_IN!X20+INTAVI_PA_EX!X20+INTAVI_FR_IN!X20+INTAVI_FR_EX!X20</f>
        <v>0</v>
      </c>
      <c r="Y20" s="8">
        <f>INTAVI_PA_IN!Y20+INTAVI_PA_EX!Y20+INTAVI_FR_IN!Y20+INTAVI_FR_EX!Y20</f>
        <v>0</v>
      </c>
      <c r="Z20" s="8">
        <f>INTAVI_PA_IN!Z20+INTAVI_PA_EX!Z20+INTAVI_FR_IN!Z20+INTAVI_FR_EX!Z20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INTAVI_PA_IN!C21+INTAVI_PA_EX!C21+INTAVI_FR_IN!C21+INTAVI_FR_EX!C21</f>
        <v>0</v>
      </c>
      <c r="D21" s="8">
        <f>INTAVI_PA_IN!D21+INTAVI_PA_EX!D21+INTAVI_FR_IN!D21+INTAVI_FR_EX!D21</f>
        <v>0</v>
      </c>
      <c r="E21" s="8">
        <f>INTAVI_PA_IN!E21+INTAVI_PA_EX!E21+INTAVI_FR_IN!E21+INTAVI_FR_EX!E21</f>
        <v>0</v>
      </c>
      <c r="F21" s="8">
        <f>INTAVI_PA_IN!F21+INTAVI_PA_EX!F21+INTAVI_FR_IN!F21+INTAVI_FR_EX!F21</f>
        <v>0</v>
      </c>
      <c r="G21" s="8">
        <f>INTAVI_PA_IN!G21+INTAVI_PA_EX!G21+INTAVI_FR_IN!G21+INTAVI_FR_EX!G21</f>
        <v>0</v>
      </c>
      <c r="H21" s="8">
        <f>INTAVI_PA_IN!H21+INTAVI_PA_EX!H21+INTAVI_FR_IN!H21+INTAVI_FR_EX!H21</f>
        <v>0</v>
      </c>
      <c r="I21" s="8">
        <f>INTAVI_PA_IN!I21+INTAVI_PA_EX!I21+INTAVI_FR_IN!I21+INTAVI_FR_EX!I21</f>
        <v>0</v>
      </c>
      <c r="J21" s="8">
        <f>INTAVI_PA_IN!J21+INTAVI_PA_EX!J21+INTAVI_FR_IN!J21+INTAVI_FR_EX!J21</f>
        <v>0</v>
      </c>
      <c r="K21" s="8">
        <f>INTAVI_PA_IN!K21+INTAVI_PA_EX!K21+INTAVI_FR_IN!K21+INTAVI_FR_EX!K21</f>
        <v>0</v>
      </c>
      <c r="L21" s="8">
        <f>INTAVI_PA_IN!L21+INTAVI_PA_EX!L21+INTAVI_FR_IN!L21+INTAVI_FR_EX!L21</f>
        <v>0</v>
      </c>
      <c r="M21" s="8">
        <f>INTAVI_PA_IN!M21+INTAVI_PA_EX!M21+INTAVI_FR_IN!M21+INTAVI_FR_EX!M21</f>
        <v>0</v>
      </c>
      <c r="N21" s="8">
        <f>INTAVI_PA_IN!N21+INTAVI_PA_EX!N21+INTAVI_FR_IN!N21+INTAVI_FR_EX!N21</f>
        <v>0</v>
      </c>
      <c r="O21" s="8">
        <f>INTAVI_PA_IN!O21+INTAVI_PA_EX!O21+INTAVI_FR_IN!O21+INTAVI_FR_EX!O21</f>
        <v>0</v>
      </c>
      <c r="P21" s="8">
        <f>INTAVI_PA_IN!P21+INTAVI_PA_EX!P21+INTAVI_FR_IN!P21+INTAVI_FR_EX!P21</f>
        <v>0</v>
      </c>
      <c r="Q21" s="8">
        <f>INTAVI_PA_IN!Q21+INTAVI_PA_EX!Q21+INTAVI_FR_IN!Q21+INTAVI_FR_EX!Q21</f>
        <v>0</v>
      </c>
      <c r="R21" s="8">
        <f>INTAVI_PA_IN!R21+INTAVI_PA_EX!R21+INTAVI_FR_IN!R21+INTAVI_FR_EX!R21</f>
        <v>0</v>
      </c>
      <c r="S21" s="8">
        <f>INTAVI_PA_IN!S21+INTAVI_PA_EX!S21+INTAVI_FR_IN!S21+INTAVI_FR_EX!S21</f>
        <v>0</v>
      </c>
      <c r="T21" s="8">
        <f>INTAVI_PA_IN!T21+INTAVI_PA_EX!T21+INTAVI_FR_IN!T21+INTAVI_FR_EX!T21</f>
        <v>0</v>
      </c>
      <c r="U21" s="8">
        <f>INTAVI_PA_IN!U21+INTAVI_PA_EX!U21+INTAVI_FR_IN!U21+INTAVI_FR_EX!U21</f>
        <v>0</v>
      </c>
      <c r="V21" s="8">
        <f>INTAVI_PA_IN!V21+INTAVI_PA_EX!V21+INTAVI_FR_IN!V21+INTAVI_FR_EX!V21</f>
        <v>0</v>
      </c>
      <c r="W21" s="8">
        <f>INTAVI_PA_IN!W21+INTAVI_PA_EX!W21+INTAVI_FR_IN!W21+INTAVI_FR_EX!W21</f>
        <v>0</v>
      </c>
      <c r="X21" s="8">
        <f>INTAVI_PA_IN!X21+INTAVI_PA_EX!X21+INTAVI_FR_IN!X21+INTAVI_FR_EX!X21</f>
        <v>0</v>
      </c>
      <c r="Y21" s="8">
        <f>INTAVI_PA_IN!Y21+INTAVI_PA_EX!Y21+INTAVI_FR_IN!Y21+INTAVI_FR_EX!Y21</f>
        <v>0</v>
      </c>
      <c r="Z21" s="8">
        <f>INTAVI_PA_IN!Z21+INTAVI_PA_EX!Z21+INTAVI_FR_IN!Z21+INTAVI_FR_EX!Z21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W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ref="X22:Z22" si="13">SUM(X23:X24)</f>
        <v>0</v>
      </c>
      <c r="Y22" s="27">
        <f t="shared" si="13"/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f>INTAVI_PA_IN!C23+INTAVI_PA_EX!C23+INTAVI_FR_IN!C23+INTAVI_FR_EX!C23</f>
        <v>0</v>
      </c>
      <c r="D23" s="8">
        <f>INTAVI_PA_IN!D23+INTAVI_PA_EX!D23+INTAVI_FR_IN!D23+INTAVI_FR_EX!D23</f>
        <v>0</v>
      </c>
      <c r="E23" s="8">
        <f>INTAVI_PA_IN!E23+INTAVI_PA_EX!E23+INTAVI_FR_IN!E23+INTAVI_FR_EX!E23</f>
        <v>0</v>
      </c>
      <c r="F23" s="8">
        <f>INTAVI_PA_IN!F23+INTAVI_PA_EX!F23+INTAVI_FR_IN!F23+INTAVI_FR_EX!F23</f>
        <v>0</v>
      </c>
      <c r="G23" s="8">
        <f>INTAVI_PA_IN!G23+INTAVI_PA_EX!G23+INTAVI_FR_IN!G23+INTAVI_FR_EX!G23</f>
        <v>0</v>
      </c>
      <c r="H23" s="8">
        <f>INTAVI_PA_IN!H23+INTAVI_PA_EX!H23+INTAVI_FR_IN!H23+INTAVI_FR_EX!H23</f>
        <v>0</v>
      </c>
      <c r="I23" s="8">
        <f>INTAVI_PA_IN!I23+INTAVI_PA_EX!I23+INTAVI_FR_IN!I23+INTAVI_FR_EX!I23</f>
        <v>0</v>
      </c>
      <c r="J23" s="8">
        <f>INTAVI_PA_IN!J23+INTAVI_PA_EX!J23+INTAVI_FR_IN!J23+INTAVI_FR_EX!J23</f>
        <v>0</v>
      </c>
      <c r="K23" s="8">
        <f>INTAVI_PA_IN!K23+INTAVI_PA_EX!K23+INTAVI_FR_IN!K23+INTAVI_FR_EX!K23</f>
        <v>0</v>
      </c>
      <c r="L23" s="8">
        <f>INTAVI_PA_IN!L23+INTAVI_PA_EX!L23+INTAVI_FR_IN!L23+INTAVI_FR_EX!L23</f>
        <v>0</v>
      </c>
      <c r="M23" s="8">
        <f>INTAVI_PA_IN!M23+INTAVI_PA_EX!M23+INTAVI_FR_IN!M23+INTAVI_FR_EX!M23</f>
        <v>0</v>
      </c>
      <c r="N23" s="8">
        <f>INTAVI_PA_IN!N23+INTAVI_PA_EX!N23+INTAVI_FR_IN!N23+INTAVI_FR_EX!N23</f>
        <v>0</v>
      </c>
      <c r="O23" s="8">
        <f>INTAVI_PA_IN!O23+INTAVI_PA_EX!O23+INTAVI_FR_IN!O23+INTAVI_FR_EX!O23</f>
        <v>0</v>
      </c>
      <c r="P23" s="8">
        <f>INTAVI_PA_IN!P23+INTAVI_PA_EX!P23+INTAVI_FR_IN!P23+INTAVI_FR_EX!P23</f>
        <v>0</v>
      </c>
      <c r="Q23" s="8">
        <f>INTAVI_PA_IN!Q23+INTAVI_PA_EX!Q23+INTAVI_FR_IN!Q23+INTAVI_FR_EX!Q23</f>
        <v>0</v>
      </c>
      <c r="R23" s="8">
        <f>INTAVI_PA_IN!R23+INTAVI_PA_EX!R23+INTAVI_FR_IN!R23+INTAVI_FR_EX!R23</f>
        <v>0</v>
      </c>
      <c r="S23" s="8">
        <f>INTAVI_PA_IN!S23+INTAVI_PA_EX!S23+INTAVI_FR_IN!S23+INTAVI_FR_EX!S23</f>
        <v>0</v>
      </c>
      <c r="T23" s="8">
        <f>INTAVI_PA_IN!T23+INTAVI_PA_EX!T23+INTAVI_FR_IN!T23+INTAVI_FR_EX!T23</f>
        <v>0</v>
      </c>
      <c r="U23" s="8">
        <f>INTAVI_PA_IN!U23+INTAVI_PA_EX!U23+INTAVI_FR_IN!U23+INTAVI_FR_EX!U23</f>
        <v>0</v>
      </c>
      <c r="V23" s="8">
        <f>INTAVI_PA_IN!V23+INTAVI_PA_EX!V23+INTAVI_FR_IN!V23+INTAVI_FR_EX!V23</f>
        <v>0</v>
      </c>
      <c r="W23" s="8">
        <f>INTAVI_PA_IN!W23+INTAVI_PA_EX!W23+INTAVI_FR_IN!W23+INTAVI_FR_EX!W23</f>
        <v>0</v>
      </c>
      <c r="X23" s="8">
        <f>INTAVI_PA_IN!X23+INTAVI_PA_EX!X23+INTAVI_FR_IN!X23+INTAVI_FR_EX!X23</f>
        <v>0</v>
      </c>
      <c r="Y23" s="8">
        <f>INTAVI_PA_IN!Y23+INTAVI_PA_EX!Y23+INTAVI_FR_IN!Y23+INTAVI_FR_EX!Y23</f>
        <v>0</v>
      </c>
      <c r="Z23" s="8">
        <f>INTAVI_PA_IN!Z23+INTAVI_PA_EX!Z23+INTAVI_FR_IN!Z23+INTAVI_FR_EX!Z23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INTAVI_PA_IN!C24+INTAVI_PA_EX!C24+INTAVI_FR_IN!C24+INTAVI_FR_EX!C24</f>
        <v>0</v>
      </c>
      <c r="D24" s="8">
        <f>INTAVI_PA_IN!D24+INTAVI_PA_EX!D24+INTAVI_FR_IN!D24+INTAVI_FR_EX!D24</f>
        <v>0</v>
      </c>
      <c r="E24" s="8">
        <f>INTAVI_PA_IN!E24+INTAVI_PA_EX!E24+INTAVI_FR_IN!E24+INTAVI_FR_EX!E24</f>
        <v>0</v>
      </c>
      <c r="F24" s="8">
        <f>INTAVI_PA_IN!F24+INTAVI_PA_EX!F24+INTAVI_FR_IN!F24+INTAVI_FR_EX!F24</f>
        <v>0</v>
      </c>
      <c r="G24" s="8">
        <f>INTAVI_PA_IN!G24+INTAVI_PA_EX!G24+INTAVI_FR_IN!G24+INTAVI_FR_EX!G24</f>
        <v>0</v>
      </c>
      <c r="H24" s="8">
        <f>INTAVI_PA_IN!H24+INTAVI_PA_EX!H24+INTAVI_FR_IN!H24+INTAVI_FR_EX!H24</f>
        <v>0</v>
      </c>
      <c r="I24" s="8">
        <f>INTAVI_PA_IN!I24+INTAVI_PA_EX!I24+INTAVI_FR_IN!I24+INTAVI_FR_EX!I24</f>
        <v>0</v>
      </c>
      <c r="J24" s="8">
        <f>INTAVI_PA_IN!J24+INTAVI_PA_EX!J24+INTAVI_FR_IN!J24+INTAVI_FR_EX!J24</f>
        <v>0</v>
      </c>
      <c r="K24" s="8">
        <f>INTAVI_PA_IN!K24+INTAVI_PA_EX!K24+INTAVI_FR_IN!K24+INTAVI_FR_EX!K24</f>
        <v>0</v>
      </c>
      <c r="L24" s="8">
        <f>INTAVI_PA_IN!L24+INTAVI_PA_EX!L24+INTAVI_FR_IN!L24+INTAVI_FR_EX!L24</f>
        <v>0</v>
      </c>
      <c r="M24" s="8">
        <f>INTAVI_PA_IN!M24+INTAVI_PA_EX!M24+INTAVI_FR_IN!M24+INTAVI_FR_EX!M24</f>
        <v>0</v>
      </c>
      <c r="N24" s="8">
        <f>INTAVI_PA_IN!N24+INTAVI_PA_EX!N24+INTAVI_FR_IN!N24+INTAVI_FR_EX!N24</f>
        <v>0</v>
      </c>
      <c r="O24" s="8">
        <f>INTAVI_PA_IN!O24+INTAVI_PA_EX!O24+INTAVI_FR_IN!O24+INTAVI_FR_EX!O24</f>
        <v>0</v>
      </c>
      <c r="P24" s="8">
        <f>INTAVI_PA_IN!P24+INTAVI_PA_EX!P24+INTAVI_FR_IN!P24+INTAVI_FR_EX!P24</f>
        <v>0</v>
      </c>
      <c r="Q24" s="8">
        <f>INTAVI_PA_IN!Q24+INTAVI_PA_EX!Q24+INTAVI_FR_IN!Q24+INTAVI_FR_EX!Q24</f>
        <v>0</v>
      </c>
      <c r="R24" s="8">
        <f>INTAVI_PA_IN!R24+INTAVI_PA_EX!R24+INTAVI_FR_IN!R24+INTAVI_FR_EX!R24</f>
        <v>0</v>
      </c>
      <c r="S24" s="8">
        <f>INTAVI_PA_IN!S24+INTAVI_PA_EX!S24+INTAVI_FR_IN!S24+INTAVI_FR_EX!S24</f>
        <v>0</v>
      </c>
      <c r="T24" s="8">
        <f>INTAVI_PA_IN!T24+INTAVI_PA_EX!T24+INTAVI_FR_IN!T24+INTAVI_FR_EX!T24</f>
        <v>0</v>
      </c>
      <c r="U24" s="8">
        <f>INTAVI_PA_IN!U24+INTAVI_PA_EX!U24+INTAVI_FR_IN!U24+INTAVI_FR_EX!U24</f>
        <v>0</v>
      </c>
      <c r="V24" s="8">
        <f>INTAVI_PA_IN!V24+INTAVI_PA_EX!V24+INTAVI_FR_IN!V24+INTAVI_FR_EX!V24</f>
        <v>0</v>
      </c>
      <c r="W24" s="8">
        <f>INTAVI_PA_IN!W24+INTAVI_PA_EX!W24+INTAVI_FR_IN!W24+INTAVI_FR_EX!W24</f>
        <v>0</v>
      </c>
      <c r="X24" s="8">
        <f>INTAVI_PA_IN!X24+INTAVI_PA_EX!X24+INTAVI_FR_IN!X24+INTAVI_FR_EX!X24</f>
        <v>0</v>
      </c>
      <c r="Y24" s="8">
        <f>INTAVI_PA_IN!Y24+INTAVI_PA_EX!Y24+INTAVI_FR_IN!Y24+INTAVI_FR_EX!Y24</f>
        <v>0</v>
      </c>
      <c r="Z24" s="8">
        <f>INTAVI_PA_IN!Z24+INTAVI_PA_EX!Z24+INTAVI_FR_IN!Z24+INTAVI_FR_EX!Z24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INTAVI_PA_IN!C25+INTAVI_PA_EX!C25+INTAVI_FR_IN!C25+INTAVI_FR_EX!C25</f>
        <v>0</v>
      </c>
      <c r="D25" s="27">
        <f>INTAVI_PA_IN!D25+INTAVI_PA_EX!D25+INTAVI_FR_IN!D25+INTAVI_FR_EX!D25</f>
        <v>0</v>
      </c>
      <c r="E25" s="27">
        <f>INTAVI_PA_IN!E25+INTAVI_PA_EX!E25+INTAVI_FR_IN!E25+INTAVI_FR_EX!E25</f>
        <v>0</v>
      </c>
      <c r="F25" s="27">
        <f>INTAVI_PA_IN!F25+INTAVI_PA_EX!F25+INTAVI_FR_IN!F25+INTAVI_FR_EX!F25</f>
        <v>0</v>
      </c>
      <c r="G25" s="27">
        <f>INTAVI_PA_IN!G25+INTAVI_PA_EX!G25+INTAVI_FR_IN!G25+INTAVI_FR_EX!G25</f>
        <v>0</v>
      </c>
      <c r="H25" s="27">
        <f>INTAVI_PA_IN!H25+INTAVI_PA_EX!H25+INTAVI_FR_IN!H25+INTAVI_FR_EX!H25</f>
        <v>0</v>
      </c>
      <c r="I25" s="27">
        <f>INTAVI_PA_IN!I25+INTAVI_PA_EX!I25+INTAVI_FR_IN!I25+INTAVI_FR_EX!I25</f>
        <v>0</v>
      </c>
      <c r="J25" s="27">
        <f>INTAVI_PA_IN!J25+INTAVI_PA_EX!J25+INTAVI_FR_IN!J25+INTAVI_FR_EX!J25</f>
        <v>0</v>
      </c>
      <c r="K25" s="27">
        <f>INTAVI_PA_IN!K25+INTAVI_PA_EX!K25+INTAVI_FR_IN!K25+INTAVI_FR_EX!K25</f>
        <v>0</v>
      </c>
      <c r="L25" s="27">
        <f>INTAVI_PA_IN!L25+INTAVI_PA_EX!L25+INTAVI_FR_IN!L25+INTAVI_FR_EX!L25</f>
        <v>0</v>
      </c>
      <c r="M25" s="27">
        <f>INTAVI_PA_IN!M25+INTAVI_PA_EX!M25+INTAVI_FR_IN!M25+INTAVI_FR_EX!M25</f>
        <v>0</v>
      </c>
      <c r="N25" s="27">
        <f>INTAVI_PA_IN!N25+INTAVI_PA_EX!N25+INTAVI_FR_IN!N25+INTAVI_FR_EX!N25</f>
        <v>0</v>
      </c>
      <c r="O25" s="27">
        <f>INTAVI_PA_IN!O25+INTAVI_PA_EX!O25+INTAVI_FR_IN!O25+INTAVI_FR_EX!O25</f>
        <v>0</v>
      </c>
      <c r="P25" s="27">
        <f>INTAVI_PA_IN!P25+INTAVI_PA_EX!P25+INTAVI_FR_IN!P25+INTAVI_FR_EX!P25</f>
        <v>0</v>
      </c>
      <c r="Q25" s="27">
        <f>INTAVI_PA_IN!Q25+INTAVI_PA_EX!Q25+INTAVI_FR_IN!Q25+INTAVI_FR_EX!Q25</f>
        <v>0</v>
      </c>
      <c r="R25" s="27">
        <f>INTAVI_PA_IN!R25+INTAVI_PA_EX!R25+INTAVI_FR_IN!R25+INTAVI_FR_EX!R25</f>
        <v>0</v>
      </c>
      <c r="S25" s="27">
        <f>INTAVI_PA_IN!S25+INTAVI_PA_EX!S25+INTAVI_FR_IN!S25+INTAVI_FR_EX!S25</f>
        <v>0</v>
      </c>
      <c r="T25" s="27">
        <f>INTAVI_PA_IN!T25+INTAVI_PA_EX!T25+INTAVI_FR_IN!T25+INTAVI_FR_EX!T25</f>
        <v>0</v>
      </c>
      <c r="U25" s="27">
        <f>INTAVI_PA_IN!U25+INTAVI_PA_EX!U25+INTAVI_FR_IN!U25+INTAVI_FR_EX!U25</f>
        <v>0</v>
      </c>
      <c r="V25" s="27">
        <f>INTAVI_PA_IN!V25+INTAVI_PA_EX!V25+INTAVI_FR_IN!V25+INTAVI_FR_EX!V25</f>
        <v>0</v>
      </c>
      <c r="W25" s="27">
        <f>INTAVI_PA_IN!W25+INTAVI_PA_EX!W25+INTAVI_FR_IN!W25+INTAVI_FR_EX!W25</f>
        <v>0</v>
      </c>
      <c r="X25" s="27">
        <f>INTAVI_PA_IN!X25+INTAVI_PA_EX!X25+INTAVI_FR_IN!X25+INTAVI_FR_EX!X25</f>
        <v>0</v>
      </c>
      <c r="Y25" s="27">
        <f>INTAVI_PA_IN!Y25+INTAVI_PA_EX!Y25+INTAVI_FR_IN!Y25+INTAVI_FR_EX!Y25</f>
        <v>0</v>
      </c>
      <c r="Z25" s="27">
        <f>INTAVI_PA_IN!Z25+INTAVI_PA_EX!Z25+INTAVI_FR_IN!Z25+INTAVI_FR_EX!Z25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W26" si="14">SUM(C27,C33)</f>
        <v>2022.9992222400003</v>
      </c>
      <c r="D26" s="27">
        <f t="shared" si="14"/>
        <v>1946.0546319599998</v>
      </c>
      <c r="E26" s="27">
        <f t="shared" si="14"/>
        <v>1888.3462539599998</v>
      </c>
      <c r="F26" s="27">
        <f t="shared" si="14"/>
        <v>2032.6171989599998</v>
      </c>
      <c r="G26" s="27">
        <f t="shared" si="14"/>
        <v>2189.7123717600002</v>
      </c>
      <c r="H26" s="27">
        <f t="shared" si="14"/>
        <v>2269.8629542800008</v>
      </c>
      <c r="I26" s="27">
        <f t="shared" si="14"/>
        <v>2404.5156637200007</v>
      </c>
      <c r="J26" s="27">
        <f t="shared" si="14"/>
        <v>2538.2857287599995</v>
      </c>
      <c r="K26" s="27">
        <f t="shared" si="14"/>
        <v>2631.0366424800009</v>
      </c>
      <c r="L26" s="27">
        <f t="shared" si="14"/>
        <v>2467.17668628</v>
      </c>
      <c r="M26" s="27">
        <f t="shared" si="14"/>
        <v>2643.4035000000003</v>
      </c>
      <c r="N26" s="27">
        <f t="shared" si="14"/>
        <v>2754.7047000000011</v>
      </c>
      <c r="O26" s="27">
        <f t="shared" si="14"/>
        <v>2779.4384150400006</v>
      </c>
      <c r="P26" s="27">
        <f t="shared" si="14"/>
        <v>2810.3552999999997</v>
      </c>
      <c r="Q26" s="27">
        <f t="shared" si="14"/>
        <v>2909.2896424800006</v>
      </c>
      <c r="R26" s="27">
        <f t="shared" si="14"/>
        <v>3150.4423287600011</v>
      </c>
      <c r="S26" s="27">
        <f t="shared" si="14"/>
        <v>3459.6122137200014</v>
      </c>
      <c r="T26" s="27">
        <f t="shared" si="14"/>
        <v>3854.709989999998</v>
      </c>
      <c r="U26" s="27">
        <f t="shared" si="14"/>
        <v>4105.6910899200011</v>
      </c>
      <c r="V26" s="27">
        <f t="shared" si="14"/>
        <v>4389.5029377599994</v>
      </c>
      <c r="W26" s="27">
        <f t="shared" si="14"/>
        <v>1574.6738472000002</v>
      </c>
      <c r="X26" s="27">
        <f t="shared" ref="X26:Z26" si="15">SUM(X27,X33)</f>
        <v>2004.3800845200001</v>
      </c>
      <c r="Y26" s="27">
        <f t="shared" si="15"/>
        <v>4185.9607388400009</v>
      </c>
      <c r="Z26" s="27">
        <f t="shared" si="15"/>
        <v>4829.0220583200007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W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ref="X27:Z27" si="17">SUM(X28:X32)</f>
        <v>0</v>
      </c>
      <c r="Y27" s="19">
        <f t="shared" si="17"/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f>INTAVI_PA_IN!C28+INTAVI_PA_EX!C28+INTAVI_FR_IN!C28+INTAVI_FR_EX!C28</f>
        <v>0</v>
      </c>
      <c r="D28" s="8">
        <f>INTAVI_PA_IN!D28+INTAVI_PA_EX!D28+INTAVI_FR_IN!D28+INTAVI_FR_EX!D28</f>
        <v>0</v>
      </c>
      <c r="E28" s="8">
        <f>INTAVI_PA_IN!E28+INTAVI_PA_EX!E28+INTAVI_FR_IN!E28+INTAVI_FR_EX!E28</f>
        <v>0</v>
      </c>
      <c r="F28" s="8">
        <f>INTAVI_PA_IN!F28+INTAVI_PA_EX!F28+INTAVI_FR_IN!F28+INTAVI_FR_EX!F28</f>
        <v>0</v>
      </c>
      <c r="G28" s="8">
        <f>INTAVI_PA_IN!G28+INTAVI_PA_EX!G28+INTAVI_FR_IN!G28+INTAVI_FR_EX!G28</f>
        <v>0</v>
      </c>
      <c r="H28" s="8">
        <f>INTAVI_PA_IN!H28+INTAVI_PA_EX!H28+INTAVI_FR_IN!H28+INTAVI_FR_EX!H28</f>
        <v>0</v>
      </c>
      <c r="I28" s="8">
        <f>INTAVI_PA_IN!I28+INTAVI_PA_EX!I28+INTAVI_FR_IN!I28+INTAVI_FR_EX!I28</f>
        <v>0</v>
      </c>
      <c r="J28" s="8">
        <f>INTAVI_PA_IN!J28+INTAVI_PA_EX!J28+INTAVI_FR_IN!J28+INTAVI_FR_EX!J28</f>
        <v>0</v>
      </c>
      <c r="K28" s="8">
        <f>INTAVI_PA_IN!K28+INTAVI_PA_EX!K28+INTAVI_FR_IN!K28+INTAVI_FR_EX!K28</f>
        <v>0</v>
      </c>
      <c r="L28" s="8">
        <f>INTAVI_PA_IN!L28+INTAVI_PA_EX!L28+INTAVI_FR_IN!L28+INTAVI_FR_EX!L28</f>
        <v>0</v>
      </c>
      <c r="M28" s="8">
        <f>INTAVI_PA_IN!M28+INTAVI_PA_EX!M28+INTAVI_FR_IN!M28+INTAVI_FR_EX!M28</f>
        <v>0</v>
      </c>
      <c r="N28" s="8">
        <f>INTAVI_PA_IN!N28+INTAVI_PA_EX!N28+INTAVI_FR_IN!N28+INTAVI_FR_EX!N28</f>
        <v>0</v>
      </c>
      <c r="O28" s="8">
        <f>INTAVI_PA_IN!O28+INTAVI_PA_EX!O28+INTAVI_FR_IN!O28+INTAVI_FR_EX!O28</f>
        <v>0</v>
      </c>
      <c r="P28" s="8">
        <f>INTAVI_PA_IN!P28+INTAVI_PA_EX!P28+INTAVI_FR_IN!P28+INTAVI_FR_EX!P28</f>
        <v>0</v>
      </c>
      <c r="Q28" s="8">
        <f>INTAVI_PA_IN!Q28+INTAVI_PA_EX!Q28+INTAVI_FR_IN!Q28+INTAVI_FR_EX!Q28</f>
        <v>0</v>
      </c>
      <c r="R28" s="8">
        <f>INTAVI_PA_IN!R28+INTAVI_PA_EX!R28+INTAVI_FR_IN!R28+INTAVI_FR_EX!R28</f>
        <v>0</v>
      </c>
      <c r="S28" s="8">
        <f>INTAVI_PA_IN!S28+INTAVI_PA_EX!S28+INTAVI_FR_IN!S28+INTAVI_FR_EX!S28</f>
        <v>0</v>
      </c>
      <c r="T28" s="8">
        <f>INTAVI_PA_IN!T28+INTAVI_PA_EX!T28+INTAVI_FR_IN!T28+INTAVI_FR_EX!T28</f>
        <v>0</v>
      </c>
      <c r="U28" s="8">
        <f>INTAVI_PA_IN!U28+INTAVI_PA_EX!U28+INTAVI_FR_IN!U28+INTAVI_FR_EX!U28</f>
        <v>0</v>
      </c>
      <c r="V28" s="8">
        <f>INTAVI_PA_IN!V28+INTAVI_PA_EX!V28+INTAVI_FR_IN!V28+INTAVI_FR_EX!V28</f>
        <v>0</v>
      </c>
      <c r="W28" s="8">
        <f>INTAVI_PA_IN!W28+INTAVI_PA_EX!W28+INTAVI_FR_IN!W28+INTAVI_FR_EX!W28</f>
        <v>0</v>
      </c>
      <c r="X28" s="8">
        <f>INTAVI_PA_IN!X28+INTAVI_PA_EX!X28+INTAVI_FR_IN!X28+INTAVI_FR_EX!X28</f>
        <v>0</v>
      </c>
      <c r="Y28" s="8">
        <f>INTAVI_PA_IN!Y28+INTAVI_PA_EX!Y28+INTAVI_FR_IN!Y28+INTAVI_FR_EX!Y28</f>
        <v>0</v>
      </c>
      <c r="Z28" s="8">
        <f>INTAVI_PA_IN!Z28+INTAVI_PA_EX!Z28+INTAVI_FR_IN!Z28+INTAVI_FR_EX!Z28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INTAVI_PA_IN!C29+INTAVI_PA_EX!C29+INTAVI_FR_IN!C29+INTAVI_FR_EX!C29</f>
        <v>0</v>
      </c>
      <c r="D29" s="8">
        <f>INTAVI_PA_IN!D29+INTAVI_PA_EX!D29+INTAVI_FR_IN!D29+INTAVI_FR_EX!D29</f>
        <v>0</v>
      </c>
      <c r="E29" s="8">
        <f>INTAVI_PA_IN!E29+INTAVI_PA_EX!E29+INTAVI_FR_IN!E29+INTAVI_FR_EX!E29</f>
        <v>0</v>
      </c>
      <c r="F29" s="8">
        <f>INTAVI_PA_IN!F29+INTAVI_PA_EX!F29+INTAVI_FR_IN!F29+INTAVI_FR_EX!F29</f>
        <v>0</v>
      </c>
      <c r="G29" s="8">
        <f>INTAVI_PA_IN!G29+INTAVI_PA_EX!G29+INTAVI_FR_IN!G29+INTAVI_FR_EX!G29</f>
        <v>0</v>
      </c>
      <c r="H29" s="8">
        <f>INTAVI_PA_IN!H29+INTAVI_PA_EX!H29+INTAVI_FR_IN!H29+INTAVI_FR_EX!H29</f>
        <v>0</v>
      </c>
      <c r="I29" s="8">
        <f>INTAVI_PA_IN!I29+INTAVI_PA_EX!I29+INTAVI_FR_IN!I29+INTAVI_FR_EX!I29</f>
        <v>0</v>
      </c>
      <c r="J29" s="8">
        <f>INTAVI_PA_IN!J29+INTAVI_PA_EX!J29+INTAVI_FR_IN!J29+INTAVI_FR_EX!J29</f>
        <v>0</v>
      </c>
      <c r="K29" s="8">
        <f>INTAVI_PA_IN!K29+INTAVI_PA_EX!K29+INTAVI_FR_IN!K29+INTAVI_FR_EX!K29</f>
        <v>0</v>
      </c>
      <c r="L29" s="8">
        <f>INTAVI_PA_IN!L29+INTAVI_PA_EX!L29+INTAVI_FR_IN!L29+INTAVI_FR_EX!L29</f>
        <v>0</v>
      </c>
      <c r="M29" s="8">
        <f>INTAVI_PA_IN!M29+INTAVI_PA_EX!M29+INTAVI_FR_IN!M29+INTAVI_FR_EX!M29</f>
        <v>0</v>
      </c>
      <c r="N29" s="8">
        <f>INTAVI_PA_IN!N29+INTAVI_PA_EX!N29+INTAVI_FR_IN!N29+INTAVI_FR_EX!N29</f>
        <v>0</v>
      </c>
      <c r="O29" s="8">
        <f>INTAVI_PA_IN!O29+INTAVI_PA_EX!O29+INTAVI_FR_IN!O29+INTAVI_FR_EX!O29</f>
        <v>0</v>
      </c>
      <c r="P29" s="8">
        <f>INTAVI_PA_IN!P29+INTAVI_PA_EX!P29+INTAVI_FR_IN!P29+INTAVI_FR_EX!P29</f>
        <v>0</v>
      </c>
      <c r="Q29" s="8">
        <f>INTAVI_PA_IN!Q29+INTAVI_PA_EX!Q29+INTAVI_FR_IN!Q29+INTAVI_FR_EX!Q29</f>
        <v>0</v>
      </c>
      <c r="R29" s="8">
        <f>INTAVI_PA_IN!R29+INTAVI_PA_EX!R29+INTAVI_FR_IN!R29+INTAVI_FR_EX!R29</f>
        <v>0</v>
      </c>
      <c r="S29" s="8">
        <f>INTAVI_PA_IN!S29+INTAVI_PA_EX!S29+INTAVI_FR_IN!S29+INTAVI_FR_EX!S29</f>
        <v>0</v>
      </c>
      <c r="T29" s="8">
        <f>INTAVI_PA_IN!T29+INTAVI_PA_EX!T29+INTAVI_FR_IN!T29+INTAVI_FR_EX!T29</f>
        <v>0</v>
      </c>
      <c r="U29" s="8">
        <f>INTAVI_PA_IN!U29+INTAVI_PA_EX!U29+INTAVI_FR_IN!U29+INTAVI_FR_EX!U29</f>
        <v>0</v>
      </c>
      <c r="V29" s="8">
        <f>INTAVI_PA_IN!V29+INTAVI_PA_EX!V29+INTAVI_FR_IN!V29+INTAVI_FR_EX!V29</f>
        <v>0</v>
      </c>
      <c r="W29" s="8">
        <f>INTAVI_PA_IN!W29+INTAVI_PA_EX!W29+INTAVI_FR_IN!W29+INTAVI_FR_EX!W29</f>
        <v>0</v>
      </c>
      <c r="X29" s="8">
        <f>INTAVI_PA_IN!X29+INTAVI_PA_EX!X29+INTAVI_FR_IN!X29+INTAVI_FR_EX!X29</f>
        <v>0</v>
      </c>
      <c r="Y29" s="8">
        <f>INTAVI_PA_IN!Y29+INTAVI_PA_EX!Y29+INTAVI_FR_IN!Y29+INTAVI_FR_EX!Y29</f>
        <v>0</v>
      </c>
      <c r="Z29" s="8">
        <f>INTAVI_PA_IN!Z29+INTAVI_PA_EX!Z29+INTAVI_FR_IN!Z29+INTAVI_FR_EX!Z29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INTAVI_PA_IN!C30+INTAVI_PA_EX!C30+INTAVI_FR_IN!C30+INTAVI_FR_EX!C30</f>
        <v>0</v>
      </c>
      <c r="D30" s="8">
        <f>INTAVI_PA_IN!D30+INTAVI_PA_EX!D30+INTAVI_FR_IN!D30+INTAVI_FR_EX!D30</f>
        <v>0</v>
      </c>
      <c r="E30" s="8">
        <f>INTAVI_PA_IN!E30+INTAVI_PA_EX!E30+INTAVI_FR_IN!E30+INTAVI_FR_EX!E30</f>
        <v>0</v>
      </c>
      <c r="F30" s="8">
        <f>INTAVI_PA_IN!F30+INTAVI_PA_EX!F30+INTAVI_FR_IN!F30+INTAVI_FR_EX!F30</f>
        <v>0</v>
      </c>
      <c r="G30" s="8">
        <f>INTAVI_PA_IN!G30+INTAVI_PA_EX!G30+INTAVI_FR_IN!G30+INTAVI_FR_EX!G30</f>
        <v>0</v>
      </c>
      <c r="H30" s="8">
        <f>INTAVI_PA_IN!H30+INTAVI_PA_EX!H30+INTAVI_FR_IN!H30+INTAVI_FR_EX!H30</f>
        <v>0</v>
      </c>
      <c r="I30" s="8">
        <f>INTAVI_PA_IN!I30+INTAVI_PA_EX!I30+INTAVI_FR_IN!I30+INTAVI_FR_EX!I30</f>
        <v>0</v>
      </c>
      <c r="J30" s="8">
        <f>INTAVI_PA_IN!J30+INTAVI_PA_EX!J30+INTAVI_FR_IN!J30+INTAVI_FR_EX!J30</f>
        <v>0</v>
      </c>
      <c r="K30" s="8">
        <f>INTAVI_PA_IN!K30+INTAVI_PA_EX!K30+INTAVI_FR_IN!K30+INTAVI_FR_EX!K30</f>
        <v>0</v>
      </c>
      <c r="L30" s="8">
        <f>INTAVI_PA_IN!L30+INTAVI_PA_EX!L30+INTAVI_FR_IN!L30+INTAVI_FR_EX!L30</f>
        <v>0</v>
      </c>
      <c r="M30" s="8">
        <f>INTAVI_PA_IN!M30+INTAVI_PA_EX!M30+INTAVI_FR_IN!M30+INTAVI_FR_EX!M30</f>
        <v>0</v>
      </c>
      <c r="N30" s="8">
        <f>INTAVI_PA_IN!N30+INTAVI_PA_EX!N30+INTAVI_FR_IN!N30+INTAVI_FR_EX!N30</f>
        <v>0</v>
      </c>
      <c r="O30" s="8">
        <f>INTAVI_PA_IN!O30+INTAVI_PA_EX!O30+INTAVI_FR_IN!O30+INTAVI_FR_EX!O30</f>
        <v>0</v>
      </c>
      <c r="P30" s="8">
        <f>INTAVI_PA_IN!P30+INTAVI_PA_EX!P30+INTAVI_FR_IN!P30+INTAVI_FR_EX!P30</f>
        <v>0</v>
      </c>
      <c r="Q30" s="8">
        <f>INTAVI_PA_IN!Q30+INTAVI_PA_EX!Q30+INTAVI_FR_IN!Q30+INTAVI_FR_EX!Q30</f>
        <v>0</v>
      </c>
      <c r="R30" s="8">
        <f>INTAVI_PA_IN!R30+INTAVI_PA_EX!R30+INTAVI_FR_IN!R30+INTAVI_FR_EX!R30</f>
        <v>0</v>
      </c>
      <c r="S30" s="8">
        <f>INTAVI_PA_IN!S30+INTAVI_PA_EX!S30+INTAVI_FR_IN!S30+INTAVI_FR_EX!S30</f>
        <v>0</v>
      </c>
      <c r="T30" s="8">
        <f>INTAVI_PA_IN!T30+INTAVI_PA_EX!T30+INTAVI_FR_IN!T30+INTAVI_FR_EX!T30</f>
        <v>0</v>
      </c>
      <c r="U30" s="8">
        <f>INTAVI_PA_IN!U30+INTAVI_PA_EX!U30+INTAVI_FR_IN!U30+INTAVI_FR_EX!U30</f>
        <v>0</v>
      </c>
      <c r="V30" s="8">
        <f>INTAVI_PA_IN!V30+INTAVI_PA_EX!V30+INTAVI_FR_IN!V30+INTAVI_FR_EX!V30</f>
        <v>0</v>
      </c>
      <c r="W30" s="8">
        <f>INTAVI_PA_IN!W30+INTAVI_PA_EX!W30+INTAVI_FR_IN!W30+INTAVI_FR_EX!W30</f>
        <v>0</v>
      </c>
      <c r="X30" s="8">
        <f>INTAVI_PA_IN!X30+INTAVI_PA_EX!X30+INTAVI_FR_IN!X30+INTAVI_FR_EX!X30</f>
        <v>0</v>
      </c>
      <c r="Y30" s="8">
        <f>INTAVI_PA_IN!Y30+INTAVI_PA_EX!Y30+INTAVI_FR_IN!Y30+INTAVI_FR_EX!Y30</f>
        <v>0</v>
      </c>
      <c r="Z30" s="8">
        <f>INTAVI_PA_IN!Z30+INTAVI_PA_EX!Z30+INTAVI_FR_IN!Z30+INTAVI_FR_EX!Z30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INTAVI_PA_IN!C31+INTAVI_PA_EX!C31+INTAVI_FR_IN!C31+INTAVI_FR_EX!C31</f>
        <v>0</v>
      </c>
      <c r="D31" s="8">
        <f>INTAVI_PA_IN!D31+INTAVI_PA_EX!D31+INTAVI_FR_IN!D31+INTAVI_FR_EX!D31</f>
        <v>0</v>
      </c>
      <c r="E31" s="8">
        <f>INTAVI_PA_IN!E31+INTAVI_PA_EX!E31+INTAVI_FR_IN!E31+INTAVI_FR_EX!E31</f>
        <v>0</v>
      </c>
      <c r="F31" s="8">
        <f>INTAVI_PA_IN!F31+INTAVI_PA_EX!F31+INTAVI_FR_IN!F31+INTAVI_FR_EX!F31</f>
        <v>0</v>
      </c>
      <c r="G31" s="8">
        <f>INTAVI_PA_IN!G31+INTAVI_PA_EX!G31+INTAVI_FR_IN!G31+INTAVI_FR_EX!G31</f>
        <v>0</v>
      </c>
      <c r="H31" s="8">
        <f>INTAVI_PA_IN!H31+INTAVI_PA_EX!H31+INTAVI_FR_IN!H31+INTAVI_FR_EX!H31</f>
        <v>0</v>
      </c>
      <c r="I31" s="8">
        <f>INTAVI_PA_IN!I31+INTAVI_PA_EX!I31+INTAVI_FR_IN!I31+INTAVI_FR_EX!I31</f>
        <v>0</v>
      </c>
      <c r="J31" s="8">
        <f>INTAVI_PA_IN!J31+INTAVI_PA_EX!J31+INTAVI_FR_IN!J31+INTAVI_FR_EX!J31</f>
        <v>0</v>
      </c>
      <c r="K31" s="8">
        <f>INTAVI_PA_IN!K31+INTAVI_PA_EX!K31+INTAVI_FR_IN!K31+INTAVI_FR_EX!K31</f>
        <v>0</v>
      </c>
      <c r="L31" s="8">
        <f>INTAVI_PA_IN!L31+INTAVI_PA_EX!L31+INTAVI_FR_IN!L31+INTAVI_FR_EX!L31</f>
        <v>0</v>
      </c>
      <c r="M31" s="8">
        <f>INTAVI_PA_IN!M31+INTAVI_PA_EX!M31+INTAVI_FR_IN!M31+INTAVI_FR_EX!M31</f>
        <v>0</v>
      </c>
      <c r="N31" s="8">
        <f>INTAVI_PA_IN!N31+INTAVI_PA_EX!N31+INTAVI_FR_IN!N31+INTAVI_FR_EX!N31</f>
        <v>0</v>
      </c>
      <c r="O31" s="8">
        <f>INTAVI_PA_IN!O31+INTAVI_PA_EX!O31+INTAVI_FR_IN!O31+INTAVI_FR_EX!O31</f>
        <v>0</v>
      </c>
      <c r="P31" s="8">
        <f>INTAVI_PA_IN!P31+INTAVI_PA_EX!P31+INTAVI_FR_IN!P31+INTAVI_FR_EX!P31</f>
        <v>0</v>
      </c>
      <c r="Q31" s="8">
        <f>INTAVI_PA_IN!Q31+INTAVI_PA_EX!Q31+INTAVI_FR_IN!Q31+INTAVI_FR_EX!Q31</f>
        <v>0</v>
      </c>
      <c r="R31" s="8">
        <f>INTAVI_PA_IN!R31+INTAVI_PA_EX!R31+INTAVI_FR_IN!R31+INTAVI_FR_EX!R31</f>
        <v>0</v>
      </c>
      <c r="S31" s="8">
        <f>INTAVI_PA_IN!S31+INTAVI_PA_EX!S31+INTAVI_FR_IN!S31+INTAVI_FR_EX!S31</f>
        <v>0</v>
      </c>
      <c r="T31" s="8">
        <f>INTAVI_PA_IN!T31+INTAVI_PA_EX!T31+INTAVI_FR_IN!T31+INTAVI_FR_EX!T31</f>
        <v>0</v>
      </c>
      <c r="U31" s="8">
        <f>INTAVI_PA_IN!U31+INTAVI_PA_EX!U31+INTAVI_FR_IN!U31+INTAVI_FR_EX!U31</f>
        <v>0</v>
      </c>
      <c r="V31" s="8">
        <f>INTAVI_PA_IN!V31+INTAVI_PA_EX!V31+INTAVI_FR_IN!V31+INTAVI_FR_EX!V31</f>
        <v>0</v>
      </c>
      <c r="W31" s="8">
        <f>INTAVI_PA_IN!W31+INTAVI_PA_EX!W31+INTAVI_FR_IN!W31+INTAVI_FR_EX!W31</f>
        <v>0</v>
      </c>
      <c r="X31" s="8">
        <f>INTAVI_PA_IN!X31+INTAVI_PA_EX!X31+INTAVI_FR_IN!X31+INTAVI_FR_EX!X31</f>
        <v>0</v>
      </c>
      <c r="Y31" s="8">
        <f>INTAVI_PA_IN!Y31+INTAVI_PA_EX!Y31+INTAVI_FR_IN!Y31+INTAVI_FR_EX!Y31</f>
        <v>0</v>
      </c>
      <c r="Z31" s="8">
        <f>INTAVI_PA_IN!Z31+INTAVI_PA_EX!Z31+INTAVI_FR_IN!Z31+INTAVI_FR_EX!Z31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INTAVI_PA_IN!C32+INTAVI_PA_EX!C32+INTAVI_FR_IN!C32+INTAVI_FR_EX!C32</f>
        <v>0</v>
      </c>
      <c r="D32" s="8">
        <f>INTAVI_PA_IN!D32+INTAVI_PA_EX!D32+INTAVI_FR_IN!D32+INTAVI_FR_EX!D32</f>
        <v>0</v>
      </c>
      <c r="E32" s="8">
        <f>INTAVI_PA_IN!E32+INTAVI_PA_EX!E32+INTAVI_FR_IN!E32+INTAVI_FR_EX!E32</f>
        <v>0</v>
      </c>
      <c r="F32" s="8">
        <f>INTAVI_PA_IN!F32+INTAVI_PA_EX!F32+INTAVI_FR_IN!F32+INTAVI_FR_EX!F32</f>
        <v>0</v>
      </c>
      <c r="G32" s="8">
        <f>INTAVI_PA_IN!G32+INTAVI_PA_EX!G32+INTAVI_FR_IN!G32+INTAVI_FR_EX!G32</f>
        <v>0</v>
      </c>
      <c r="H32" s="8">
        <f>INTAVI_PA_IN!H32+INTAVI_PA_EX!H32+INTAVI_FR_IN!H32+INTAVI_FR_EX!H32</f>
        <v>0</v>
      </c>
      <c r="I32" s="8">
        <f>INTAVI_PA_IN!I32+INTAVI_PA_EX!I32+INTAVI_FR_IN!I32+INTAVI_FR_EX!I32</f>
        <v>0</v>
      </c>
      <c r="J32" s="8">
        <f>INTAVI_PA_IN!J32+INTAVI_PA_EX!J32+INTAVI_FR_IN!J32+INTAVI_FR_EX!J32</f>
        <v>0</v>
      </c>
      <c r="K32" s="8">
        <f>INTAVI_PA_IN!K32+INTAVI_PA_EX!K32+INTAVI_FR_IN!K32+INTAVI_FR_EX!K32</f>
        <v>0</v>
      </c>
      <c r="L32" s="8">
        <f>INTAVI_PA_IN!L32+INTAVI_PA_EX!L32+INTAVI_FR_IN!L32+INTAVI_FR_EX!L32</f>
        <v>0</v>
      </c>
      <c r="M32" s="8">
        <f>INTAVI_PA_IN!M32+INTAVI_PA_EX!M32+INTAVI_FR_IN!M32+INTAVI_FR_EX!M32</f>
        <v>0</v>
      </c>
      <c r="N32" s="8">
        <f>INTAVI_PA_IN!N32+INTAVI_PA_EX!N32+INTAVI_FR_IN!N32+INTAVI_FR_EX!N32</f>
        <v>0</v>
      </c>
      <c r="O32" s="8">
        <f>INTAVI_PA_IN!O32+INTAVI_PA_EX!O32+INTAVI_FR_IN!O32+INTAVI_FR_EX!O32</f>
        <v>0</v>
      </c>
      <c r="P32" s="8">
        <f>INTAVI_PA_IN!P32+INTAVI_PA_EX!P32+INTAVI_FR_IN!P32+INTAVI_FR_EX!P32</f>
        <v>0</v>
      </c>
      <c r="Q32" s="8">
        <f>INTAVI_PA_IN!Q32+INTAVI_PA_EX!Q32+INTAVI_FR_IN!Q32+INTAVI_FR_EX!Q32</f>
        <v>0</v>
      </c>
      <c r="R32" s="8">
        <f>INTAVI_PA_IN!R32+INTAVI_PA_EX!R32+INTAVI_FR_IN!R32+INTAVI_FR_EX!R32</f>
        <v>0</v>
      </c>
      <c r="S32" s="8">
        <f>INTAVI_PA_IN!S32+INTAVI_PA_EX!S32+INTAVI_FR_IN!S32+INTAVI_FR_EX!S32</f>
        <v>0</v>
      </c>
      <c r="T32" s="8">
        <f>INTAVI_PA_IN!T32+INTAVI_PA_EX!T32+INTAVI_FR_IN!T32+INTAVI_FR_EX!T32</f>
        <v>0</v>
      </c>
      <c r="U32" s="8">
        <f>INTAVI_PA_IN!U32+INTAVI_PA_EX!U32+INTAVI_FR_IN!U32+INTAVI_FR_EX!U32</f>
        <v>0</v>
      </c>
      <c r="V32" s="8">
        <f>INTAVI_PA_IN!V32+INTAVI_PA_EX!V32+INTAVI_FR_IN!V32+INTAVI_FR_EX!V32</f>
        <v>0</v>
      </c>
      <c r="W32" s="8">
        <f>INTAVI_PA_IN!W32+INTAVI_PA_EX!W32+INTAVI_FR_IN!W32+INTAVI_FR_EX!W32</f>
        <v>0</v>
      </c>
      <c r="X32" s="8">
        <f>INTAVI_PA_IN!X32+INTAVI_PA_EX!X32+INTAVI_FR_IN!X32+INTAVI_FR_EX!X32</f>
        <v>0</v>
      </c>
      <c r="Y32" s="8">
        <f>INTAVI_PA_IN!Y32+INTAVI_PA_EX!Y32+INTAVI_FR_IN!Y32+INTAVI_FR_EX!Y32</f>
        <v>0</v>
      </c>
      <c r="Z32" s="8">
        <f>INTAVI_PA_IN!Z32+INTAVI_PA_EX!Z32+INTAVI_FR_IN!Z32+INTAVI_FR_EX!Z32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W33" si="18">SUM(C34:C50)</f>
        <v>2022.9992222400003</v>
      </c>
      <c r="D33" s="19">
        <f t="shared" si="18"/>
        <v>1946.0546319599998</v>
      </c>
      <c r="E33" s="19">
        <f t="shared" si="18"/>
        <v>1888.3462539599998</v>
      </c>
      <c r="F33" s="19">
        <f t="shared" si="18"/>
        <v>2032.6171989599998</v>
      </c>
      <c r="G33" s="19">
        <f t="shared" si="18"/>
        <v>2189.7123717600002</v>
      </c>
      <c r="H33" s="19">
        <f t="shared" si="18"/>
        <v>2269.8629542800008</v>
      </c>
      <c r="I33" s="19">
        <f t="shared" si="18"/>
        <v>2404.5156637200007</v>
      </c>
      <c r="J33" s="19">
        <f t="shared" si="18"/>
        <v>2538.2857287599995</v>
      </c>
      <c r="K33" s="19">
        <f t="shared" si="18"/>
        <v>2631.0366424800009</v>
      </c>
      <c r="L33" s="19">
        <f t="shared" si="18"/>
        <v>2467.17668628</v>
      </c>
      <c r="M33" s="19">
        <f t="shared" si="18"/>
        <v>2643.4035000000003</v>
      </c>
      <c r="N33" s="19">
        <f t="shared" si="18"/>
        <v>2754.7047000000011</v>
      </c>
      <c r="O33" s="19">
        <f t="shared" si="18"/>
        <v>2779.4384150400006</v>
      </c>
      <c r="P33" s="19">
        <f t="shared" si="18"/>
        <v>2810.3552999999997</v>
      </c>
      <c r="Q33" s="19">
        <f t="shared" si="18"/>
        <v>2909.2896424800006</v>
      </c>
      <c r="R33" s="19">
        <f t="shared" si="18"/>
        <v>3150.4423287600011</v>
      </c>
      <c r="S33" s="19">
        <f t="shared" si="18"/>
        <v>3459.6122137200014</v>
      </c>
      <c r="T33" s="19">
        <f t="shared" si="18"/>
        <v>3854.709989999998</v>
      </c>
      <c r="U33" s="19">
        <f t="shared" si="18"/>
        <v>4105.6910899200011</v>
      </c>
      <c r="V33" s="19">
        <f t="shared" si="18"/>
        <v>4389.5029377599994</v>
      </c>
      <c r="W33" s="19">
        <f t="shared" si="18"/>
        <v>1574.6738472000002</v>
      </c>
      <c r="X33" s="19">
        <f t="shared" ref="X33:Z33" si="19">SUM(X34:X50)</f>
        <v>2004.3800845200001</v>
      </c>
      <c r="Y33" s="19">
        <f t="shared" si="19"/>
        <v>4185.9607388400009</v>
      </c>
      <c r="Z33" s="19">
        <f t="shared" si="19"/>
        <v>4829.0220583200007</v>
      </c>
    </row>
    <row r="34" spans="1:26" ht="11.25" customHeight="1" x14ac:dyDescent="0.2">
      <c r="A34" s="28" t="s">
        <v>54</v>
      </c>
      <c r="B34" s="7" t="s">
        <v>55</v>
      </c>
      <c r="C34" s="8">
        <f>INTAVI_PA_IN!C34+INTAVI_PA_EX!C34+INTAVI_FR_IN!C34+INTAVI_FR_EX!C34</f>
        <v>0</v>
      </c>
      <c r="D34" s="8">
        <f>INTAVI_PA_IN!D34+INTAVI_PA_EX!D34+INTAVI_FR_IN!D34+INTAVI_FR_EX!D34</f>
        <v>0</v>
      </c>
      <c r="E34" s="8">
        <f>INTAVI_PA_IN!E34+INTAVI_PA_EX!E34+INTAVI_FR_IN!E34+INTAVI_FR_EX!E34</f>
        <v>0</v>
      </c>
      <c r="F34" s="8">
        <f>INTAVI_PA_IN!F34+INTAVI_PA_EX!F34+INTAVI_FR_IN!F34+INTAVI_FR_EX!F34</f>
        <v>0</v>
      </c>
      <c r="G34" s="8">
        <f>INTAVI_PA_IN!G34+INTAVI_PA_EX!G34+INTAVI_FR_IN!G34+INTAVI_FR_EX!G34</f>
        <v>0</v>
      </c>
      <c r="H34" s="8">
        <f>INTAVI_PA_IN!H34+INTAVI_PA_EX!H34+INTAVI_FR_IN!H34+INTAVI_FR_EX!H34</f>
        <v>0</v>
      </c>
      <c r="I34" s="8">
        <f>INTAVI_PA_IN!I34+INTAVI_PA_EX!I34+INTAVI_FR_IN!I34+INTAVI_FR_EX!I34</f>
        <v>0</v>
      </c>
      <c r="J34" s="8">
        <f>INTAVI_PA_IN!J34+INTAVI_PA_EX!J34+INTAVI_FR_IN!J34+INTAVI_FR_EX!J34</f>
        <v>0</v>
      </c>
      <c r="K34" s="8">
        <f>INTAVI_PA_IN!K34+INTAVI_PA_EX!K34+INTAVI_FR_IN!K34+INTAVI_FR_EX!K34</f>
        <v>0</v>
      </c>
      <c r="L34" s="8">
        <f>INTAVI_PA_IN!L34+INTAVI_PA_EX!L34+INTAVI_FR_IN!L34+INTAVI_FR_EX!L34</f>
        <v>0</v>
      </c>
      <c r="M34" s="8">
        <f>INTAVI_PA_IN!M34+INTAVI_PA_EX!M34+INTAVI_FR_IN!M34+INTAVI_FR_EX!M34</f>
        <v>0</v>
      </c>
      <c r="N34" s="8">
        <f>INTAVI_PA_IN!N34+INTAVI_PA_EX!N34+INTAVI_FR_IN!N34+INTAVI_FR_EX!N34</f>
        <v>0</v>
      </c>
      <c r="O34" s="8">
        <f>INTAVI_PA_IN!O34+INTAVI_PA_EX!O34+INTAVI_FR_IN!O34+INTAVI_FR_EX!O34</f>
        <v>0</v>
      </c>
      <c r="P34" s="8">
        <f>INTAVI_PA_IN!P34+INTAVI_PA_EX!P34+INTAVI_FR_IN!P34+INTAVI_FR_EX!P34</f>
        <v>0</v>
      </c>
      <c r="Q34" s="8">
        <f>INTAVI_PA_IN!Q34+INTAVI_PA_EX!Q34+INTAVI_FR_IN!Q34+INTAVI_FR_EX!Q34</f>
        <v>0</v>
      </c>
      <c r="R34" s="8">
        <f>INTAVI_PA_IN!R34+INTAVI_PA_EX!R34+INTAVI_FR_IN!R34+INTAVI_FR_EX!R34</f>
        <v>0</v>
      </c>
      <c r="S34" s="8">
        <f>INTAVI_PA_IN!S34+INTAVI_PA_EX!S34+INTAVI_FR_IN!S34+INTAVI_FR_EX!S34</f>
        <v>0</v>
      </c>
      <c r="T34" s="8">
        <f>INTAVI_PA_IN!T34+INTAVI_PA_EX!T34+INTAVI_FR_IN!T34+INTAVI_FR_EX!T34</f>
        <v>0</v>
      </c>
      <c r="U34" s="8">
        <f>INTAVI_PA_IN!U34+INTAVI_PA_EX!U34+INTAVI_FR_IN!U34+INTAVI_FR_EX!U34</f>
        <v>0</v>
      </c>
      <c r="V34" s="8">
        <f>INTAVI_PA_IN!V34+INTAVI_PA_EX!V34+INTAVI_FR_IN!V34+INTAVI_FR_EX!V34</f>
        <v>0</v>
      </c>
      <c r="W34" s="8">
        <f>INTAVI_PA_IN!W34+INTAVI_PA_EX!W34+INTAVI_FR_IN!W34+INTAVI_FR_EX!W34</f>
        <v>0</v>
      </c>
      <c r="X34" s="8">
        <f>INTAVI_PA_IN!X34+INTAVI_PA_EX!X34+INTAVI_FR_IN!X34+INTAVI_FR_EX!X34</f>
        <v>0</v>
      </c>
      <c r="Y34" s="8">
        <f>INTAVI_PA_IN!Y34+INTAVI_PA_EX!Y34+INTAVI_FR_IN!Y34+INTAVI_FR_EX!Y34</f>
        <v>0</v>
      </c>
      <c r="Z34" s="8">
        <f>INTAVI_PA_IN!Z34+INTAVI_PA_EX!Z34+INTAVI_FR_IN!Z34+INTAVI_FR_EX!Z34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INTAVI_PA_IN!C35+INTAVI_PA_EX!C35+INTAVI_FR_IN!C35+INTAVI_FR_EX!C35</f>
        <v>0</v>
      </c>
      <c r="D35" s="8">
        <f>INTAVI_PA_IN!D35+INTAVI_PA_EX!D35+INTAVI_FR_IN!D35+INTAVI_FR_EX!D35</f>
        <v>0</v>
      </c>
      <c r="E35" s="8">
        <f>INTAVI_PA_IN!E35+INTAVI_PA_EX!E35+INTAVI_FR_IN!E35+INTAVI_FR_EX!E35</f>
        <v>0</v>
      </c>
      <c r="F35" s="8">
        <f>INTAVI_PA_IN!F35+INTAVI_PA_EX!F35+INTAVI_FR_IN!F35+INTAVI_FR_EX!F35</f>
        <v>0</v>
      </c>
      <c r="G35" s="8">
        <f>INTAVI_PA_IN!G35+INTAVI_PA_EX!G35+INTAVI_FR_IN!G35+INTAVI_FR_EX!G35</f>
        <v>0</v>
      </c>
      <c r="H35" s="8">
        <f>INTAVI_PA_IN!H35+INTAVI_PA_EX!H35+INTAVI_FR_IN!H35+INTAVI_FR_EX!H35</f>
        <v>0</v>
      </c>
      <c r="I35" s="8">
        <f>INTAVI_PA_IN!I35+INTAVI_PA_EX!I35+INTAVI_FR_IN!I35+INTAVI_FR_EX!I35</f>
        <v>0</v>
      </c>
      <c r="J35" s="8">
        <f>INTAVI_PA_IN!J35+INTAVI_PA_EX!J35+INTAVI_FR_IN!J35+INTAVI_FR_EX!J35</f>
        <v>0</v>
      </c>
      <c r="K35" s="8">
        <f>INTAVI_PA_IN!K35+INTAVI_PA_EX!K35+INTAVI_FR_IN!K35+INTAVI_FR_EX!K35</f>
        <v>0</v>
      </c>
      <c r="L35" s="8">
        <f>INTAVI_PA_IN!L35+INTAVI_PA_EX!L35+INTAVI_FR_IN!L35+INTAVI_FR_EX!L35</f>
        <v>0</v>
      </c>
      <c r="M35" s="8">
        <f>INTAVI_PA_IN!M35+INTAVI_PA_EX!M35+INTAVI_FR_IN!M35+INTAVI_FR_EX!M35</f>
        <v>0</v>
      </c>
      <c r="N35" s="8">
        <f>INTAVI_PA_IN!N35+INTAVI_PA_EX!N35+INTAVI_FR_IN!N35+INTAVI_FR_EX!N35</f>
        <v>0</v>
      </c>
      <c r="O35" s="8">
        <f>INTAVI_PA_IN!O35+INTAVI_PA_EX!O35+INTAVI_FR_IN!O35+INTAVI_FR_EX!O35</f>
        <v>0</v>
      </c>
      <c r="P35" s="8">
        <f>INTAVI_PA_IN!P35+INTAVI_PA_EX!P35+INTAVI_FR_IN!P35+INTAVI_FR_EX!P35</f>
        <v>0</v>
      </c>
      <c r="Q35" s="8">
        <f>INTAVI_PA_IN!Q35+INTAVI_PA_EX!Q35+INTAVI_FR_IN!Q35+INTAVI_FR_EX!Q35</f>
        <v>0</v>
      </c>
      <c r="R35" s="8">
        <f>INTAVI_PA_IN!R35+INTAVI_PA_EX!R35+INTAVI_FR_IN!R35+INTAVI_FR_EX!R35</f>
        <v>0</v>
      </c>
      <c r="S35" s="8">
        <f>INTAVI_PA_IN!S35+INTAVI_PA_EX!S35+INTAVI_FR_IN!S35+INTAVI_FR_EX!S35</f>
        <v>0</v>
      </c>
      <c r="T35" s="8">
        <f>INTAVI_PA_IN!T35+INTAVI_PA_EX!T35+INTAVI_FR_IN!T35+INTAVI_FR_EX!T35</f>
        <v>0</v>
      </c>
      <c r="U35" s="8">
        <f>INTAVI_PA_IN!U35+INTAVI_PA_EX!U35+INTAVI_FR_IN!U35+INTAVI_FR_EX!U35</f>
        <v>0</v>
      </c>
      <c r="V35" s="8">
        <f>INTAVI_PA_IN!V35+INTAVI_PA_EX!V35+INTAVI_FR_IN!V35+INTAVI_FR_EX!V35</f>
        <v>0</v>
      </c>
      <c r="W35" s="8">
        <f>INTAVI_PA_IN!W35+INTAVI_PA_EX!W35+INTAVI_FR_IN!W35+INTAVI_FR_EX!W35</f>
        <v>0</v>
      </c>
      <c r="X35" s="8">
        <f>INTAVI_PA_IN!X35+INTAVI_PA_EX!X35+INTAVI_FR_IN!X35+INTAVI_FR_EX!X35</f>
        <v>0</v>
      </c>
      <c r="Y35" s="8">
        <f>INTAVI_PA_IN!Y35+INTAVI_PA_EX!Y35+INTAVI_FR_IN!Y35+INTAVI_FR_EX!Y35</f>
        <v>0</v>
      </c>
      <c r="Z35" s="8">
        <f>INTAVI_PA_IN!Z35+INTAVI_PA_EX!Z35+INTAVI_FR_IN!Z35+INTAVI_FR_EX!Z35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INTAVI_PA_IN!C36+INTAVI_PA_EX!C36+INTAVI_FR_IN!C36+INTAVI_FR_EX!C36</f>
        <v>0</v>
      </c>
      <c r="D36" s="8">
        <f>INTAVI_PA_IN!D36+INTAVI_PA_EX!D36+INTAVI_FR_IN!D36+INTAVI_FR_EX!D36</f>
        <v>0</v>
      </c>
      <c r="E36" s="8">
        <f>INTAVI_PA_IN!E36+INTAVI_PA_EX!E36+INTAVI_FR_IN!E36+INTAVI_FR_EX!E36</f>
        <v>0</v>
      </c>
      <c r="F36" s="8">
        <f>INTAVI_PA_IN!F36+INTAVI_PA_EX!F36+INTAVI_FR_IN!F36+INTAVI_FR_EX!F36</f>
        <v>0</v>
      </c>
      <c r="G36" s="8">
        <f>INTAVI_PA_IN!G36+INTAVI_PA_EX!G36+INTAVI_FR_IN!G36+INTAVI_FR_EX!G36</f>
        <v>0</v>
      </c>
      <c r="H36" s="8">
        <f>INTAVI_PA_IN!H36+INTAVI_PA_EX!H36+INTAVI_FR_IN!H36+INTAVI_FR_EX!H36</f>
        <v>0</v>
      </c>
      <c r="I36" s="8">
        <f>INTAVI_PA_IN!I36+INTAVI_PA_EX!I36+INTAVI_FR_IN!I36+INTAVI_FR_EX!I36</f>
        <v>0</v>
      </c>
      <c r="J36" s="8">
        <f>INTAVI_PA_IN!J36+INTAVI_PA_EX!J36+INTAVI_FR_IN!J36+INTAVI_FR_EX!J36</f>
        <v>0</v>
      </c>
      <c r="K36" s="8">
        <f>INTAVI_PA_IN!K36+INTAVI_PA_EX!K36+INTAVI_FR_IN!K36+INTAVI_FR_EX!K36</f>
        <v>0</v>
      </c>
      <c r="L36" s="8">
        <f>INTAVI_PA_IN!L36+INTAVI_PA_EX!L36+INTAVI_FR_IN!L36+INTAVI_FR_EX!L36</f>
        <v>0</v>
      </c>
      <c r="M36" s="8">
        <f>INTAVI_PA_IN!M36+INTAVI_PA_EX!M36+INTAVI_FR_IN!M36+INTAVI_FR_EX!M36</f>
        <v>0</v>
      </c>
      <c r="N36" s="8">
        <f>INTAVI_PA_IN!N36+INTAVI_PA_EX!N36+INTAVI_FR_IN!N36+INTAVI_FR_EX!N36</f>
        <v>0</v>
      </c>
      <c r="O36" s="8">
        <f>INTAVI_PA_IN!O36+INTAVI_PA_EX!O36+INTAVI_FR_IN!O36+INTAVI_FR_EX!O36</f>
        <v>0</v>
      </c>
      <c r="P36" s="8">
        <f>INTAVI_PA_IN!P36+INTAVI_PA_EX!P36+INTAVI_FR_IN!P36+INTAVI_FR_EX!P36</f>
        <v>0</v>
      </c>
      <c r="Q36" s="8">
        <f>INTAVI_PA_IN!Q36+INTAVI_PA_EX!Q36+INTAVI_FR_IN!Q36+INTAVI_FR_EX!Q36</f>
        <v>0</v>
      </c>
      <c r="R36" s="8">
        <f>INTAVI_PA_IN!R36+INTAVI_PA_EX!R36+INTAVI_FR_IN!R36+INTAVI_FR_EX!R36</f>
        <v>0</v>
      </c>
      <c r="S36" s="8">
        <f>INTAVI_PA_IN!S36+INTAVI_PA_EX!S36+INTAVI_FR_IN!S36+INTAVI_FR_EX!S36</f>
        <v>0</v>
      </c>
      <c r="T36" s="8">
        <f>INTAVI_PA_IN!T36+INTAVI_PA_EX!T36+INTAVI_FR_IN!T36+INTAVI_FR_EX!T36</f>
        <v>0</v>
      </c>
      <c r="U36" s="8">
        <f>INTAVI_PA_IN!U36+INTAVI_PA_EX!U36+INTAVI_FR_IN!U36+INTAVI_FR_EX!U36</f>
        <v>0</v>
      </c>
      <c r="V36" s="8">
        <f>INTAVI_PA_IN!V36+INTAVI_PA_EX!V36+INTAVI_FR_IN!V36+INTAVI_FR_EX!V36</f>
        <v>0</v>
      </c>
      <c r="W36" s="8">
        <f>INTAVI_PA_IN!W36+INTAVI_PA_EX!W36+INTAVI_FR_IN!W36+INTAVI_FR_EX!W36</f>
        <v>0</v>
      </c>
      <c r="X36" s="8">
        <f>INTAVI_PA_IN!X36+INTAVI_PA_EX!X36+INTAVI_FR_IN!X36+INTAVI_FR_EX!X36</f>
        <v>0</v>
      </c>
      <c r="Y36" s="8">
        <f>INTAVI_PA_IN!Y36+INTAVI_PA_EX!Y36+INTAVI_FR_IN!Y36+INTAVI_FR_EX!Y36</f>
        <v>0</v>
      </c>
      <c r="Z36" s="8">
        <f>INTAVI_PA_IN!Z36+INTAVI_PA_EX!Z36+INTAVI_FR_IN!Z36+INTAVI_FR_EX!Z36</f>
        <v>0</v>
      </c>
    </row>
    <row r="37" spans="1:26" ht="11.25" customHeight="1" x14ac:dyDescent="0.2">
      <c r="A37" s="28" t="s">
        <v>60</v>
      </c>
      <c r="B37" s="7" t="s">
        <v>61</v>
      </c>
      <c r="C37" s="8">
        <f>INTAVI_PA_IN!C37+INTAVI_PA_EX!C37+INTAVI_FR_IN!C37+INTAVI_FR_EX!C37</f>
        <v>0</v>
      </c>
      <c r="D37" s="8">
        <f>INTAVI_PA_IN!D37+INTAVI_PA_EX!D37+INTAVI_FR_IN!D37+INTAVI_FR_EX!D37</f>
        <v>0</v>
      </c>
      <c r="E37" s="8">
        <f>INTAVI_PA_IN!E37+INTAVI_PA_EX!E37+INTAVI_FR_IN!E37+INTAVI_FR_EX!E37</f>
        <v>0</v>
      </c>
      <c r="F37" s="8">
        <f>INTAVI_PA_IN!F37+INTAVI_PA_EX!F37+INTAVI_FR_IN!F37+INTAVI_FR_EX!F37</f>
        <v>0</v>
      </c>
      <c r="G37" s="8">
        <f>INTAVI_PA_IN!G37+INTAVI_PA_EX!G37+INTAVI_FR_IN!G37+INTAVI_FR_EX!G37</f>
        <v>0</v>
      </c>
      <c r="H37" s="8">
        <f>INTAVI_PA_IN!H37+INTAVI_PA_EX!H37+INTAVI_FR_IN!H37+INTAVI_FR_EX!H37</f>
        <v>0</v>
      </c>
      <c r="I37" s="8">
        <f>INTAVI_PA_IN!I37+INTAVI_PA_EX!I37+INTAVI_FR_IN!I37+INTAVI_FR_EX!I37</f>
        <v>0</v>
      </c>
      <c r="J37" s="8">
        <f>INTAVI_PA_IN!J37+INTAVI_PA_EX!J37+INTAVI_FR_IN!J37+INTAVI_FR_EX!J37</f>
        <v>0</v>
      </c>
      <c r="K37" s="8">
        <f>INTAVI_PA_IN!K37+INTAVI_PA_EX!K37+INTAVI_FR_IN!K37+INTAVI_FR_EX!K37</f>
        <v>0</v>
      </c>
      <c r="L37" s="8">
        <f>INTAVI_PA_IN!L37+INTAVI_PA_EX!L37+INTAVI_FR_IN!L37+INTAVI_FR_EX!L37</f>
        <v>0</v>
      </c>
      <c r="M37" s="8">
        <f>INTAVI_PA_IN!M37+INTAVI_PA_EX!M37+INTAVI_FR_IN!M37+INTAVI_FR_EX!M37</f>
        <v>0</v>
      </c>
      <c r="N37" s="8">
        <f>INTAVI_PA_IN!N37+INTAVI_PA_EX!N37+INTAVI_FR_IN!N37+INTAVI_FR_EX!N37</f>
        <v>0</v>
      </c>
      <c r="O37" s="8">
        <f>INTAVI_PA_IN!O37+INTAVI_PA_EX!O37+INTAVI_FR_IN!O37+INTAVI_FR_EX!O37</f>
        <v>0</v>
      </c>
      <c r="P37" s="8">
        <f>INTAVI_PA_IN!P37+INTAVI_PA_EX!P37+INTAVI_FR_IN!P37+INTAVI_FR_EX!P37</f>
        <v>0</v>
      </c>
      <c r="Q37" s="8">
        <f>INTAVI_PA_IN!Q37+INTAVI_PA_EX!Q37+INTAVI_FR_IN!Q37+INTAVI_FR_EX!Q37</f>
        <v>0</v>
      </c>
      <c r="R37" s="8">
        <f>INTAVI_PA_IN!R37+INTAVI_PA_EX!R37+INTAVI_FR_IN!R37+INTAVI_FR_EX!R37</f>
        <v>0</v>
      </c>
      <c r="S37" s="8">
        <f>INTAVI_PA_IN!S37+INTAVI_PA_EX!S37+INTAVI_FR_IN!S37+INTAVI_FR_EX!S37</f>
        <v>0</v>
      </c>
      <c r="T37" s="8">
        <f>INTAVI_PA_IN!T37+INTAVI_PA_EX!T37+INTAVI_FR_IN!T37+INTAVI_FR_EX!T37</f>
        <v>0</v>
      </c>
      <c r="U37" s="8">
        <f>INTAVI_PA_IN!U37+INTAVI_PA_EX!U37+INTAVI_FR_IN!U37+INTAVI_FR_EX!U37</f>
        <v>0</v>
      </c>
      <c r="V37" s="8">
        <f>INTAVI_PA_IN!V37+INTAVI_PA_EX!V37+INTAVI_FR_IN!V37+INTAVI_FR_EX!V37</f>
        <v>0</v>
      </c>
      <c r="W37" s="8">
        <f>INTAVI_PA_IN!W37+INTAVI_PA_EX!W37+INTAVI_FR_IN!W37+INTAVI_FR_EX!W37</f>
        <v>0</v>
      </c>
      <c r="X37" s="8">
        <f>INTAVI_PA_IN!X37+INTAVI_PA_EX!X37+INTAVI_FR_IN!X37+INTAVI_FR_EX!X37</f>
        <v>0</v>
      </c>
      <c r="Y37" s="8">
        <f>INTAVI_PA_IN!Y37+INTAVI_PA_EX!Y37+INTAVI_FR_IN!Y37+INTAVI_FR_EX!Y37</f>
        <v>0</v>
      </c>
      <c r="Z37" s="8">
        <f>INTAVI_PA_IN!Z37+INTAVI_PA_EX!Z37+INTAVI_FR_IN!Z37+INTAVI_FR_EX!Z37</f>
        <v>0</v>
      </c>
    </row>
    <row r="38" spans="1:26" ht="11.25" customHeight="1" x14ac:dyDescent="0.2">
      <c r="A38" s="28" t="s">
        <v>62</v>
      </c>
      <c r="B38" s="7" t="s">
        <v>63</v>
      </c>
      <c r="C38" s="8">
        <f>INTAVI_PA_IN!C38+INTAVI_PA_EX!C38+INTAVI_FR_IN!C38+INTAVI_FR_EX!C38</f>
        <v>0</v>
      </c>
      <c r="D38" s="8">
        <f>INTAVI_PA_IN!D38+INTAVI_PA_EX!D38+INTAVI_FR_IN!D38+INTAVI_FR_EX!D38</f>
        <v>0</v>
      </c>
      <c r="E38" s="8">
        <f>INTAVI_PA_IN!E38+INTAVI_PA_EX!E38+INTAVI_FR_IN!E38+INTAVI_FR_EX!E38</f>
        <v>0</v>
      </c>
      <c r="F38" s="8">
        <f>INTAVI_PA_IN!F38+INTAVI_PA_EX!F38+INTAVI_FR_IN!F38+INTAVI_FR_EX!F38</f>
        <v>0</v>
      </c>
      <c r="G38" s="8">
        <f>INTAVI_PA_IN!G38+INTAVI_PA_EX!G38+INTAVI_FR_IN!G38+INTAVI_FR_EX!G38</f>
        <v>0</v>
      </c>
      <c r="H38" s="8">
        <f>INTAVI_PA_IN!H38+INTAVI_PA_EX!H38+INTAVI_FR_IN!H38+INTAVI_FR_EX!H38</f>
        <v>0</v>
      </c>
      <c r="I38" s="8">
        <f>INTAVI_PA_IN!I38+INTAVI_PA_EX!I38+INTAVI_FR_IN!I38+INTAVI_FR_EX!I38</f>
        <v>0</v>
      </c>
      <c r="J38" s="8">
        <f>INTAVI_PA_IN!J38+INTAVI_PA_EX!J38+INTAVI_FR_IN!J38+INTAVI_FR_EX!J38</f>
        <v>0</v>
      </c>
      <c r="K38" s="8">
        <f>INTAVI_PA_IN!K38+INTAVI_PA_EX!K38+INTAVI_FR_IN!K38+INTAVI_FR_EX!K38</f>
        <v>0</v>
      </c>
      <c r="L38" s="8">
        <f>INTAVI_PA_IN!L38+INTAVI_PA_EX!L38+INTAVI_FR_IN!L38+INTAVI_FR_EX!L38</f>
        <v>0</v>
      </c>
      <c r="M38" s="8">
        <f>INTAVI_PA_IN!M38+INTAVI_PA_EX!M38+INTAVI_FR_IN!M38+INTAVI_FR_EX!M38</f>
        <v>0</v>
      </c>
      <c r="N38" s="8">
        <f>INTAVI_PA_IN!N38+INTAVI_PA_EX!N38+INTAVI_FR_IN!N38+INTAVI_FR_EX!N38</f>
        <v>0</v>
      </c>
      <c r="O38" s="8">
        <f>INTAVI_PA_IN!O38+INTAVI_PA_EX!O38+INTAVI_FR_IN!O38+INTAVI_FR_EX!O38</f>
        <v>0</v>
      </c>
      <c r="P38" s="8">
        <f>INTAVI_PA_IN!P38+INTAVI_PA_EX!P38+INTAVI_FR_IN!P38+INTAVI_FR_EX!P38</f>
        <v>0</v>
      </c>
      <c r="Q38" s="8">
        <f>INTAVI_PA_IN!Q38+INTAVI_PA_EX!Q38+INTAVI_FR_IN!Q38+INTAVI_FR_EX!Q38</f>
        <v>0</v>
      </c>
      <c r="R38" s="8">
        <f>INTAVI_PA_IN!R38+INTAVI_PA_EX!R38+INTAVI_FR_IN!R38+INTAVI_FR_EX!R38</f>
        <v>0</v>
      </c>
      <c r="S38" s="8">
        <f>INTAVI_PA_IN!S38+INTAVI_PA_EX!S38+INTAVI_FR_IN!S38+INTAVI_FR_EX!S38</f>
        <v>0</v>
      </c>
      <c r="T38" s="8">
        <f>INTAVI_PA_IN!T38+INTAVI_PA_EX!T38+INTAVI_FR_IN!T38+INTAVI_FR_EX!T38</f>
        <v>0</v>
      </c>
      <c r="U38" s="8">
        <f>INTAVI_PA_IN!U38+INTAVI_PA_EX!U38+INTAVI_FR_IN!U38+INTAVI_FR_EX!U38</f>
        <v>0</v>
      </c>
      <c r="V38" s="8">
        <f>INTAVI_PA_IN!V38+INTAVI_PA_EX!V38+INTAVI_FR_IN!V38+INTAVI_FR_EX!V38</f>
        <v>0</v>
      </c>
      <c r="W38" s="8">
        <f>INTAVI_PA_IN!W38+INTAVI_PA_EX!W38+INTAVI_FR_IN!W38+INTAVI_FR_EX!W38</f>
        <v>0</v>
      </c>
      <c r="X38" s="8">
        <f>INTAVI_PA_IN!X38+INTAVI_PA_EX!X38+INTAVI_FR_IN!X38+INTAVI_FR_EX!X38</f>
        <v>0</v>
      </c>
      <c r="Y38" s="8">
        <f>INTAVI_PA_IN!Y38+INTAVI_PA_EX!Y38+INTAVI_FR_IN!Y38+INTAVI_FR_EX!Y38</f>
        <v>0</v>
      </c>
      <c r="Z38" s="8">
        <f>INTAVI_PA_IN!Z38+INTAVI_PA_EX!Z38+INTAVI_FR_IN!Z38+INTAVI_FR_EX!Z38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INTAVI_PA_IN!C39+INTAVI_PA_EX!C39+INTAVI_FR_IN!C39+INTAVI_FR_EX!C39</f>
        <v>0</v>
      </c>
      <c r="D39" s="8">
        <f>INTAVI_PA_IN!D39+INTAVI_PA_EX!D39+INTAVI_FR_IN!D39+INTAVI_FR_EX!D39</f>
        <v>0</v>
      </c>
      <c r="E39" s="8">
        <f>INTAVI_PA_IN!E39+INTAVI_PA_EX!E39+INTAVI_FR_IN!E39+INTAVI_FR_EX!E39</f>
        <v>0</v>
      </c>
      <c r="F39" s="8">
        <f>INTAVI_PA_IN!F39+INTAVI_PA_EX!F39+INTAVI_FR_IN!F39+INTAVI_FR_EX!F39</f>
        <v>0</v>
      </c>
      <c r="G39" s="8">
        <f>INTAVI_PA_IN!G39+INTAVI_PA_EX!G39+INTAVI_FR_IN!G39+INTAVI_FR_EX!G39</f>
        <v>0</v>
      </c>
      <c r="H39" s="8">
        <f>INTAVI_PA_IN!H39+INTAVI_PA_EX!H39+INTAVI_FR_IN!H39+INTAVI_FR_EX!H39</f>
        <v>0</v>
      </c>
      <c r="I39" s="8">
        <f>INTAVI_PA_IN!I39+INTAVI_PA_EX!I39+INTAVI_FR_IN!I39+INTAVI_FR_EX!I39</f>
        <v>0</v>
      </c>
      <c r="J39" s="8">
        <f>INTAVI_PA_IN!J39+INTAVI_PA_EX!J39+INTAVI_FR_IN!J39+INTAVI_FR_EX!J39</f>
        <v>0</v>
      </c>
      <c r="K39" s="8">
        <f>INTAVI_PA_IN!K39+INTAVI_PA_EX!K39+INTAVI_FR_IN!K39+INTAVI_FR_EX!K39</f>
        <v>0</v>
      </c>
      <c r="L39" s="8">
        <f>INTAVI_PA_IN!L39+INTAVI_PA_EX!L39+INTAVI_FR_IN!L39+INTAVI_FR_EX!L39</f>
        <v>0</v>
      </c>
      <c r="M39" s="8">
        <f>INTAVI_PA_IN!M39+INTAVI_PA_EX!M39+INTAVI_FR_IN!M39+INTAVI_FR_EX!M39</f>
        <v>0</v>
      </c>
      <c r="N39" s="8">
        <f>INTAVI_PA_IN!N39+INTAVI_PA_EX!N39+INTAVI_FR_IN!N39+INTAVI_FR_EX!N39</f>
        <v>0</v>
      </c>
      <c r="O39" s="8">
        <f>INTAVI_PA_IN!O39+INTAVI_PA_EX!O39+INTAVI_FR_IN!O39+INTAVI_FR_EX!O39</f>
        <v>0</v>
      </c>
      <c r="P39" s="8">
        <f>INTAVI_PA_IN!P39+INTAVI_PA_EX!P39+INTAVI_FR_IN!P39+INTAVI_FR_EX!P39</f>
        <v>0</v>
      </c>
      <c r="Q39" s="8">
        <f>INTAVI_PA_IN!Q39+INTAVI_PA_EX!Q39+INTAVI_FR_IN!Q39+INTAVI_FR_EX!Q39</f>
        <v>0</v>
      </c>
      <c r="R39" s="8">
        <f>INTAVI_PA_IN!R39+INTAVI_PA_EX!R39+INTAVI_FR_IN!R39+INTAVI_FR_EX!R39</f>
        <v>0</v>
      </c>
      <c r="S39" s="8">
        <f>INTAVI_PA_IN!S39+INTAVI_PA_EX!S39+INTAVI_FR_IN!S39+INTAVI_FR_EX!S39</f>
        <v>0</v>
      </c>
      <c r="T39" s="8">
        <f>INTAVI_PA_IN!T39+INTAVI_PA_EX!T39+INTAVI_FR_IN!T39+INTAVI_FR_EX!T39</f>
        <v>0</v>
      </c>
      <c r="U39" s="8">
        <f>INTAVI_PA_IN!U39+INTAVI_PA_EX!U39+INTAVI_FR_IN!U39+INTAVI_FR_EX!U39</f>
        <v>0</v>
      </c>
      <c r="V39" s="8">
        <f>INTAVI_PA_IN!V39+INTAVI_PA_EX!V39+INTAVI_FR_IN!V39+INTAVI_FR_EX!V39</f>
        <v>0</v>
      </c>
      <c r="W39" s="8">
        <f>INTAVI_PA_IN!W39+INTAVI_PA_EX!W39+INTAVI_FR_IN!W39+INTAVI_FR_EX!W39</f>
        <v>0</v>
      </c>
      <c r="X39" s="8">
        <f>INTAVI_PA_IN!X39+INTAVI_PA_EX!X39+INTAVI_FR_IN!X39+INTAVI_FR_EX!X39</f>
        <v>0</v>
      </c>
      <c r="Y39" s="8">
        <f>INTAVI_PA_IN!Y39+INTAVI_PA_EX!Y39+INTAVI_FR_IN!Y39+INTAVI_FR_EX!Y39</f>
        <v>0</v>
      </c>
      <c r="Z39" s="8">
        <f>INTAVI_PA_IN!Z39+INTAVI_PA_EX!Z39+INTAVI_FR_IN!Z39+INTAVI_FR_EX!Z39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INTAVI_PA_IN!C40+INTAVI_PA_EX!C40+INTAVI_FR_IN!C40+INTAVI_FR_EX!C40</f>
        <v>2022.9992222400003</v>
      </c>
      <c r="D40" s="8">
        <f>INTAVI_PA_IN!D40+INTAVI_PA_EX!D40+INTAVI_FR_IN!D40+INTAVI_FR_EX!D40</f>
        <v>1946.0546319599998</v>
      </c>
      <c r="E40" s="8">
        <f>INTAVI_PA_IN!E40+INTAVI_PA_EX!E40+INTAVI_FR_IN!E40+INTAVI_FR_EX!E40</f>
        <v>1888.3462539599998</v>
      </c>
      <c r="F40" s="8">
        <f>INTAVI_PA_IN!F40+INTAVI_PA_EX!F40+INTAVI_FR_IN!F40+INTAVI_FR_EX!F40</f>
        <v>2032.6171989599998</v>
      </c>
      <c r="G40" s="8">
        <f>INTAVI_PA_IN!G40+INTAVI_PA_EX!G40+INTAVI_FR_IN!G40+INTAVI_FR_EX!G40</f>
        <v>2189.7123717600002</v>
      </c>
      <c r="H40" s="8">
        <f>INTAVI_PA_IN!H40+INTAVI_PA_EX!H40+INTAVI_FR_IN!H40+INTAVI_FR_EX!H40</f>
        <v>2269.8629542800008</v>
      </c>
      <c r="I40" s="8">
        <f>INTAVI_PA_IN!I40+INTAVI_PA_EX!I40+INTAVI_FR_IN!I40+INTAVI_FR_EX!I40</f>
        <v>2404.5156637200007</v>
      </c>
      <c r="J40" s="8">
        <f>INTAVI_PA_IN!J40+INTAVI_PA_EX!J40+INTAVI_FR_IN!J40+INTAVI_FR_EX!J40</f>
        <v>2538.2857287599995</v>
      </c>
      <c r="K40" s="8">
        <f>INTAVI_PA_IN!K40+INTAVI_PA_EX!K40+INTAVI_FR_IN!K40+INTAVI_FR_EX!K40</f>
        <v>2631.0366424800009</v>
      </c>
      <c r="L40" s="8">
        <f>INTAVI_PA_IN!L40+INTAVI_PA_EX!L40+INTAVI_FR_IN!L40+INTAVI_FR_EX!L40</f>
        <v>2467.17668628</v>
      </c>
      <c r="M40" s="8">
        <f>INTAVI_PA_IN!M40+INTAVI_PA_EX!M40+INTAVI_FR_IN!M40+INTAVI_FR_EX!M40</f>
        <v>2643.4035000000003</v>
      </c>
      <c r="N40" s="8">
        <f>INTAVI_PA_IN!N40+INTAVI_PA_EX!N40+INTAVI_FR_IN!N40+INTAVI_FR_EX!N40</f>
        <v>2754.7047000000011</v>
      </c>
      <c r="O40" s="8">
        <f>INTAVI_PA_IN!O40+INTAVI_PA_EX!O40+INTAVI_FR_IN!O40+INTAVI_FR_EX!O40</f>
        <v>2779.4384150400006</v>
      </c>
      <c r="P40" s="8">
        <f>INTAVI_PA_IN!P40+INTAVI_PA_EX!P40+INTAVI_FR_IN!P40+INTAVI_FR_EX!P40</f>
        <v>2810.3552999999997</v>
      </c>
      <c r="Q40" s="8">
        <f>INTAVI_PA_IN!Q40+INTAVI_PA_EX!Q40+INTAVI_FR_IN!Q40+INTAVI_FR_EX!Q40</f>
        <v>2909.2896424800006</v>
      </c>
      <c r="R40" s="8">
        <f>INTAVI_PA_IN!R40+INTAVI_PA_EX!R40+INTAVI_FR_IN!R40+INTAVI_FR_EX!R40</f>
        <v>3150.4423287600011</v>
      </c>
      <c r="S40" s="8">
        <f>INTAVI_PA_IN!S40+INTAVI_PA_EX!S40+INTAVI_FR_IN!S40+INTAVI_FR_EX!S40</f>
        <v>3459.6122137200014</v>
      </c>
      <c r="T40" s="8">
        <f>INTAVI_PA_IN!T40+INTAVI_PA_EX!T40+INTAVI_FR_IN!T40+INTAVI_FR_EX!T40</f>
        <v>3854.709989999998</v>
      </c>
      <c r="U40" s="8">
        <f>INTAVI_PA_IN!U40+INTAVI_PA_EX!U40+INTAVI_FR_IN!U40+INTAVI_FR_EX!U40</f>
        <v>4105.6910899200011</v>
      </c>
      <c r="V40" s="8">
        <f>INTAVI_PA_IN!V40+INTAVI_PA_EX!V40+INTAVI_FR_IN!V40+INTAVI_FR_EX!V40</f>
        <v>4389.5029377599994</v>
      </c>
      <c r="W40" s="8">
        <f>INTAVI_PA_IN!W40+INTAVI_PA_EX!W40+INTAVI_FR_IN!W40+INTAVI_FR_EX!W40</f>
        <v>1574.6738472000002</v>
      </c>
      <c r="X40" s="8">
        <f>INTAVI_PA_IN!X40+INTAVI_PA_EX!X40+INTAVI_FR_IN!X40+INTAVI_FR_EX!X40</f>
        <v>2004.3800845200001</v>
      </c>
      <c r="Y40" s="8">
        <f>INTAVI_PA_IN!Y40+INTAVI_PA_EX!Y40+INTAVI_FR_IN!Y40+INTAVI_FR_EX!Y40</f>
        <v>4185.9607388400009</v>
      </c>
      <c r="Z40" s="8">
        <f>INTAVI_PA_IN!Z40+INTAVI_PA_EX!Z40+INTAVI_FR_IN!Z40+INTAVI_FR_EX!Z40</f>
        <v>4829.0220583200007</v>
      </c>
    </row>
    <row r="41" spans="1:26" ht="11.25" customHeight="1" x14ac:dyDescent="0.2">
      <c r="A41" s="28" t="s">
        <v>68</v>
      </c>
      <c r="B41" s="7" t="s">
        <v>69</v>
      </c>
      <c r="C41" s="8">
        <f>INTAVI_PA_IN!C41+INTAVI_PA_EX!C41+INTAVI_FR_IN!C41+INTAVI_FR_EX!C41</f>
        <v>0</v>
      </c>
      <c r="D41" s="8">
        <f>INTAVI_PA_IN!D41+INTAVI_PA_EX!D41+INTAVI_FR_IN!D41+INTAVI_FR_EX!D41</f>
        <v>0</v>
      </c>
      <c r="E41" s="8">
        <f>INTAVI_PA_IN!E41+INTAVI_PA_EX!E41+INTAVI_FR_IN!E41+INTAVI_FR_EX!E41</f>
        <v>0</v>
      </c>
      <c r="F41" s="8">
        <f>INTAVI_PA_IN!F41+INTAVI_PA_EX!F41+INTAVI_FR_IN!F41+INTAVI_FR_EX!F41</f>
        <v>0</v>
      </c>
      <c r="G41" s="8">
        <f>INTAVI_PA_IN!G41+INTAVI_PA_EX!G41+INTAVI_FR_IN!G41+INTAVI_FR_EX!G41</f>
        <v>0</v>
      </c>
      <c r="H41" s="8">
        <f>INTAVI_PA_IN!H41+INTAVI_PA_EX!H41+INTAVI_FR_IN!H41+INTAVI_FR_EX!H41</f>
        <v>0</v>
      </c>
      <c r="I41" s="8">
        <f>INTAVI_PA_IN!I41+INTAVI_PA_EX!I41+INTAVI_FR_IN!I41+INTAVI_FR_EX!I41</f>
        <v>0</v>
      </c>
      <c r="J41" s="8">
        <f>INTAVI_PA_IN!J41+INTAVI_PA_EX!J41+INTAVI_FR_IN!J41+INTAVI_FR_EX!J41</f>
        <v>0</v>
      </c>
      <c r="K41" s="8">
        <f>INTAVI_PA_IN!K41+INTAVI_PA_EX!K41+INTAVI_FR_IN!K41+INTAVI_FR_EX!K41</f>
        <v>0</v>
      </c>
      <c r="L41" s="8">
        <f>INTAVI_PA_IN!L41+INTAVI_PA_EX!L41+INTAVI_FR_IN!L41+INTAVI_FR_EX!L41</f>
        <v>0</v>
      </c>
      <c r="M41" s="8">
        <f>INTAVI_PA_IN!M41+INTAVI_PA_EX!M41+INTAVI_FR_IN!M41+INTAVI_FR_EX!M41</f>
        <v>0</v>
      </c>
      <c r="N41" s="8">
        <f>INTAVI_PA_IN!N41+INTAVI_PA_EX!N41+INTAVI_FR_IN!N41+INTAVI_FR_EX!N41</f>
        <v>0</v>
      </c>
      <c r="O41" s="8">
        <f>INTAVI_PA_IN!O41+INTAVI_PA_EX!O41+INTAVI_FR_IN!O41+INTAVI_FR_EX!O41</f>
        <v>0</v>
      </c>
      <c r="P41" s="8">
        <f>INTAVI_PA_IN!P41+INTAVI_PA_EX!P41+INTAVI_FR_IN!P41+INTAVI_FR_EX!P41</f>
        <v>0</v>
      </c>
      <c r="Q41" s="8">
        <f>INTAVI_PA_IN!Q41+INTAVI_PA_EX!Q41+INTAVI_FR_IN!Q41+INTAVI_FR_EX!Q41</f>
        <v>0</v>
      </c>
      <c r="R41" s="8">
        <f>INTAVI_PA_IN!R41+INTAVI_PA_EX!R41+INTAVI_FR_IN!R41+INTAVI_FR_EX!R41</f>
        <v>0</v>
      </c>
      <c r="S41" s="8">
        <f>INTAVI_PA_IN!S41+INTAVI_PA_EX!S41+INTAVI_FR_IN!S41+INTAVI_FR_EX!S41</f>
        <v>0</v>
      </c>
      <c r="T41" s="8">
        <f>INTAVI_PA_IN!T41+INTAVI_PA_EX!T41+INTAVI_FR_IN!T41+INTAVI_FR_EX!T41</f>
        <v>0</v>
      </c>
      <c r="U41" s="8">
        <f>INTAVI_PA_IN!U41+INTAVI_PA_EX!U41+INTAVI_FR_IN!U41+INTAVI_FR_EX!U41</f>
        <v>0</v>
      </c>
      <c r="V41" s="8">
        <f>INTAVI_PA_IN!V41+INTAVI_PA_EX!V41+INTAVI_FR_IN!V41+INTAVI_FR_EX!V41</f>
        <v>0</v>
      </c>
      <c r="W41" s="8">
        <f>INTAVI_PA_IN!W41+INTAVI_PA_EX!W41+INTAVI_FR_IN!W41+INTAVI_FR_EX!W41</f>
        <v>0</v>
      </c>
      <c r="X41" s="8">
        <f>INTAVI_PA_IN!X41+INTAVI_PA_EX!X41+INTAVI_FR_IN!X41+INTAVI_FR_EX!X41</f>
        <v>0</v>
      </c>
      <c r="Y41" s="8">
        <f>INTAVI_PA_IN!Y41+INTAVI_PA_EX!Y41+INTAVI_FR_IN!Y41+INTAVI_FR_EX!Y41</f>
        <v>0</v>
      </c>
      <c r="Z41" s="8">
        <f>INTAVI_PA_IN!Z41+INTAVI_PA_EX!Z41+INTAVI_FR_IN!Z41+INTAVI_FR_EX!Z41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INTAVI_PA_IN!C42+INTAVI_PA_EX!C42+INTAVI_FR_IN!C42+INTAVI_FR_EX!C42</f>
        <v>0</v>
      </c>
      <c r="D42" s="8">
        <f>INTAVI_PA_IN!D42+INTAVI_PA_EX!D42+INTAVI_FR_IN!D42+INTAVI_FR_EX!D42</f>
        <v>0</v>
      </c>
      <c r="E42" s="8">
        <f>INTAVI_PA_IN!E42+INTAVI_PA_EX!E42+INTAVI_FR_IN!E42+INTAVI_FR_EX!E42</f>
        <v>0</v>
      </c>
      <c r="F42" s="8">
        <f>INTAVI_PA_IN!F42+INTAVI_PA_EX!F42+INTAVI_FR_IN!F42+INTAVI_FR_EX!F42</f>
        <v>0</v>
      </c>
      <c r="G42" s="8">
        <f>INTAVI_PA_IN!G42+INTAVI_PA_EX!G42+INTAVI_FR_IN!G42+INTAVI_FR_EX!G42</f>
        <v>0</v>
      </c>
      <c r="H42" s="8">
        <f>INTAVI_PA_IN!H42+INTAVI_PA_EX!H42+INTAVI_FR_IN!H42+INTAVI_FR_EX!H42</f>
        <v>0</v>
      </c>
      <c r="I42" s="8">
        <f>INTAVI_PA_IN!I42+INTAVI_PA_EX!I42+INTAVI_FR_IN!I42+INTAVI_FR_EX!I42</f>
        <v>0</v>
      </c>
      <c r="J42" s="8">
        <f>INTAVI_PA_IN!J42+INTAVI_PA_EX!J42+INTAVI_FR_IN!J42+INTAVI_FR_EX!J42</f>
        <v>0</v>
      </c>
      <c r="K42" s="8">
        <f>INTAVI_PA_IN!K42+INTAVI_PA_EX!K42+INTAVI_FR_IN!K42+INTAVI_FR_EX!K42</f>
        <v>0</v>
      </c>
      <c r="L42" s="8">
        <f>INTAVI_PA_IN!L42+INTAVI_PA_EX!L42+INTAVI_FR_IN!L42+INTAVI_FR_EX!L42</f>
        <v>0</v>
      </c>
      <c r="M42" s="8">
        <f>INTAVI_PA_IN!M42+INTAVI_PA_EX!M42+INTAVI_FR_IN!M42+INTAVI_FR_EX!M42</f>
        <v>0</v>
      </c>
      <c r="N42" s="8">
        <f>INTAVI_PA_IN!N42+INTAVI_PA_EX!N42+INTAVI_FR_IN!N42+INTAVI_FR_EX!N42</f>
        <v>0</v>
      </c>
      <c r="O42" s="8">
        <f>INTAVI_PA_IN!O42+INTAVI_PA_EX!O42+INTAVI_FR_IN!O42+INTAVI_FR_EX!O42</f>
        <v>0</v>
      </c>
      <c r="P42" s="8">
        <f>INTAVI_PA_IN!P42+INTAVI_PA_EX!P42+INTAVI_FR_IN!P42+INTAVI_FR_EX!P42</f>
        <v>0</v>
      </c>
      <c r="Q42" s="8">
        <f>INTAVI_PA_IN!Q42+INTAVI_PA_EX!Q42+INTAVI_FR_IN!Q42+INTAVI_FR_EX!Q42</f>
        <v>0</v>
      </c>
      <c r="R42" s="8">
        <f>INTAVI_PA_IN!R42+INTAVI_PA_EX!R42+INTAVI_FR_IN!R42+INTAVI_FR_EX!R42</f>
        <v>0</v>
      </c>
      <c r="S42" s="8">
        <f>INTAVI_PA_IN!S42+INTAVI_PA_EX!S42+INTAVI_FR_IN!S42+INTAVI_FR_EX!S42</f>
        <v>0</v>
      </c>
      <c r="T42" s="8">
        <f>INTAVI_PA_IN!T42+INTAVI_PA_EX!T42+INTAVI_FR_IN!T42+INTAVI_FR_EX!T42</f>
        <v>0</v>
      </c>
      <c r="U42" s="8">
        <f>INTAVI_PA_IN!U42+INTAVI_PA_EX!U42+INTAVI_FR_IN!U42+INTAVI_FR_EX!U42</f>
        <v>0</v>
      </c>
      <c r="V42" s="8">
        <f>INTAVI_PA_IN!V42+INTAVI_PA_EX!V42+INTAVI_FR_IN!V42+INTAVI_FR_EX!V42</f>
        <v>0</v>
      </c>
      <c r="W42" s="8">
        <f>INTAVI_PA_IN!W42+INTAVI_PA_EX!W42+INTAVI_FR_IN!W42+INTAVI_FR_EX!W42</f>
        <v>0</v>
      </c>
      <c r="X42" s="8">
        <f>INTAVI_PA_IN!X42+INTAVI_PA_EX!X42+INTAVI_FR_IN!X42+INTAVI_FR_EX!X42</f>
        <v>0</v>
      </c>
      <c r="Y42" s="8">
        <f>INTAVI_PA_IN!Y42+INTAVI_PA_EX!Y42+INTAVI_FR_IN!Y42+INTAVI_FR_EX!Y42</f>
        <v>0</v>
      </c>
      <c r="Z42" s="8">
        <f>INTAVI_PA_IN!Z42+INTAVI_PA_EX!Z42+INTAVI_FR_IN!Z42+INTAVI_FR_EX!Z42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INTAVI_PA_IN!C43+INTAVI_PA_EX!C43+INTAVI_FR_IN!C43+INTAVI_FR_EX!C43</f>
        <v>0</v>
      </c>
      <c r="D43" s="8">
        <f>INTAVI_PA_IN!D43+INTAVI_PA_EX!D43+INTAVI_FR_IN!D43+INTAVI_FR_EX!D43</f>
        <v>0</v>
      </c>
      <c r="E43" s="8">
        <f>INTAVI_PA_IN!E43+INTAVI_PA_EX!E43+INTAVI_FR_IN!E43+INTAVI_FR_EX!E43</f>
        <v>0</v>
      </c>
      <c r="F43" s="8">
        <f>INTAVI_PA_IN!F43+INTAVI_PA_EX!F43+INTAVI_FR_IN!F43+INTAVI_FR_EX!F43</f>
        <v>0</v>
      </c>
      <c r="G43" s="8">
        <f>INTAVI_PA_IN!G43+INTAVI_PA_EX!G43+INTAVI_FR_IN!G43+INTAVI_FR_EX!G43</f>
        <v>0</v>
      </c>
      <c r="H43" s="8">
        <f>INTAVI_PA_IN!H43+INTAVI_PA_EX!H43+INTAVI_FR_IN!H43+INTAVI_FR_EX!H43</f>
        <v>0</v>
      </c>
      <c r="I43" s="8">
        <f>INTAVI_PA_IN!I43+INTAVI_PA_EX!I43+INTAVI_FR_IN!I43+INTAVI_FR_EX!I43</f>
        <v>0</v>
      </c>
      <c r="J43" s="8">
        <f>INTAVI_PA_IN!J43+INTAVI_PA_EX!J43+INTAVI_FR_IN!J43+INTAVI_FR_EX!J43</f>
        <v>0</v>
      </c>
      <c r="K43" s="8">
        <f>INTAVI_PA_IN!K43+INTAVI_PA_EX!K43+INTAVI_FR_IN!K43+INTAVI_FR_EX!K43</f>
        <v>0</v>
      </c>
      <c r="L43" s="8">
        <f>INTAVI_PA_IN!L43+INTAVI_PA_EX!L43+INTAVI_FR_IN!L43+INTAVI_FR_EX!L43</f>
        <v>0</v>
      </c>
      <c r="M43" s="8">
        <f>INTAVI_PA_IN!M43+INTAVI_PA_EX!M43+INTAVI_FR_IN!M43+INTAVI_FR_EX!M43</f>
        <v>0</v>
      </c>
      <c r="N43" s="8">
        <f>INTAVI_PA_IN!N43+INTAVI_PA_EX!N43+INTAVI_FR_IN!N43+INTAVI_FR_EX!N43</f>
        <v>0</v>
      </c>
      <c r="O43" s="8">
        <f>INTAVI_PA_IN!O43+INTAVI_PA_EX!O43+INTAVI_FR_IN!O43+INTAVI_FR_EX!O43</f>
        <v>0</v>
      </c>
      <c r="P43" s="8">
        <f>INTAVI_PA_IN!P43+INTAVI_PA_EX!P43+INTAVI_FR_IN!P43+INTAVI_FR_EX!P43</f>
        <v>0</v>
      </c>
      <c r="Q43" s="8">
        <f>INTAVI_PA_IN!Q43+INTAVI_PA_EX!Q43+INTAVI_FR_IN!Q43+INTAVI_FR_EX!Q43</f>
        <v>0</v>
      </c>
      <c r="R43" s="8">
        <f>INTAVI_PA_IN!R43+INTAVI_PA_EX!R43+INTAVI_FR_IN!R43+INTAVI_FR_EX!R43</f>
        <v>0</v>
      </c>
      <c r="S43" s="8">
        <f>INTAVI_PA_IN!S43+INTAVI_PA_EX!S43+INTAVI_FR_IN!S43+INTAVI_FR_EX!S43</f>
        <v>0</v>
      </c>
      <c r="T43" s="8">
        <f>INTAVI_PA_IN!T43+INTAVI_PA_EX!T43+INTAVI_FR_IN!T43+INTAVI_FR_EX!T43</f>
        <v>0</v>
      </c>
      <c r="U43" s="8">
        <f>INTAVI_PA_IN!U43+INTAVI_PA_EX!U43+INTAVI_FR_IN!U43+INTAVI_FR_EX!U43</f>
        <v>0</v>
      </c>
      <c r="V43" s="8">
        <f>INTAVI_PA_IN!V43+INTAVI_PA_EX!V43+INTAVI_FR_IN!V43+INTAVI_FR_EX!V43</f>
        <v>0</v>
      </c>
      <c r="W43" s="8">
        <f>INTAVI_PA_IN!W43+INTAVI_PA_EX!W43+INTAVI_FR_IN!W43+INTAVI_FR_EX!W43</f>
        <v>0</v>
      </c>
      <c r="X43" s="8">
        <f>INTAVI_PA_IN!X43+INTAVI_PA_EX!X43+INTAVI_FR_IN!X43+INTAVI_FR_EX!X43</f>
        <v>0</v>
      </c>
      <c r="Y43" s="8">
        <f>INTAVI_PA_IN!Y43+INTAVI_PA_EX!Y43+INTAVI_FR_IN!Y43+INTAVI_FR_EX!Y43</f>
        <v>0</v>
      </c>
      <c r="Z43" s="8">
        <f>INTAVI_PA_IN!Z43+INTAVI_PA_EX!Z43+INTAVI_FR_IN!Z43+INTAVI_FR_EX!Z43</f>
        <v>0</v>
      </c>
    </row>
    <row r="44" spans="1:26" ht="11.25" customHeight="1" x14ac:dyDescent="0.2">
      <c r="A44" s="28" t="s">
        <v>74</v>
      </c>
      <c r="B44" s="7" t="s">
        <v>75</v>
      </c>
      <c r="C44" s="8">
        <f>INTAVI_PA_IN!C44+INTAVI_PA_EX!C44+INTAVI_FR_IN!C44+INTAVI_FR_EX!C44</f>
        <v>0</v>
      </c>
      <c r="D44" s="8">
        <f>INTAVI_PA_IN!D44+INTAVI_PA_EX!D44+INTAVI_FR_IN!D44+INTAVI_FR_EX!D44</f>
        <v>0</v>
      </c>
      <c r="E44" s="8">
        <f>INTAVI_PA_IN!E44+INTAVI_PA_EX!E44+INTAVI_FR_IN!E44+INTAVI_FR_EX!E44</f>
        <v>0</v>
      </c>
      <c r="F44" s="8">
        <f>INTAVI_PA_IN!F44+INTAVI_PA_EX!F44+INTAVI_FR_IN!F44+INTAVI_FR_EX!F44</f>
        <v>0</v>
      </c>
      <c r="G44" s="8">
        <f>INTAVI_PA_IN!G44+INTAVI_PA_EX!G44+INTAVI_FR_IN!G44+INTAVI_FR_EX!G44</f>
        <v>0</v>
      </c>
      <c r="H44" s="8">
        <f>INTAVI_PA_IN!H44+INTAVI_PA_EX!H44+INTAVI_FR_IN!H44+INTAVI_FR_EX!H44</f>
        <v>0</v>
      </c>
      <c r="I44" s="8">
        <f>INTAVI_PA_IN!I44+INTAVI_PA_EX!I44+INTAVI_FR_IN!I44+INTAVI_FR_EX!I44</f>
        <v>0</v>
      </c>
      <c r="J44" s="8">
        <f>INTAVI_PA_IN!J44+INTAVI_PA_EX!J44+INTAVI_FR_IN!J44+INTAVI_FR_EX!J44</f>
        <v>0</v>
      </c>
      <c r="K44" s="8">
        <f>INTAVI_PA_IN!K44+INTAVI_PA_EX!K44+INTAVI_FR_IN!K44+INTAVI_FR_EX!K44</f>
        <v>0</v>
      </c>
      <c r="L44" s="8">
        <f>INTAVI_PA_IN!L44+INTAVI_PA_EX!L44+INTAVI_FR_IN!L44+INTAVI_FR_EX!L44</f>
        <v>0</v>
      </c>
      <c r="M44" s="8">
        <f>INTAVI_PA_IN!M44+INTAVI_PA_EX!M44+INTAVI_FR_IN!M44+INTAVI_FR_EX!M44</f>
        <v>0</v>
      </c>
      <c r="N44" s="8">
        <f>INTAVI_PA_IN!N44+INTAVI_PA_EX!N44+INTAVI_FR_IN!N44+INTAVI_FR_EX!N44</f>
        <v>0</v>
      </c>
      <c r="O44" s="8">
        <f>INTAVI_PA_IN!O44+INTAVI_PA_EX!O44+INTAVI_FR_IN!O44+INTAVI_FR_EX!O44</f>
        <v>0</v>
      </c>
      <c r="P44" s="8">
        <f>INTAVI_PA_IN!P44+INTAVI_PA_EX!P44+INTAVI_FR_IN!P44+INTAVI_FR_EX!P44</f>
        <v>0</v>
      </c>
      <c r="Q44" s="8">
        <f>INTAVI_PA_IN!Q44+INTAVI_PA_EX!Q44+INTAVI_FR_IN!Q44+INTAVI_FR_EX!Q44</f>
        <v>0</v>
      </c>
      <c r="R44" s="8">
        <f>INTAVI_PA_IN!R44+INTAVI_PA_EX!R44+INTAVI_FR_IN!R44+INTAVI_FR_EX!R44</f>
        <v>0</v>
      </c>
      <c r="S44" s="8">
        <f>INTAVI_PA_IN!S44+INTAVI_PA_EX!S44+INTAVI_FR_IN!S44+INTAVI_FR_EX!S44</f>
        <v>0</v>
      </c>
      <c r="T44" s="8">
        <f>INTAVI_PA_IN!T44+INTAVI_PA_EX!T44+INTAVI_FR_IN!T44+INTAVI_FR_EX!T44</f>
        <v>0</v>
      </c>
      <c r="U44" s="8">
        <f>INTAVI_PA_IN!U44+INTAVI_PA_EX!U44+INTAVI_FR_IN!U44+INTAVI_FR_EX!U44</f>
        <v>0</v>
      </c>
      <c r="V44" s="8">
        <f>INTAVI_PA_IN!V44+INTAVI_PA_EX!V44+INTAVI_FR_IN!V44+INTAVI_FR_EX!V44</f>
        <v>0</v>
      </c>
      <c r="W44" s="8">
        <f>INTAVI_PA_IN!W44+INTAVI_PA_EX!W44+INTAVI_FR_IN!W44+INTAVI_FR_EX!W44</f>
        <v>0</v>
      </c>
      <c r="X44" s="8">
        <f>INTAVI_PA_IN!X44+INTAVI_PA_EX!X44+INTAVI_FR_IN!X44+INTAVI_FR_EX!X44</f>
        <v>0</v>
      </c>
      <c r="Y44" s="8">
        <f>INTAVI_PA_IN!Y44+INTAVI_PA_EX!Y44+INTAVI_FR_IN!Y44+INTAVI_FR_EX!Y44</f>
        <v>0</v>
      </c>
      <c r="Z44" s="8">
        <f>INTAVI_PA_IN!Z44+INTAVI_PA_EX!Z44+INTAVI_FR_IN!Z44+INTAVI_FR_EX!Z44</f>
        <v>0</v>
      </c>
    </row>
    <row r="45" spans="1:26" ht="11.25" customHeight="1" x14ac:dyDescent="0.2">
      <c r="A45" s="28" t="s">
        <v>76</v>
      </c>
      <c r="B45" s="7" t="s">
        <v>77</v>
      </c>
      <c r="C45" s="8">
        <f>INTAVI_PA_IN!C45+INTAVI_PA_EX!C45+INTAVI_FR_IN!C45+INTAVI_FR_EX!C45</f>
        <v>0</v>
      </c>
      <c r="D45" s="8">
        <f>INTAVI_PA_IN!D45+INTAVI_PA_EX!D45+INTAVI_FR_IN!D45+INTAVI_FR_EX!D45</f>
        <v>0</v>
      </c>
      <c r="E45" s="8">
        <f>INTAVI_PA_IN!E45+INTAVI_PA_EX!E45+INTAVI_FR_IN!E45+INTAVI_FR_EX!E45</f>
        <v>0</v>
      </c>
      <c r="F45" s="8">
        <f>INTAVI_PA_IN!F45+INTAVI_PA_EX!F45+INTAVI_FR_IN!F45+INTAVI_FR_EX!F45</f>
        <v>0</v>
      </c>
      <c r="G45" s="8">
        <f>INTAVI_PA_IN!G45+INTAVI_PA_EX!G45+INTAVI_FR_IN!G45+INTAVI_FR_EX!G45</f>
        <v>0</v>
      </c>
      <c r="H45" s="8">
        <f>INTAVI_PA_IN!H45+INTAVI_PA_EX!H45+INTAVI_FR_IN!H45+INTAVI_FR_EX!H45</f>
        <v>0</v>
      </c>
      <c r="I45" s="8">
        <f>INTAVI_PA_IN!I45+INTAVI_PA_EX!I45+INTAVI_FR_IN!I45+INTAVI_FR_EX!I45</f>
        <v>0</v>
      </c>
      <c r="J45" s="8">
        <f>INTAVI_PA_IN!J45+INTAVI_PA_EX!J45+INTAVI_FR_IN!J45+INTAVI_FR_EX!J45</f>
        <v>0</v>
      </c>
      <c r="K45" s="8">
        <f>INTAVI_PA_IN!K45+INTAVI_PA_EX!K45+INTAVI_FR_IN!K45+INTAVI_FR_EX!K45</f>
        <v>0</v>
      </c>
      <c r="L45" s="8">
        <f>INTAVI_PA_IN!L45+INTAVI_PA_EX!L45+INTAVI_FR_IN!L45+INTAVI_FR_EX!L45</f>
        <v>0</v>
      </c>
      <c r="M45" s="8">
        <f>INTAVI_PA_IN!M45+INTAVI_PA_EX!M45+INTAVI_FR_IN!M45+INTAVI_FR_EX!M45</f>
        <v>0</v>
      </c>
      <c r="N45" s="8">
        <f>INTAVI_PA_IN!N45+INTAVI_PA_EX!N45+INTAVI_FR_IN!N45+INTAVI_FR_EX!N45</f>
        <v>0</v>
      </c>
      <c r="O45" s="8">
        <f>INTAVI_PA_IN!O45+INTAVI_PA_EX!O45+INTAVI_FR_IN!O45+INTAVI_FR_EX!O45</f>
        <v>0</v>
      </c>
      <c r="P45" s="8">
        <f>INTAVI_PA_IN!P45+INTAVI_PA_EX!P45+INTAVI_FR_IN!P45+INTAVI_FR_EX!P45</f>
        <v>0</v>
      </c>
      <c r="Q45" s="8">
        <f>INTAVI_PA_IN!Q45+INTAVI_PA_EX!Q45+INTAVI_FR_IN!Q45+INTAVI_FR_EX!Q45</f>
        <v>0</v>
      </c>
      <c r="R45" s="8">
        <f>INTAVI_PA_IN!R45+INTAVI_PA_EX!R45+INTAVI_FR_IN!R45+INTAVI_FR_EX!R45</f>
        <v>0</v>
      </c>
      <c r="S45" s="8">
        <f>INTAVI_PA_IN!S45+INTAVI_PA_EX!S45+INTAVI_FR_IN!S45+INTAVI_FR_EX!S45</f>
        <v>0</v>
      </c>
      <c r="T45" s="8">
        <f>INTAVI_PA_IN!T45+INTAVI_PA_EX!T45+INTAVI_FR_IN!T45+INTAVI_FR_EX!T45</f>
        <v>0</v>
      </c>
      <c r="U45" s="8">
        <f>INTAVI_PA_IN!U45+INTAVI_PA_EX!U45+INTAVI_FR_IN!U45+INTAVI_FR_EX!U45</f>
        <v>0</v>
      </c>
      <c r="V45" s="8">
        <f>INTAVI_PA_IN!V45+INTAVI_PA_EX!V45+INTAVI_FR_IN!V45+INTAVI_FR_EX!V45</f>
        <v>0</v>
      </c>
      <c r="W45" s="8">
        <f>INTAVI_PA_IN!W45+INTAVI_PA_EX!W45+INTAVI_FR_IN!W45+INTAVI_FR_EX!W45</f>
        <v>0</v>
      </c>
      <c r="X45" s="8">
        <f>INTAVI_PA_IN!X45+INTAVI_PA_EX!X45+INTAVI_FR_IN!X45+INTAVI_FR_EX!X45</f>
        <v>0</v>
      </c>
      <c r="Y45" s="8">
        <f>INTAVI_PA_IN!Y45+INTAVI_PA_EX!Y45+INTAVI_FR_IN!Y45+INTAVI_FR_EX!Y45</f>
        <v>0</v>
      </c>
      <c r="Z45" s="8">
        <f>INTAVI_PA_IN!Z45+INTAVI_PA_EX!Z45+INTAVI_FR_IN!Z45+INTAVI_FR_EX!Z45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INTAVI_PA_IN!C46+INTAVI_PA_EX!C46+INTAVI_FR_IN!C46+INTAVI_FR_EX!C46</f>
        <v>0</v>
      </c>
      <c r="D46" s="8">
        <f>INTAVI_PA_IN!D46+INTAVI_PA_EX!D46+INTAVI_FR_IN!D46+INTAVI_FR_EX!D46</f>
        <v>0</v>
      </c>
      <c r="E46" s="8">
        <f>INTAVI_PA_IN!E46+INTAVI_PA_EX!E46+INTAVI_FR_IN!E46+INTAVI_FR_EX!E46</f>
        <v>0</v>
      </c>
      <c r="F46" s="8">
        <f>INTAVI_PA_IN!F46+INTAVI_PA_EX!F46+INTAVI_FR_IN!F46+INTAVI_FR_EX!F46</f>
        <v>0</v>
      </c>
      <c r="G46" s="8">
        <f>INTAVI_PA_IN!G46+INTAVI_PA_EX!G46+INTAVI_FR_IN!G46+INTAVI_FR_EX!G46</f>
        <v>0</v>
      </c>
      <c r="H46" s="8">
        <f>INTAVI_PA_IN!H46+INTAVI_PA_EX!H46+INTAVI_FR_IN!H46+INTAVI_FR_EX!H46</f>
        <v>0</v>
      </c>
      <c r="I46" s="8">
        <f>INTAVI_PA_IN!I46+INTAVI_PA_EX!I46+INTAVI_FR_IN!I46+INTAVI_FR_EX!I46</f>
        <v>0</v>
      </c>
      <c r="J46" s="8">
        <f>INTAVI_PA_IN!J46+INTAVI_PA_EX!J46+INTAVI_FR_IN!J46+INTAVI_FR_EX!J46</f>
        <v>0</v>
      </c>
      <c r="K46" s="8">
        <f>INTAVI_PA_IN!K46+INTAVI_PA_EX!K46+INTAVI_FR_IN!K46+INTAVI_FR_EX!K46</f>
        <v>0</v>
      </c>
      <c r="L46" s="8">
        <f>INTAVI_PA_IN!L46+INTAVI_PA_EX!L46+INTAVI_FR_IN!L46+INTAVI_FR_EX!L46</f>
        <v>0</v>
      </c>
      <c r="M46" s="8">
        <f>INTAVI_PA_IN!M46+INTAVI_PA_EX!M46+INTAVI_FR_IN!M46+INTAVI_FR_EX!M46</f>
        <v>0</v>
      </c>
      <c r="N46" s="8">
        <f>INTAVI_PA_IN!N46+INTAVI_PA_EX!N46+INTAVI_FR_IN!N46+INTAVI_FR_EX!N46</f>
        <v>0</v>
      </c>
      <c r="O46" s="8">
        <f>INTAVI_PA_IN!O46+INTAVI_PA_EX!O46+INTAVI_FR_IN!O46+INTAVI_FR_EX!O46</f>
        <v>0</v>
      </c>
      <c r="P46" s="8">
        <f>INTAVI_PA_IN!P46+INTAVI_PA_EX!P46+INTAVI_FR_IN!P46+INTAVI_FR_EX!P46</f>
        <v>0</v>
      </c>
      <c r="Q46" s="8">
        <f>INTAVI_PA_IN!Q46+INTAVI_PA_EX!Q46+INTAVI_FR_IN!Q46+INTAVI_FR_EX!Q46</f>
        <v>0</v>
      </c>
      <c r="R46" s="8">
        <f>INTAVI_PA_IN!R46+INTAVI_PA_EX!R46+INTAVI_FR_IN!R46+INTAVI_FR_EX!R46</f>
        <v>0</v>
      </c>
      <c r="S46" s="8">
        <f>INTAVI_PA_IN!S46+INTAVI_PA_EX!S46+INTAVI_FR_IN!S46+INTAVI_FR_EX!S46</f>
        <v>0</v>
      </c>
      <c r="T46" s="8">
        <f>INTAVI_PA_IN!T46+INTAVI_PA_EX!T46+INTAVI_FR_IN!T46+INTAVI_FR_EX!T46</f>
        <v>0</v>
      </c>
      <c r="U46" s="8">
        <f>INTAVI_PA_IN!U46+INTAVI_PA_EX!U46+INTAVI_FR_IN!U46+INTAVI_FR_EX!U46</f>
        <v>0</v>
      </c>
      <c r="V46" s="8">
        <f>INTAVI_PA_IN!V46+INTAVI_PA_EX!V46+INTAVI_FR_IN!V46+INTAVI_FR_EX!V46</f>
        <v>0</v>
      </c>
      <c r="W46" s="8">
        <f>INTAVI_PA_IN!W46+INTAVI_PA_EX!W46+INTAVI_FR_IN!W46+INTAVI_FR_EX!W46</f>
        <v>0</v>
      </c>
      <c r="X46" s="8">
        <f>INTAVI_PA_IN!X46+INTAVI_PA_EX!X46+INTAVI_FR_IN!X46+INTAVI_FR_EX!X46</f>
        <v>0</v>
      </c>
      <c r="Y46" s="8">
        <f>INTAVI_PA_IN!Y46+INTAVI_PA_EX!Y46+INTAVI_FR_IN!Y46+INTAVI_FR_EX!Y46</f>
        <v>0</v>
      </c>
      <c r="Z46" s="8">
        <f>INTAVI_PA_IN!Z46+INTAVI_PA_EX!Z46+INTAVI_FR_IN!Z46+INTAVI_FR_EX!Z46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INTAVI_PA_IN!C47+INTAVI_PA_EX!C47+INTAVI_FR_IN!C47+INTAVI_FR_EX!C47</f>
        <v>0</v>
      </c>
      <c r="D47" s="8">
        <f>INTAVI_PA_IN!D47+INTAVI_PA_EX!D47+INTAVI_FR_IN!D47+INTAVI_FR_EX!D47</f>
        <v>0</v>
      </c>
      <c r="E47" s="8">
        <f>INTAVI_PA_IN!E47+INTAVI_PA_EX!E47+INTAVI_FR_IN!E47+INTAVI_FR_EX!E47</f>
        <v>0</v>
      </c>
      <c r="F47" s="8">
        <f>INTAVI_PA_IN!F47+INTAVI_PA_EX!F47+INTAVI_FR_IN!F47+INTAVI_FR_EX!F47</f>
        <v>0</v>
      </c>
      <c r="G47" s="8">
        <f>INTAVI_PA_IN!G47+INTAVI_PA_EX!G47+INTAVI_FR_IN!G47+INTAVI_FR_EX!G47</f>
        <v>0</v>
      </c>
      <c r="H47" s="8">
        <f>INTAVI_PA_IN!H47+INTAVI_PA_EX!H47+INTAVI_FR_IN!H47+INTAVI_FR_EX!H47</f>
        <v>0</v>
      </c>
      <c r="I47" s="8">
        <f>INTAVI_PA_IN!I47+INTAVI_PA_EX!I47+INTAVI_FR_IN!I47+INTAVI_FR_EX!I47</f>
        <v>0</v>
      </c>
      <c r="J47" s="8">
        <f>INTAVI_PA_IN!J47+INTAVI_PA_EX!J47+INTAVI_FR_IN!J47+INTAVI_FR_EX!J47</f>
        <v>0</v>
      </c>
      <c r="K47" s="8">
        <f>INTAVI_PA_IN!K47+INTAVI_PA_EX!K47+INTAVI_FR_IN!K47+INTAVI_FR_EX!K47</f>
        <v>0</v>
      </c>
      <c r="L47" s="8">
        <f>INTAVI_PA_IN!L47+INTAVI_PA_EX!L47+INTAVI_FR_IN!L47+INTAVI_FR_EX!L47</f>
        <v>0</v>
      </c>
      <c r="M47" s="8">
        <f>INTAVI_PA_IN!M47+INTAVI_PA_EX!M47+INTAVI_FR_IN!M47+INTAVI_FR_EX!M47</f>
        <v>0</v>
      </c>
      <c r="N47" s="8">
        <f>INTAVI_PA_IN!N47+INTAVI_PA_EX!N47+INTAVI_FR_IN!N47+INTAVI_FR_EX!N47</f>
        <v>0</v>
      </c>
      <c r="O47" s="8">
        <f>INTAVI_PA_IN!O47+INTAVI_PA_EX!O47+INTAVI_FR_IN!O47+INTAVI_FR_EX!O47</f>
        <v>0</v>
      </c>
      <c r="P47" s="8">
        <f>INTAVI_PA_IN!P47+INTAVI_PA_EX!P47+INTAVI_FR_IN!P47+INTAVI_FR_EX!P47</f>
        <v>0</v>
      </c>
      <c r="Q47" s="8">
        <f>INTAVI_PA_IN!Q47+INTAVI_PA_EX!Q47+INTAVI_FR_IN!Q47+INTAVI_FR_EX!Q47</f>
        <v>0</v>
      </c>
      <c r="R47" s="8">
        <f>INTAVI_PA_IN!R47+INTAVI_PA_EX!R47+INTAVI_FR_IN!R47+INTAVI_FR_EX!R47</f>
        <v>0</v>
      </c>
      <c r="S47" s="8">
        <f>INTAVI_PA_IN!S47+INTAVI_PA_EX!S47+INTAVI_FR_IN!S47+INTAVI_FR_EX!S47</f>
        <v>0</v>
      </c>
      <c r="T47" s="8">
        <f>INTAVI_PA_IN!T47+INTAVI_PA_EX!T47+INTAVI_FR_IN!T47+INTAVI_FR_EX!T47</f>
        <v>0</v>
      </c>
      <c r="U47" s="8">
        <f>INTAVI_PA_IN!U47+INTAVI_PA_EX!U47+INTAVI_FR_IN!U47+INTAVI_FR_EX!U47</f>
        <v>0</v>
      </c>
      <c r="V47" s="8">
        <f>INTAVI_PA_IN!V47+INTAVI_PA_EX!V47+INTAVI_FR_IN!V47+INTAVI_FR_EX!V47</f>
        <v>0</v>
      </c>
      <c r="W47" s="8">
        <f>INTAVI_PA_IN!W47+INTAVI_PA_EX!W47+INTAVI_FR_IN!W47+INTAVI_FR_EX!W47</f>
        <v>0</v>
      </c>
      <c r="X47" s="8">
        <f>INTAVI_PA_IN!X47+INTAVI_PA_EX!X47+INTAVI_FR_IN!X47+INTAVI_FR_EX!X47</f>
        <v>0</v>
      </c>
      <c r="Y47" s="8">
        <f>INTAVI_PA_IN!Y47+INTAVI_PA_EX!Y47+INTAVI_FR_IN!Y47+INTAVI_FR_EX!Y47</f>
        <v>0</v>
      </c>
      <c r="Z47" s="8">
        <f>INTAVI_PA_IN!Z47+INTAVI_PA_EX!Z47+INTAVI_FR_IN!Z47+INTAVI_FR_EX!Z47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INTAVI_PA_IN!C48+INTAVI_PA_EX!C48+INTAVI_FR_IN!C48+INTAVI_FR_EX!C48</f>
        <v>0</v>
      </c>
      <c r="D48" s="8">
        <f>INTAVI_PA_IN!D48+INTAVI_PA_EX!D48+INTAVI_FR_IN!D48+INTAVI_FR_EX!D48</f>
        <v>0</v>
      </c>
      <c r="E48" s="8">
        <f>INTAVI_PA_IN!E48+INTAVI_PA_EX!E48+INTAVI_FR_IN!E48+INTAVI_FR_EX!E48</f>
        <v>0</v>
      </c>
      <c r="F48" s="8">
        <f>INTAVI_PA_IN!F48+INTAVI_PA_EX!F48+INTAVI_FR_IN!F48+INTAVI_FR_EX!F48</f>
        <v>0</v>
      </c>
      <c r="G48" s="8">
        <f>INTAVI_PA_IN!G48+INTAVI_PA_EX!G48+INTAVI_FR_IN!G48+INTAVI_FR_EX!G48</f>
        <v>0</v>
      </c>
      <c r="H48" s="8">
        <f>INTAVI_PA_IN!H48+INTAVI_PA_EX!H48+INTAVI_FR_IN!H48+INTAVI_FR_EX!H48</f>
        <v>0</v>
      </c>
      <c r="I48" s="8">
        <f>INTAVI_PA_IN!I48+INTAVI_PA_EX!I48+INTAVI_FR_IN!I48+INTAVI_FR_EX!I48</f>
        <v>0</v>
      </c>
      <c r="J48" s="8">
        <f>INTAVI_PA_IN!J48+INTAVI_PA_EX!J48+INTAVI_FR_IN!J48+INTAVI_FR_EX!J48</f>
        <v>0</v>
      </c>
      <c r="K48" s="8">
        <f>INTAVI_PA_IN!K48+INTAVI_PA_EX!K48+INTAVI_FR_IN!K48+INTAVI_FR_EX!K48</f>
        <v>0</v>
      </c>
      <c r="L48" s="8">
        <f>INTAVI_PA_IN!L48+INTAVI_PA_EX!L48+INTAVI_FR_IN!L48+INTAVI_FR_EX!L48</f>
        <v>0</v>
      </c>
      <c r="M48" s="8">
        <f>INTAVI_PA_IN!M48+INTAVI_PA_EX!M48+INTAVI_FR_IN!M48+INTAVI_FR_EX!M48</f>
        <v>0</v>
      </c>
      <c r="N48" s="8">
        <f>INTAVI_PA_IN!N48+INTAVI_PA_EX!N48+INTAVI_FR_IN!N48+INTAVI_FR_EX!N48</f>
        <v>0</v>
      </c>
      <c r="O48" s="8">
        <f>INTAVI_PA_IN!O48+INTAVI_PA_EX!O48+INTAVI_FR_IN!O48+INTAVI_FR_EX!O48</f>
        <v>0</v>
      </c>
      <c r="P48" s="8">
        <f>INTAVI_PA_IN!P48+INTAVI_PA_EX!P48+INTAVI_FR_IN!P48+INTAVI_FR_EX!P48</f>
        <v>0</v>
      </c>
      <c r="Q48" s="8">
        <f>INTAVI_PA_IN!Q48+INTAVI_PA_EX!Q48+INTAVI_FR_IN!Q48+INTAVI_FR_EX!Q48</f>
        <v>0</v>
      </c>
      <c r="R48" s="8">
        <f>INTAVI_PA_IN!R48+INTAVI_PA_EX!R48+INTAVI_FR_IN!R48+INTAVI_FR_EX!R48</f>
        <v>0</v>
      </c>
      <c r="S48" s="8">
        <f>INTAVI_PA_IN!S48+INTAVI_PA_EX!S48+INTAVI_FR_IN!S48+INTAVI_FR_EX!S48</f>
        <v>0</v>
      </c>
      <c r="T48" s="8">
        <f>INTAVI_PA_IN!T48+INTAVI_PA_EX!T48+INTAVI_FR_IN!T48+INTAVI_FR_EX!T48</f>
        <v>0</v>
      </c>
      <c r="U48" s="8">
        <f>INTAVI_PA_IN!U48+INTAVI_PA_EX!U48+INTAVI_FR_IN!U48+INTAVI_FR_EX!U48</f>
        <v>0</v>
      </c>
      <c r="V48" s="8">
        <f>INTAVI_PA_IN!V48+INTAVI_PA_EX!V48+INTAVI_FR_IN!V48+INTAVI_FR_EX!V48</f>
        <v>0</v>
      </c>
      <c r="W48" s="8">
        <f>INTAVI_PA_IN!W48+INTAVI_PA_EX!W48+INTAVI_FR_IN!W48+INTAVI_FR_EX!W48</f>
        <v>0</v>
      </c>
      <c r="X48" s="8">
        <f>INTAVI_PA_IN!X48+INTAVI_PA_EX!X48+INTAVI_FR_IN!X48+INTAVI_FR_EX!X48</f>
        <v>0</v>
      </c>
      <c r="Y48" s="8">
        <f>INTAVI_PA_IN!Y48+INTAVI_PA_EX!Y48+INTAVI_FR_IN!Y48+INTAVI_FR_EX!Y48</f>
        <v>0</v>
      </c>
      <c r="Z48" s="8">
        <f>INTAVI_PA_IN!Z48+INTAVI_PA_EX!Z48+INTAVI_FR_IN!Z48+INTAVI_FR_EX!Z48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INTAVI_PA_IN!C49+INTAVI_PA_EX!C49+INTAVI_FR_IN!C49+INTAVI_FR_EX!C49</f>
        <v>0</v>
      </c>
      <c r="D49" s="8">
        <f>INTAVI_PA_IN!D49+INTAVI_PA_EX!D49+INTAVI_FR_IN!D49+INTAVI_FR_EX!D49</f>
        <v>0</v>
      </c>
      <c r="E49" s="8">
        <f>INTAVI_PA_IN!E49+INTAVI_PA_EX!E49+INTAVI_FR_IN!E49+INTAVI_FR_EX!E49</f>
        <v>0</v>
      </c>
      <c r="F49" s="8">
        <f>INTAVI_PA_IN!F49+INTAVI_PA_EX!F49+INTAVI_FR_IN!F49+INTAVI_FR_EX!F49</f>
        <v>0</v>
      </c>
      <c r="G49" s="8">
        <f>INTAVI_PA_IN!G49+INTAVI_PA_EX!G49+INTAVI_FR_IN!G49+INTAVI_FR_EX!G49</f>
        <v>0</v>
      </c>
      <c r="H49" s="8">
        <f>INTAVI_PA_IN!H49+INTAVI_PA_EX!H49+INTAVI_FR_IN!H49+INTAVI_FR_EX!H49</f>
        <v>0</v>
      </c>
      <c r="I49" s="8">
        <f>INTAVI_PA_IN!I49+INTAVI_PA_EX!I49+INTAVI_FR_IN!I49+INTAVI_FR_EX!I49</f>
        <v>0</v>
      </c>
      <c r="J49" s="8">
        <f>INTAVI_PA_IN!J49+INTAVI_PA_EX!J49+INTAVI_FR_IN!J49+INTAVI_FR_EX!J49</f>
        <v>0</v>
      </c>
      <c r="K49" s="8">
        <f>INTAVI_PA_IN!K49+INTAVI_PA_EX!K49+INTAVI_FR_IN!K49+INTAVI_FR_EX!K49</f>
        <v>0</v>
      </c>
      <c r="L49" s="8">
        <f>INTAVI_PA_IN!L49+INTAVI_PA_EX!L49+INTAVI_FR_IN!L49+INTAVI_FR_EX!L49</f>
        <v>0</v>
      </c>
      <c r="M49" s="8">
        <f>INTAVI_PA_IN!M49+INTAVI_PA_EX!M49+INTAVI_FR_IN!M49+INTAVI_FR_EX!M49</f>
        <v>0</v>
      </c>
      <c r="N49" s="8">
        <f>INTAVI_PA_IN!N49+INTAVI_PA_EX!N49+INTAVI_FR_IN!N49+INTAVI_FR_EX!N49</f>
        <v>0</v>
      </c>
      <c r="O49" s="8">
        <f>INTAVI_PA_IN!O49+INTAVI_PA_EX!O49+INTAVI_FR_IN!O49+INTAVI_FR_EX!O49</f>
        <v>0</v>
      </c>
      <c r="P49" s="8">
        <f>INTAVI_PA_IN!P49+INTAVI_PA_EX!P49+INTAVI_FR_IN!P49+INTAVI_FR_EX!P49</f>
        <v>0</v>
      </c>
      <c r="Q49" s="8">
        <f>INTAVI_PA_IN!Q49+INTAVI_PA_EX!Q49+INTAVI_FR_IN!Q49+INTAVI_FR_EX!Q49</f>
        <v>0</v>
      </c>
      <c r="R49" s="8">
        <f>INTAVI_PA_IN!R49+INTAVI_PA_EX!R49+INTAVI_FR_IN!R49+INTAVI_FR_EX!R49</f>
        <v>0</v>
      </c>
      <c r="S49" s="8">
        <f>INTAVI_PA_IN!S49+INTAVI_PA_EX!S49+INTAVI_FR_IN!S49+INTAVI_FR_EX!S49</f>
        <v>0</v>
      </c>
      <c r="T49" s="8">
        <f>INTAVI_PA_IN!T49+INTAVI_PA_EX!T49+INTAVI_FR_IN!T49+INTAVI_FR_EX!T49</f>
        <v>0</v>
      </c>
      <c r="U49" s="8">
        <f>INTAVI_PA_IN!U49+INTAVI_PA_EX!U49+INTAVI_FR_IN!U49+INTAVI_FR_EX!U49</f>
        <v>0</v>
      </c>
      <c r="V49" s="8">
        <f>INTAVI_PA_IN!V49+INTAVI_PA_EX!V49+INTAVI_FR_IN!V49+INTAVI_FR_EX!V49</f>
        <v>0</v>
      </c>
      <c r="W49" s="8">
        <f>INTAVI_PA_IN!W49+INTAVI_PA_EX!W49+INTAVI_FR_IN!W49+INTAVI_FR_EX!W49</f>
        <v>0</v>
      </c>
      <c r="X49" s="8">
        <f>INTAVI_PA_IN!X49+INTAVI_PA_EX!X49+INTAVI_FR_IN!X49+INTAVI_FR_EX!X49</f>
        <v>0</v>
      </c>
      <c r="Y49" s="8">
        <f>INTAVI_PA_IN!Y49+INTAVI_PA_EX!Y49+INTAVI_FR_IN!Y49+INTAVI_FR_EX!Y49</f>
        <v>0</v>
      </c>
      <c r="Z49" s="8">
        <f>INTAVI_PA_IN!Z49+INTAVI_PA_EX!Z49+INTAVI_FR_IN!Z49+INTAVI_FR_EX!Z49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INTAVI_PA_IN!C50+INTAVI_PA_EX!C50+INTAVI_FR_IN!C50+INTAVI_FR_EX!C50</f>
        <v>0</v>
      </c>
      <c r="D50" s="8">
        <f>INTAVI_PA_IN!D50+INTAVI_PA_EX!D50+INTAVI_FR_IN!D50+INTAVI_FR_EX!D50</f>
        <v>0</v>
      </c>
      <c r="E50" s="8">
        <f>INTAVI_PA_IN!E50+INTAVI_PA_EX!E50+INTAVI_FR_IN!E50+INTAVI_FR_EX!E50</f>
        <v>0</v>
      </c>
      <c r="F50" s="8">
        <f>INTAVI_PA_IN!F50+INTAVI_PA_EX!F50+INTAVI_FR_IN!F50+INTAVI_FR_EX!F50</f>
        <v>0</v>
      </c>
      <c r="G50" s="8">
        <f>INTAVI_PA_IN!G50+INTAVI_PA_EX!G50+INTAVI_FR_IN!G50+INTAVI_FR_EX!G50</f>
        <v>0</v>
      </c>
      <c r="H50" s="8">
        <f>INTAVI_PA_IN!H50+INTAVI_PA_EX!H50+INTAVI_FR_IN!H50+INTAVI_FR_EX!H50</f>
        <v>0</v>
      </c>
      <c r="I50" s="8">
        <f>INTAVI_PA_IN!I50+INTAVI_PA_EX!I50+INTAVI_FR_IN!I50+INTAVI_FR_EX!I50</f>
        <v>0</v>
      </c>
      <c r="J50" s="8">
        <f>INTAVI_PA_IN!J50+INTAVI_PA_EX!J50+INTAVI_FR_IN!J50+INTAVI_FR_EX!J50</f>
        <v>0</v>
      </c>
      <c r="K50" s="8">
        <f>INTAVI_PA_IN!K50+INTAVI_PA_EX!K50+INTAVI_FR_IN!K50+INTAVI_FR_EX!K50</f>
        <v>0</v>
      </c>
      <c r="L50" s="8">
        <f>INTAVI_PA_IN!L50+INTAVI_PA_EX!L50+INTAVI_FR_IN!L50+INTAVI_FR_EX!L50</f>
        <v>0</v>
      </c>
      <c r="M50" s="8">
        <f>INTAVI_PA_IN!M50+INTAVI_PA_EX!M50+INTAVI_FR_IN!M50+INTAVI_FR_EX!M50</f>
        <v>0</v>
      </c>
      <c r="N50" s="8">
        <f>INTAVI_PA_IN!N50+INTAVI_PA_EX!N50+INTAVI_FR_IN!N50+INTAVI_FR_EX!N50</f>
        <v>0</v>
      </c>
      <c r="O50" s="8">
        <f>INTAVI_PA_IN!O50+INTAVI_PA_EX!O50+INTAVI_FR_IN!O50+INTAVI_FR_EX!O50</f>
        <v>0</v>
      </c>
      <c r="P50" s="8">
        <f>INTAVI_PA_IN!P50+INTAVI_PA_EX!P50+INTAVI_FR_IN!P50+INTAVI_FR_EX!P50</f>
        <v>0</v>
      </c>
      <c r="Q50" s="8">
        <f>INTAVI_PA_IN!Q50+INTAVI_PA_EX!Q50+INTAVI_FR_IN!Q50+INTAVI_FR_EX!Q50</f>
        <v>0</v>
      </c>
      <c r="R50" s="8">
        <f>INTAVI_PA_IN!R50+INTAVI_PA_EX!R50+INTAVI_FR_IN!R50+INTAVI_FR_EX!R50</f>
        <v>0</v>
      </c>
      <c r="S50" s="8">
        <f>INTAVI_PA_IN!S50+INTAVI_PA_EX!S50+INTAVI_FR_IN!S50+INTAVI_FR_EX!S50</f>
        <v>0</v>
      </c>
      <c r="T50" s="8">
        <f>INTAVI_PA_IN!T50+INTAVI_PA_EX!T50+INTAVI_FR_IN!T50+INTAVI_FR_EX!T50</f>
        <v>0</v>
      </c>
      <c r="U50" s="8">
        <f>INTAVI_PA_IN!U50+INTAVI_PA_EX!U50+INTAVI_FR_IN!U50+INTAVI_FR_EX!U50</f>
        <v>0</v>
      </c>
      <c r="V50" s="8">
        <f>INTAVI_PA_IN!V50+INTAVI_PA_EX!V50+INTAVI_FR_IN!V50+INTAVI_FR_EX!V50</f>
        <v>0</v>
      </c>
      <c r="W50" s="8">
        <f>INTAVI_PA_IN!W50+INTAVI_PA_EX!W50+INTAVI_FR_IN!W50+INTAVI_FR_EX!W50</f>
        <v>0</v>
      </c>
      <c r="X50" s="8">
        <f>INTAVI_PA_IN!X50+INTAVI_PA_EX!X50+INTAVI_FR_IN!X50+INTAVI_FR_EX!X50</f>
        <v>0</v>
      </c>
      <c r="Y50" s="8">
        <f>INTAVI_PA_IN!Y50+INTAVI_PA_EX!Y50+INTAVI_FR_IN!Y50+INTAVI_FR_EX!Y50</f>
        <v>0</v>
      </c>
      <c r="Z50" s="8">
        <f>INTAVI_PA_IN!Z50+INTAVI_PA_EX!Z50+INTAVI_FR_IN!Z50+INTAVI_FR_EX!Z50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INTAVI_PA_IN!C51+INTAVI_PA_EX!C51+INTAVI_FR_IN!C51+INTAVI_FR_EX!C51</f>
        <v>0</v>
      </c>
      <c r="D51" s="27">
        <f>INTAVI_PA_IN!D51+INTAVI_PA_EX!D51+INTAVI_FR_IN!D51+INTAVI_FR_EX!D51</f>
        <v>0</v>
      </c>
      <c r="E51" s="27">
        <f>INTAVI_PA_IN!E51+INTAVI_PA_EX!E51+INTAVI_FR_IN!E51+INTAVI_FR_EX!E51</f>
        <v>0</v>
      </c>
      <c r="F51" s="27">
        <f>INTAVI_PA_IN!F51+INTAVI_PA_EX!F51+INTAVI_FR_IN!F51+INTAVI_FR_EX!F51</f>
        <v>0</v>
      </c>
      <c r="G51" s="27">
        <f>INTAVI_PA_IN!G51+INTAVI_PA_EX!G51+INTAVI_FR_IN!G51+INTAVI_FR_EX!G51</f>
        <v>0</v>
      </c>
      <c r="H51" s="27">
        <f>INTAVI_PA_IN!H51+INTAVI_PA_EX!H51+INTAVI_FR_IN!H51+INTAVI_FR_EX!H51</f>
        <v>0</v>
      </c>
      <c r="I51" s="27">
        <f>INTAVI_PA_IN!I51+INTAVI_PA_EX!I51+INTAVI_FR_IN!I51+INTAVI_FR_EX!I51</f>
        <v>0</v>
      </c>
      <c r="J51" s="27">
        <f>INTAVI_PA_IN!J51+INTAVI_PA_EX!J51+INTAVI_FR_IN!J51+INTAVI_FR_EX!J51</f>
        <v>0</v>
      </c>
      <c r="K51" s="27">
        <f>INTAVI_PA_IN!K51+INTAVI_PA_EX!K51+INTAVI_FR_IN!K51+INTAVI_FR_EX!K51</f>
        <v>0</v>
      </c>
      <c r="L51" s="27">
        <f>INTAVI_PA_IN!L51+INTAVI_PA_EX!L51+INTAVI_FR_IN!L51+INTAVI_FR_EX!L51</f>
        <v>0</v>
      </c>
      <c r="M51" s="27">
        <f>INTAVI_PA_IN!M51+INTAVI_PA_EX!M51+INTAVI_FR_IN!M51+INTAVI_FR_EX!M51</f>
        <v>0</v>
      </c>
      <c r="N51" s="27">
        <f>INTAVI_PA_IN!N51+INTAVI_PA_EX!N51+INTAVI_FR_IN!N51+INTAVI_FR_EX!N51</f>
        <v>0</v>
      </c>
      <c r="O51" s="27">
        <f>INTAVI_PA_IN!O51+INTAVI_PA_EX!O51+INTAVI_FR_IN!O51+INTAVI_FR_EX!O51</f>
        <v>0</v>
      </c>
      <c r="P51" s="27">
        <f>INTAVI_PA_IN!P51+INTAVI_PA_EX!P51+INTAVI_FR_IN!P51+INTAVI_FR_EX!P51</f>
        <v>0</v>
      </c>
      <c r="Q51" s="27">
        <f>INTAVI_PA_IN!Q51+INTAVI_PA_EX!Q51+INTAVI_FR_IN!Q51+INTAVI_FR_EX!Q51</f>
        <v>0</v>
      </c>
      <c r="R51" s="27">
        <f>INTAVI_PA_IN!R51+INTAVI_PA_EX!R51+INTAVI_FR_IN!R51+INTAVI_FR_EX!R51</f>
        <v>0</v>
      </c>
      <c r="S51" s="27">
        <f>INTAVI_PA_IN!S51+INTAVI_PA_EX!S51+INTAVI_FR_IN!S51+INTAVI_FR_EX!S51</f>
        <v>0</v>
      </c>
      <c r="T51" s="27">
        <f>INTAVI_PA_IN!T51+INTAVI_PA_EX!T51+INTAVI_FR_IN!T51+INTAVI_FR_EX!T51</f>
        <v>0</v>
      </c>
      <c r="U51" s="27">
        <f>INTAVI_PA_IN!U51+INTAVI_PA_EX!U51+INTAVI_FR_IN!U51+INTAVI_FR_EX!U51</f>
        <v>0</v>
      </c>
      <c r="V51" s="27">
        <f>INTAVI_PA_IN!V51+INTAVI_PA_EX!V51+INTAVI_FR_IN!V51+INTAVI_FR_EX!V51</f>
        <v>0</v>
      </c>
      <c r="W51" s="27">
        <f>INTAVI_PA_IN!W51+INTAVI_PA_EX!W51+INTAVI_FR_IN!W51+INTAVI_FR_EX!W51</f>
        <v>0</v>
      </c>
      <c r="X51" s="27">
        <f>INTAVI_PA_IN!X51+INTAVI_PA_EX!X51+INTAVI_FR_IN!X51+INTAVI_FR_EX!X51</f>
        <v>0</v>
      </c>
      <c r="Y51" s="27">
        <f>INTAVI_PA_IN!Y51+INTAVI_PA_EX!Y51+INTAVI_FR_IN!Y51+INTAVI_FR_EX!Y51</f>
        <v>0</v>
      </c>
      <c r="Z51" s="27">
        <f>INTAVI_PA_IN!Z51+INTAVI_PA_EX!Z51+INTAVI_FR_IN!Z51+INTAVI_FR_EX!Z51</f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W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ref="X52:Z52" si="21">SUM(X53:X54)</f>
        <v>0</v>
      </c>
      <c r="Y52" s="27">
        <f t="shared" si="21"/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f>INTAVI_PA_IN!C53+INTAVI_PA_EX!C53+INTAVI_FR_IN!C53+INTAVI_FR_EX!C53</f>
        <v>0</v>
      </c>
      <c r="D53" s="8">
        <f>INTAVI_PA_IN!D53+INTAVI_PA_EX!D53+INTAVI_FR_IN!D53+INTAVI_FR_EX!D53</f>
        <v>0</v>
      </c>
      <c r="E53" s="8">
        <f>INTAVI_PA_IN!E53+INTAVI_PA_EX!E53+INTAVI_FR_IN!E53+INTAVI_FR_EX!E53</f>
        <v>0</v>
      </c>
      <c r="F53" s="8">
        <f>INTAVI_PA_IN!F53+INTAVI_PA_EX!F53+INTAVI_FR_IN!F53+INTAVI_FR_EX!F53</f>
        <v>0</v>
      </c>
      <c r="G53" s="8">
        <f>INTAVI_PA_IN!G53+INTAVI_PA_EX!G53+INTAVI_FR_IN!G53+INTAVI_FR_EX!G53</f>
        <v>0</v>
      </c>
      <c r="H53" s="8">
        <f>INTAVI_PA_IN!H53+INTAVI_PA_EX!H53+INTAVI_FR_IN!H53+INTAVI_FR_EX!H53</f>
        <v>0</v>
      </c>
      <c r="I53" s="8">
        <f>INTAVI_PA_IN!I53+INTAVI_PA_EX!I53+INTAVI_FR_IN!I53+INTAVI_FR_EX!I53</f>
        <v>0</v>
      </c>
      <c r="J53" s="8">
        <f>INTAVI_PA_IN!J53+INTAVI_PA_EX!J53+INTAVI_FR_IN!J53+INTAVI_FR_EX!J53</f>
        <v>0</v>
      </c>
      <c r="K53" s="8">
        <f>INTAVI_PA_IN!K53+INTAVI_PA_EX!K53+INTAVI_FR_IN!K53+INTAVI_FR_EX!K53</f>
        <v>0</v>
      </c>
      <c r="L53" s="8">
        <f>INTAVI_PA_IN!L53+INTAVI_PA_EX!L53+INTAVI_FR_IN!L53+INTAVI_FR_EX!L53</f>
        <v>0</v>
      </c>
      <c r="M53" s="8">
        <f>INTAVI_PA_IN!M53+INTAVI_PA_EX!M53+INTAVI_FR_IN!M53+INTAVI_FR_EX!M53</f>
        <v>0</v>
      </c>
      <c r="N53" s="8">
        <f>INTAVI_PA_IN!N53+INTAVI_PA_EX!N53+INTAVI_FR_IN!N53+INTAVI_FR_EX!N53</f>
        <v>0</v>
      </c>
      <c r="O53" s="8">
        <f>INTAVI_PA_IN!O53+INTAVI_PA_EX!O53+INTAVI_FR_IN!O53+INTAVI_FR_EX!O53</f>
        <v>0</v>
      </c>
      <c r="P53" s="8">
        <f>INTAVI_PA_IN!P53+INTAVI_PA_EX!P53+INTAVI_FR_IN!P53+INTAVI_FR_EX!P53</f>
        <v>0</v>
      </c>
      <c r="Q53" s="8">
        <f>INTAVI_PA_IN!Q53+INTAVI_PA_EX!Q53+INTAVI_FR_IN!Q53+INTAVI_FR_EX!Q53</f>
        <v>0</v>
      </c>
      <c r="R53" s="8">
        <f>INTAVI_PA_IN!R53+INTAVI_PA_EX!R53+INTAVI_FR_IN!R53+INTAVI_FR_EX!R53</f>
        <v>0</v>
      </c>
      <c r="S53" s="8">
        <f>INTAVI_PA_IN!S53+INTAVI_PA_EX!S53+INTAVI_FR_IN!S53+INTAVI_FR_EX!S53</f>
        <v>0</v>
      </c>
      <c r="T53" s="8">
        <f>INTAVI_PA_IN!T53+INTAVI_PA_EX!T53+INTAVI_FR_IN!T53+INTAVI_FR_EX!T53</f>
        <v>0</v>
      </c>
      <c r="U53" s="8">
        <f>INTAVI_PA_IN!U53+INTAVI_PA_EX!U53+INTAVI_FR_IN!U53+INTAVI_FR_EX!U53</f>
        <v>0</v>
      </c>
      <c r="V53" s="8">
        <f>INTAVI_PA_IN!V53+INTAVI_PA_EX!V53+INTAVI_FR_IN!V53+INTAVI_FR_EX!V53</f>
        <v>0</v>
      </c>
      <c r="W53" s="8">
        <f>INTAVI_PA_IN!W53+INTAVI_PA_EX!W53+INTAVI_FR_IN!W53+INTAVI_FR_EX!W53</f>
        <v>0</v>
      </c>
      <c r="X53" s="8">
        <f>INTAVI_PA_IN!X53+INTAVI_PA_EX!X53+INTAVI_FR_IN!X53+INTAVI_FR_EX!X53</f>
        <v>0</v>
      </c>
      <c r="Y53" s="8">
        <f>INTAVI_PA_IN!Y53+INTAVI_PA_EX!Y53+INTAVI_FR_IN!Y53+INTAVI_FR_EX!Y53</f>
        <v>0</v>
      </c>
      <c r="Z53" s="8">
        <f>INTAVI_PA_IN!Z53+INTAVI_PA_EX!Z53+INTAVI_FR_IN!Z53+INTAVI_FR_EX!Z53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INTAVI_PA_IN!C54+INTAVI_PA_EX!C54+INTAVI_FR_IN!C54+INTAVI_FR_EX!C54</f>
        <v>0</v>
      </c>
      <c r="D54" s="45">
        <f>INTAVI_PA_IN!D54+INTAVI_PA_EX!D54+INTAVI_FR_IN!D54+INTAVI_FR_EX!D54</f>
        <v>0</v>
      </c>
      <c r="E54" s="45">
        <f>INTAVI_PA_IN!E54+INTAVI_PA_EX!E54+INTAVI_FR_IN!E54+INTAVI_FR_EX!E54</f>
        <v>0</v>
      </c>
      <c r="F54" s="45">
        <f>INTAVI_PA_IN!F54+INTAVI_PA_EX!F54+INTAVI_FR_IN!F54+INTAVI_FR_EX!F54</f>
        <v>0</v>
      </c>
      <c r="G54" s="45">
        <f>INTAVI_PA_IN!G54+INTAVI_PA_EX!G54+INTAVI_FR_IN!G54+INTAVI_FR_EX!G54</f>
        <v>0</v>
      </c>
      <c r="H54" s="45">
        <f>INTAVI_PA_IN!H54+INTAVI_PA_EX!H54+INTAVI_FR_IN!H54+INTAVI_FR_EX!H54</f>
        <v>0</v>
      </c>
      <c r="I54" s="45">
        <f>INTAVI_PA_IN!I54+INTAVI_PA_EX!I54+INTAVI_FR_IN!I54+INTAVI_FR_EX!I54</f>
        <v>0</v>
      </c>
      <c r="J54" s="45">
        <f>INTAVI_PA_IN!J54+INTAVI_PA_EX!J54+INTAVI_FR_IN!J54+INTAVI_FR_EX!J54</f>
        <v>0</v>
      </c>
      <c r="K54" s="45">
        <f>INTAVI_PA_IN!K54+INTAVI_PA_EX!K54+INTAVI_FR_IN!K54+INTAVI_FR_EX!K54</f>
        <v>0</v>
      </c>
      <c r="L54" s="45">
        <f>INTAVI_PA_IN!L54+INTAVI_PA_EX!L54+INTAVI_FR_IN!L54+INTAVI_FR_EX!L54</f>
        <v>0</v>
      </c>
      <c r="M54" s="45">
        <f>INTAVI_PA_IN!M54+INTAVI_PA_EX!M54+INTAVI_FR_IN!M54+INTAVI_FR_EX!M54</f>
        <v>0</v>
      </c>
      <c r="N54" s="45">
        <f>INTAVI_PA_IN!N54+INTAVI_PA_EX!N54+INTAVI_FR_IN!N54+INTAVI_FR_EX!N54</f>
        <v>0</v>
      </c>
      <c r="O54" s="45">
        <f>INTAVI_PA_IN!O54+INTAVI_PA_EX!O54+INTAVI_FR_IN!O54+INTAVI_FR_EX!O54</f>
        <v>0</v>
      </c>
      <c r="P54" s="45">
        <f>INTAVI_PA_IN!P54+INTAVI_PA_EX!P54+INTAVI_FR_IN!P54+INTAVI_FR_EX!P54</f>
        <v>0</v>
      </c>
      <c r="Q54" s="45">
        <f>INTAVI_PA_IN!Q54+INTAVI_PA_EX!Q54+INTAVI_FR_IN!Q54+INTAVI_FR_EX!Q54</f>
        <v>0</v>
      </c>
      <c r="R54" s="45">
        <f>INTAVI_PA_IN!R54+INTAVI_PA_EX!R54+INTAVI_FR_IN!R54+INTAVI_FR_EX!R54</f>
        <v>0</v>
      </c>
      <c r="S54" s="45">
        <f>INTAVI_PA_IN!S54+INTAVI_PA_EX!S54+INTAVI_FR_IN!S54+INTAVI_FR_EX!S54</f>
        <v>0</v>
      </c>
      <c r="T54" s="45">
        <f>INTAVI_PA_IN!T54+INTAVI_PA_EX!T54+INTAVI_FR_IN!T54+INTAVI_FR_EX!T54</f>
        <v>0</v>
      </c>
      <c r="U54" s="45">
        <f>INTAVI_PA_IN!U54+INTAVI_PA_EX!U54+INTAVI_FR_IN!U54+INTAVI_FR_EX!U54</f>
        <v>0</v>
      </c>
      <c r="V54" s="45">
        <f>INTAVI_PA_IN!V54+INTAVI_PA_EX!V54+INTAVI_FR_IN!V54+INTAVI_FR_EX!V54</f>
        <v>0</v>
      </c>
      <c r="W54" s="45">
        <f>INTAVI_PA_IN!W54+INTAVI_PA_EX!W54+INTAVI_FR_IN!W54+INTAVI_FR_EX!W54</f>
        <v>0</v>
      </c>
      <c r="X54" s="45">
        <f>INTAVI_PA_IN!X54+INTAVI_PA_EX!X54+INTAVI_FR_IN!X54+INTAVI_FR_EX!X54</f>
        <v>0</v>
      </c>
      <c r="Y54" s="45">
        <f>INTAVI_PA_IN!Y54+INTAVI_PA_EX!Y54+INTAVI_FR_IN!Y54+INTAVI_FR_EX!Y54</f>
        <v>0</v>
      </c>
      <c r="Z54" s="45">
        <f>INTAVI_PA_IN!Z54+INTAVI_PA_EX!Z54+INTAVI_FR_IN!Z54+INTAVI_FR_EX!Z54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f>INTAVI_PA_IN!C62+INTAVI_PA_EX!C62+INTAVI_FR_IN!C62+INTAVI_FR_EX!C62</f>
        <v>0</v>
      </c>
      <c r="D62" s="52">
        <f>INTAVI_PA_IN!D62+INTAVI_PA_EX!D62+INTAVI_FR_IN!D62+INTAVI_FR_EX!D62</f>
        <v>0</v>
      </c>
      <c r="E62" s="52">
        <f>INTAVI_PA_IN!E62+INTAVI_PA_EX!E62+INTAVI_FR_IN!E62+INTAVI_FR_EX!E62</f>
        <v>0</v>
      </c>
      <c r="F62" s="52">
        <f>INTAVI_PA_IN!F62+INTAVI_PA_EX!F62+INTAVI_FR_IN!F62+INTAVI_FR_EX!F62</f>
        <v>0</v>
      </c>
      <c r="G62" s="52">
        <f>INTAVI_PA_IN!G62+INTAVI_PA_EX!G62+INTAVI_FR_IN!G62+INTAVI_FR_EX!G62</f>
        <v>0</v>
      </c>
      <c r="H62" s="52">
        <f>INTAVI_PA_IN!H62+INTAVI_PA_EX!H62+INTAVI_FR_IN!H62+INTAVI_FR_EX!H62</f>
        <v>0</v>
      </c>
      <c r="I62" s="52">
        <f>INTAVI_PA_IN!I62+INTAVI_PA_EX!I62+INTAVI_FR_IN!I62+INTAVI_FR_EX!I62</f>
        <v>0</v>
      </c>
      <c r="J62" s="52">
        <f>INTAVI_PA_IN!J62+INTAVI_PA_EX!J62+INTAVI_FR_IN!J62+INTAVI_FR_EX!J62</f>
        <v>0</v>
      </c>
      <c r="K62" s="52">
        <f>INTAVI_PA_IN!K62+INTAVI_PA_EX!K62+INTAVI_FR_IN!K62+INTAVI_FR_EX!K62</f>
        <v>0</v>
      </c>
      <c r="L62" s="52">
        <f>INTAVI_PA_IN!L62+INTAVI_PA_EX!L62+INTAVI_FR_IN!L62+INTAVI_FR_EX!L62</f>
        <v>0</v>
      </c>
      <c r="M62" s="52">
        <f>INTAVI_PA_IN!M62+INTAVI_PA_EX!M62+INTAVI_FR_IN!M62+INTAVI_FR_EX!M62</f>
        <v>0</v>
      </c>
      <c r="N62" s="52">
        <f>INTAVI_PA_IN!N62+INTAVI_PA_EX!N62+INTAVI_FR_IN!N62+INTAVI_FR_EX!N62</f>
        <v>0</v>
      </c>
      <c r="O62" s="52">
        <f>INTAVI_PA_IN!O62+INTAVI_PA_EX!O62+INTAVI_FR_IN!O62+INTAVI_FR_EX!O62</f>
        <v>0</v>
      </c>
      <c r="P62" s="52">
        <f>INTAVI_PA_IN!P62+INTAVI_PA_EX!P62+INTAVI_FR_IN!P62+INTAVI_FR_EX!P62</f>
        <v>0</v>
      </c>
      <c r="Q62" s="52">
        <f>INTAVI_PA_IN!Q62+INTAVI_PA_EX!Q62+INTAVI_FR_IN!Q62+INTAVI_FR_EX!Q62</f>
        <v>0</v>
      </c>
      <c r="R62" s="52">
        <f>INTAVI_PA_IN!R62+INTAVI_PA_EX!R62+INTAVI_FR_IN!R62+INTAVI_FR_EX!R62</f>
        <v>0</v>
      </c>
      <c r="S62" s="52">
        <f>INTAVI_PA_IN!S62+INTAVI_PA_EX!S62+INTAVI_FR_IN!S62+INTAVI_FR_EX!S62</f>
        <v>0</v>
      </c>
      <c r="T62" s="52">
        <f>INTAVI_PA_IN!T62+INTAVI_PA_EX!T62+INTAVI_FR_IN!T62+INTAVI_FR_EX!T62</f>
        <v>0</v>
      </c>
      <c r="U62" s="52">
        <f>INTAVI_PA_IN!U62+INTAVI_PA_EX!U62+INTAVI_FR_IN!U62+INTAVI_FR_EX!U62</f>
        <v>0</v>
      </c>
      <c r="V62" s="52">
        <f>INTAVI_PA_IN!V62+INTAVI_PA_EX!V62+INTAVI_FR_IN!V62+INTAVI_FR_EX!V62</f>
        <v>0</v>
      </c>
      <c r="W62" s="52">
        <f>INTAVI_PA_IN!W62+INTAVI_PA_EX!W62+INTAVI_FR_IN!W62+INTAVI_FR_EX!W62</f>
        <v>0</v>
      </c>
      <c r="X62" s="52">
        <f>INTAVI_PA_IN!X62+INTAVI_PA_EX!X62+INTAVI_FR_IN!X62+INTAVI_FR_EX!X62</f>
        <v>0</v>
      </c>
      <c r="Y62" s="52">
        <f>INTAVI_PA_IN!Y62+INTAVI_PA_EX!Y62+INTAVI_FR_IN!Y62+INTAVI_FR_EX!Y62</f>
        <v>0</v>
      </c>
      <c r="Z62" s="52">
        <f>INTAVI_PA_IN!Z62+INTAVI_PA_EX!Z62+INTAVI_FR_IN!Z62+INTAVI_FR_EX!Z62</f>
        <v>0</v>
      </c>
    </row>
    <row r="63" spans="1:26" ht="11.25" customHeight="1" x14ac:dyDescent="0.2">
      <c r="A63" s="50" t="s">
        <v>94</v>
      </c>
      <c r="B63" s="51" t="s">
        <v>95</v>
      </c>
      <c r="C63" s="52">
        <f>INTAVI_PA_IN!C63+INTAVI_PA_EX!C63+INTAVI_FR_IN!C63+INTAVI_FR_EX!C63</f>
        <v>0</v>
      </c>
      <c r="D63" s="52">
        <f>INTAVI_PA_IN!D63+INTAVI_PA_EX!D63+INTAVI_FR_IN!D63+INTAVI_FR_EX!D63</f>
        <v>0</v>
      </c>
      <c r="E63" s="52">
        <f>INTAVI_PA_IN!E63+INTAVI_PA_EX!E63+INTAVI_FR_IN!E63+INTAVI_FR_EX!E63</f>
        <v>0</v>
      </c>
      <c r="F63" s="52">
        <f>INTAVI_PA_IN!F63+INTAVI_PA_EX!F63+INTAVI_FR_IN!F63+INTAVI_FR_EX!F63</f>
        <v>0</v>
      </c>
      <c r="G63" s="52">
        <f>INTAVI_PA_IN!G63+INTAVI_PA_EX!G63+INTAVI_FR_IN!G63+INTAVI_FR_EX!G63</f>
        <v>0</v>
      </c>
      <c r="H63" s="52">
        <f>INTAVI_PA_IN!H63+INTAVI_PA_EX!H63+INTAVI_FR_IN!H63+INTAVI_FR_EX!H63</f>
        <v>0</v>
      </c>
      <c r="I63" s="52">
        <f>INTAVI_PA_IN!I63+INTAVI_PA_EX!I63+INTAVI_FR_IN!I63+INTAVI_FR_EX!I63</f>
        <v>0</v>
      </c>
      <c r="J63" s="52">
        <f>INTAVI_PA_IN!J63+INTAVI_PA_EX!J63+INTAVI_FR_IN!J63+INTAVI_FR_EX!J63</f>
        <v>0</v>
      </c>
      <c r="K63" s="52">
        <f>INTAVI_PA_IN!K63+INTAVI_PA_EX!K63+INTAVI_FR_IN!K63+INTAVI_FR_EX!K63</f>
        <v>0</v>
      </c>
      <c r="L63" s="52">
        <f>INTAVI_PA_IN!L63+INTAVI_PA_EX!L63+INTAVI_FR_IN!L63+INTAVI_FR_EX!L63</f>
        <v>0</v>
      </c>
      <c r="M63" s="52">
        <f>INTAVI_PA_IN!M63+INTAVI_PA_EX!M63+INTAVI_FR_IN!M63+INTAVI_FR_EX!M63</f>
        <v>0</v>
      </c>
      <c r="N63" s="52">
        <f>INTAVI_PA_IN!N63+INTAVI_PA_EX!N63+INTAVI_FR_IN!N63+INTAVI_FR_EX!N63</f>
        <v>0</v>
      </c>
      <c r="O63" s="52">
        <f>INTAVI_PA_IN!O63+INTAVI_PA_EX!O63+INTAVI_FR_IN!O63+INTAVI_FR_EX!O63</f>
        <v>0</v>
      </c>
      <c r="P63" s="52">
        <f>INTAVI_PA_IN!P63+INTAVI_PA_EX!P63+INTAVI_FR_IN!P63+INTAVI_FR_EX!P63</f>
        <v>0</v>
      </c>
      <c r="Q63" s="52">
        <f>INTAVI_PA_IN!Q63+INTAVI_PA_EX!Q63+INTAVI_FR_IN!Q63+INTAVI_FR_EX!Q63</f>
        <v>0</v>
      </c>
      <c r="R63" s="52">
        <f>INTAVI_PA_IN!R63+INTAVI_PA_EX!R63+INTAVI_FR_IN!R63+INTAVI_FR_EX!R63</f>
        <v>0</v>
      </c>
      <c r="S63" s="52">
        <f>INTAVI_PA_IN!S63+INTAVI_PA_EX!S63+INTAVI_FR_IN!S63+INTAVI_FR_EX!S63</f>
        <v>0</v>
      </c>
      <c r="T63" s="52">
        <f>INTAVI_PA_IN!T63+INTAVI_PA_EX!T63+INTAVI_FR_IN!T63+INTAVI_FR_EX!T63</f>
        <v>0</v>
      </c>
      <c r="U63" s="52">
        <f>INTAVI_PA_IN!U63+INTAVI_PA_EX!U63+INTAVI_FR_IN!U63+INTAVI_FR_EX!U63</f>
        <v>0</v>
      </c>
      <c r="V63" s="52">
        <f>INTAVI_PA_IN!V63+INTAVI_PA_EX!V63+INTAVI_FR_IN!V63+INTAVI_FR_EX!V63</f>
        <v>0</v>
      </c>
      <c r="W63" s="52">
        <f>INTAVI_PA_IN!W63+INTAVI_PA_EX!W63+INTAVI_FR_IN!W63+INTAVI_FR_EX!W63</f>
        <v>0</v>
      </c>
      <c r="X63" s="52">
        <f>INTAVI_PA_IN!X63+INTAVI_PA_EX!X63+INTAVI_FR_IN!X63+INTAVI_FR_EX!X63</f>
        <v>0</v>
      </c>
      <c r="Y63" s="52">
        <f>INTAVI_PA_IN!Y63+INTAVI_PA_EX!Y63+INTAVI_FR_IN!Y63+INTAVI_FR_EX!Y63</f>
        <v>0</v>
      </c>
      <c r="Z63" s="52">
        <f>INTAVI_PA_IN!Z63+INTAVI_PA_EX!Z63+INTAVI_FR_IN!Z63+INTAVI_FR_EX!Z63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INTAVI_PA_IN!C64+INTAVI_PA_EX!C64+INTAVI_FR_IN!C64+INTAVI_FR_EX!C64</f>
        <v>0</v>
      </c>
      <c r="D64" s="52">
        <f>INTAVI_PA_IN!D64+INTAVI_PA_EX!D64+INTAVI_FR_IN!D64+INTAVI_FR_EX!D64</f>
        <v>0</v>
      </c>
      <c r="E64" s="52">
        <f>INTAVI_PA_IN!E64+INTAVI_PA_EX!E64+INTAVI_FR_IN!E64+INTAVI_FR_EX!E64</f>
        <v>0</v>
      </c>
      <c r="F64" s="52">
        <f>INTAVI_PA_IN!F64+INTAVI_PA_EX!F64+INTAVI_FR_IN!F64+INTAVI_FR_EX!F64</f>
        <v>0</v>
      </c>
      <c r="G64" s="52">
        <f>INTAVI_PA_IN!G64+INTAVI_PA_EX!G64+INTAVI_FR_IN!G64+INTAVI_FR_EX!G64</f>
        <v>0</v>
      </c>
      <c r="H64" s="52">
        <f>INTAVI_PA_IN!H64+INTAVI_PA_EX!H64+INTAVI_FR_IN!H64+INTAVI_FR_EX!H64</f>
        <v>0</v>
      </c>
      <c r="I64" s="52">
        <f>INTAVI_PA_IN!I64+INTAVI_PA_EX!I64+INTAVI_FR_IN!I64+INTAVI_FR_EX!I64</f>
        <v>0</v>
      </c>
      <c r="J64" s="52">
        <f>INTAVI_PA_IN!J64+INTAVI_PA_EX!J64+INTAVI_FR_IN!J64+INTAVI_FR_EX!J64</f>
        <v>0</v>
      </c>
      <c r="K64" s="52">
        <f>INTAVI_PA_IN!K64+INTAVI_PA_EX!K64+INTAVI_FR_IN!K64+INTAVI_FR_EX!K64</f>
        <v>0</v>
      </c>
      <c r="L64" s="52">
        <f>INTAVI_PA_IN!L64+INTAVI_PA_EX!L64+INTAVI_FR_IN!L64+INTAVI_FR_EX!L64</f>
        <v>0</v>
      </c>
      <c r="M64" s="52">
        <f>INTAVI_PA_IN!M64+INTAVI_PA_EX!M64+INTAVI_FR_IN!M64+INTAVI_FR_EX!M64</f>
        <v>0</v>
      </c>
      <c r="N64" s="52">
        <f>INTAVI_PA_IN!N64+INTAVI_PA_EX!N64+INTAVI_FR_IN!N64+INTAVI_FR_EX!N64</f>
        <v>0</v>
      </c>
      <c r="O64" s="52">
        <f>INTAVI_PA_IN!O64+INTAVI_PA_EX!O64+INTAVI_FR_IN!O64+INTAVI_FR_EX!O64</f>
        <v>0</v>
      </c>
      <c r="P64" s="52">
        <f>INTAVI_PA_IN!P64+INTAVI_PA_EX!P64+INTAVI_FR_IN!P64+INTAVI_FR_EX!P64</f>
        <v>0</v>
      </c>
      <c r="Q64" s="52">
        <f>INTAVI_PA_IN!Q64+INTAVI_PA_EX!Q64+INTAVI_FR_IN!Q64+INTAVI_FR_EX!Q64</f>
        <v>0</v>
      </c>
      <c r="R64" s="52">
        <f>INTAVI_PA_IN!R64+INTAVI_PA_EX!R64+INTAVI_FR_IN!R64+INTAVI_FR_EX!R64</f>
        <v>0</v>
      </c>
      <c r="S64" s="52">
        <f>INTAVI_PA_IN!S64+INTAVI_PA_EX!S64+INTAVI_FR_IN!S64+INTAVI_FR_EX!S64</f>
        <v>0</v>
      </c>
      <c r="T64" s="52">
        <f>INTAVI_PA_IN!T64+INTAVI_PA_EX!T64+INTAVI_FR_IN!T64+INTAVI_FR_EX!T64</f>
        <v>0</v>
      </c>
      <c r="U64" s="52">
        <f>INTAVI_PA_IN!U64+INTAVI_PA_EX!U64+INTAVI_FR_IN!U64+INTAVI_FR_EX!U64</f>
        <v>0</v>
      </c>
      <c r="V64" s="52">
        <f>INTAVI_PA_IN!V64+INTAVI_PA_EX!V64+INTAVI_FR_IN!V64+INTAVI_FR_EX!V64</f>
        <v>0</v>
      </c>
      <c r="W64" s="52">
        <f>INTAVI_PA_IN!W64+INTAVI_PA_EX!W64+INTAVI_FR_IN!W64+INTAVI_FR_EX!W64</f>
        <v>0</v>
      </c>
      <c r="X64" s="52">
        <f>INTAVI_PA_IN!X64+INTAVI_PA_EX!X64+INTAVI_FR_IN!X64+INTAVI_FR_EX!X64</f>
        <v>0</v>
      </c>
      <c r="Y64" s="52">
        <f>INTAVI_PA_IN!Y64+INTAVI_PA_EX!Y64+INTAVI_FR_IN!Y64+INTAVI_FR_EX!Y64</f>
        <v>0</v>
      </c>
      <c r="Z64" s="52">
        <f>INTAVI_PA_IN!Z64+INTAVI_PA_EX!Z64+INTAVI_FR_IN!Z64+INTAVI_FR_EX!Z64</f>
        <v>0</v>
      </c>
    </row>
    <row r="65" spans="1:26" ht="11.25" customHeight="1" x14ac:dyDescent="0.2">
      <c r="A65" s="50" t="s">
        <v>98</v>
      </c>
      <c r="B65" s="51" t="s">
        <v>99</v>
      </c>
      <c r="C65" s="52">
        <f>INTAVI_PA_IN!C65+INTAVI_PA_EX!C65+INTAVI_FR_IN!C65+INTAVI_FR_EX!C65</f>
        <v>0</v>
      </c>
      <c r="D65" s="52">
        <f>INTAVI_PA_IN!D65+INTAVI_PA_EX!D65+INTAVI_FR_IN!D65+INTAVI_FR_EX!D65</f>
        <v>0</v>
      </c>
      <c r="E65" s="52">
        <f>INTAVI_PA_IN!E65+INTAVI_PA_EX!E65+INTAVI_FR_IN!E65+INTAVI_FR_EX!E65</f>
        <v>0</v>
      </c>
      <c r="F65" s="52">
        <f>INTAVI_PA_IN!F65+INTAVI_PA_EX!F65+INTAVI_FR_IN!F65+INTAVI_FR_EX!F65</f>
        <v>0</v>
      </c>
      <c r="G65" s="52">
        <f>INTAVI_PA_IN!G65+INTAVI_PA_EX!G65+INTAVI_FR_IN!G65+INTAVI_FR_EX!G65</f>
        <v>0</v>
      </c>
      <c r="H65" s="52">
        <f>INTAVI_PA_IN!H65+INTAVI_PA_EX!H65+INTAVI_FR_IN!H65+INTAVI_FR_EX!H65</f>
        <v>0</v>
      </c>
      <c r="I65" s="52">
        <f>INTAVI_PA_IN!I65+INTAVI_PA_EX!I65+INTAVI_FR_IN!I65+INTAVI_FR_EX!I65</f>
        <v>0</v>
      </c>
      <c r="J65" s="52">
        <f>INTAVI_PA_IN!J65+INTAVI_PA_EX!J65+INTAVI_FR_IN!J65+INTAVI_FR_EX!J65</f>
        <v>0</v>
      </c>
      <c r="K65" s="52">
        <f>INTAVI_PA_IN!K65+INTAVI_PA_EX!K65+INTAVI_FR_IN!K65+INTAVI_FR_EX!K65</f>
        <v>0</v>
      </c>
      <c r="L65" s="52">
        <f>INTAVI_PA_IN!L65+INTAVI_PA_EX!L65+INTAVI_FR_IN!L65+INTAVI_FR_EX!L65</f>
        <v>0</v>
      </c>
      <c r="M65" s="52">
        <f>INTAVI_PA_IN!M65+INTAVI_PA_EX!M65+INTAVI_FR_IN!M65+INTAVI_FR_EX!M65</f>
        <v>0</v>
      </c>
      <c r="N65" s="52">
        <f>INTAVI_PA_IN!N65+INTAVI_PA_EX!N65+INTAVI_FR_IN!N65+INTAVI_FR_EX!N65</f>
        <v>0</v>
      </c>
      <c r="O65" s="52">
        <f>INTAVI_PA_IN!O65+INTAVI_PA_EX!O65+INTAVI_FR_IN!O65+INTAVI_FR_EX!O65</f>
        <v>0</v>
      </c>
      <c r="P65" s="52">
        <f>INTAVI_PA_IN!P65+INTAVI_PA_EX!P65+INTAVI_FR_IN!P65+INTAVI_FR_EX!P65</f>
        <v>0</v>
      </c>
      <c r="Q65" s="52">
        <f>INTAVI_PA_IN!Q65+INTAVI_PA_EX!Q65+INTAVI_FR_IN!Q65+INTAVI_FR_EX!Q65</f>
        <v>0</v>
      </c>
      <c r="R65" s="52">
        <f>INTAVI_PA_IN!R65+INTAVI_PA_EX!R65+INTAVI_FR_IN!R65+INTAVI_FR_EX!R65</f>
        <v>0</v>
      </c>
      <c r="S65" s="52">
        <f>INTAVI_PA_IN!S65+INTAVI_PA_EX!S65+INTAVI_FR_IN!S65+INTAVI_FR_EX!S65</f>
        <v>0</v>
      </c>
      <c r="T65" s="52">
        <f>INTAVI_PA_IN!T65+INTAVI_PA_EX!T65+INTAVI_FR_IN!T65+INTAVI_FR_EX!T65</f>
        <v>0</v>
      </c>
      <c r="U65" s="52">
        <f>INTAVI_PA_IN!U65+INTAVI_PA_EX!U65+INTAVI_FR_IN!U65+INTAVI_FR_EX!U65</f>
        <v>0</v>
      </c>
      <c r="V65" s="52">
        <f>INTAVI_PA_IN!V65+INTAVI_PA_EX!V65+INTAVI_FR_IN!V65+INTAVI_FR_EX!V65</f>
        <v>0</v>
      </c>
      <c r="W65" s="52">
        <f>INTAVI_PA_IN!W65+INTAVI_PA_EX!W65+INTAVI_FR_IN!W65+INTAVI_FR_EX!W65</f>
        <v>0</v>
      </c>
      <c r="X65" s="52">
        <f>INTAVI_PA_IN!X65+INTAVI_PA_EX!X65+INTAVI_FR_IN!X65+INTAVI_FR_EX!X65</f>
        <v>0</v>
      </c>
      <c r="Y65" s="52">
        <f>INTAVI_PA_IN!Y65+INTAVI_PA_EX!Y65+INTAVI_FR_IN!Y65+INTAVI_FR_EX!Y65</f>
        <v>0</v>
      </c>
      <c r="Z65" s="52">
        <f>INTAVI_PA_IN!Z65+INTAVI_PA_EX!Z65+INTAVI_FR_IN!Z65+INTAVI_FR_EX!Z65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INTAVI_PA_IN!C66+INTAVI_PA_EX!C66+INTAVI_FR_IN!C66+INTAVI_FR_EX!C66</f>
        <v>0</v>
      </c>
      <c r="D66" s="52">
        <f>INTAVI_PA_IN!D66+INTAVI_PA_EX!D66+INTAVI_FR_IN!D66+INTAVI_FR_EX!D66</f>
        <v>0</v>
      </c>
      <c r="E66" s="52">
        <f>INTAVI_PA_IN!E66+INTAVI_PA_EX!E66+INTAVI_FR_IN!E66+INTAVI_FR_EX!E66</f>
        <v>0</v>
      </c>
      <c r="F66" s="52">
        <f>INTAVI_PA_IN!F66+INTAVI_PA_EX!F66+INTAVI_FR_IN!F66+INTAVI_FR_EX!F66</f>
        <v>0</v>
      </c>
      <c r="G66" s="52">
        <f>INTAVI_PA_IN!G66+INTAVI_PA_EX!G66+INTAVI_FR_IN!G66+INTAVI_FR_EX!G66</f>
        <v>0</v>
      </c>
      <c r="H66" s="52">
        <f>INTAVI_PA_IN!H66+INTAVI_PA_EX!H66+INTAVI_FR_IN!H66+INTAVI_FR_EX!H66</f>
        <v>0</v>
      </c>
      <c r="I66" s="52">
        <f>INTAVI_PA_IN!I66+INTAVI_PA_EX!I66+INTAVI_FR_IN!I66+INTAVI_FR_EX!I66</f>
        <v>0</v>
      </c>
      <c r="J66" s="52">
        <f>INTAVI_PA_IN!J66+INTAVI_PA_EX!J66+INTAVI_FR_IN!J66+INTAVI_FR_EX!J66</f>
        <v>0</v>
      </c>
      <c r="K66" s="52">
        <f>INTAVI_PA_IN!K66+INTAVI_PA_EX!K66+INTAVI_FR_IN!K66+INTAVI_FR_EX!K66</f>
        <v>0</v>
      </c>
      <c r="L66" s="52">
        <f>INTAVI_PA_IN!L66+INTAVI_PA_EX!L66+INTAVI_FR_IN!L66+INTAVI_FR_EX!L66</f>
        <v>0</v>
      </c>
      <c r="M66" s="52">
        <f>INTAVI_PA_IN!M66+INTAVI_PA_EX!M66+INTAVI_FR_IN!M66+INTAVI_FR_EX!M66</f>
        <v>0</v>
      </c>
      <c r="N66" s="52">
        <f>INTAVI_PA_IN!N66+INTAVI_PA_EX!N66+INTAVI_FR_IN!N66+INTAVI_FR_EX!N66</f>
        <v>0</v>
      </c>
      <c r="O66" s="52">
        <f>INTAVI_PA_IN!O66+INTAVI_PA_EX!O66+INTAVI_FR_IN!O66+INTAVI_FR_EX!O66</f>
        <v>0</v>
      </c>
      <c r="P66" s="52">
        <f>INTAVI_PA_IN!P66+INTAVI_PA_EX!P66+INTAVI_FR_IN!P66+INTAVI_FR_EX!P66</f>
        <v>0</v>
      </c>
      <c r="Q66" s="52">
        <f>INTAVI_PA_IN!Q66+INTAVI_PA_EX!Q66+INTAVI_FR_IN!Q66+INTAVI_FR_EX!Q66</f>
        <v>0</v>
      </c>
      <c r="R66" s="52">
        <f>INTAVI_PA_IN!R66+INTAVI_PA_EX!R66+INTAVI_FR_IN!R66+INTAVI_FR_EX!R66</f>
        <v>0</v>
      </c>
      <c r="S66" s="52">
        <f>INTAVI_PA_IN!S66+INTAVI_PA_EX!S66+INTAVI_FR_IN!S66+INTAVI_FR_EX!S66</f>
        <v>0</v>
      </c>
      <c r="T66" s="52">
        <f>INTAVI_PA_IN!T66+INTAVI_PA_EX!T66+INTAVI_FR_IN!T66+INTAVI_FR_EX!T66</f>
        <v>0</v>
      </c>
      <c r="U66" s="52">
        <f>INTAVI_PA_IN!U66+INTAVI_PA_EX!U66+INTAVI_FR_IN!U66+INTAVI_FR_EX!U66</f>
        <v>0</v>
      </c>
      <c r="V66" s="52">
        <f>INTAVI_PA_IN!V66+INTAVI_PA_EX!V66+INTAVI_FR_IN!V66+INTAVI_FR_EX!V66</f>
        <v>0</v>
      </c>
      <c r="W66" s="52">
        <f>INTAVI_PA_IN!W66+INTAVI_PA_EX!W66+INTAVI_FR_IN!W66+INTAVI_FR_EX!W66</f>
        <v>0</v>
      </c>
      <c r="X66" s="52">
        <f>INTAVI_PA_IN!X66+INTAVI_PA_EX!X66+INTAVI_FR_IN!X66+INTAVI_FR_EX!X66</f>
        <v>0</v>
      </c>
      <c r="Y66" s="52">
        <f>INTAVI_PA_IN!Y66+INTAVI_PA_EX!Y66+INTAVI_FR_IN!Y66+INTAVI_FR_EX!Y66</f>
        <v>0</v>
      </c>
      <c r="Z66" s="52">
        <f>INTAVI_PA_IN!Z66+INTAVI_PA_EX!Z66+INTAVI_FR_IN!Z66+INTAVI_FR_EX!Z66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INTAVI_PA_IN!C67+INTAVI_PA_EX!C67+INTAVI_FR_IN!C67+INTAVI_FR_EX!C67</f>
        <v>0</v>
      </c>
      <c r="D67" s="52">
        <f>INTAVI_PA_IN!D67+INTAVI_PA_EX!D67+INTAVI_FR_IN!D67+INTAVI_FR_EX!D67</f>
        <v>0</v>
      </c>
      <c r="E67" s="52">
        <f>INTAVI_PA_IN!E67+INTAVI_PA_EX!E67+INTAVI_FR_IN!E67+INTAVI_FR_EX!E67</f>
        <v>0</v>
      </c>
      <c r="F67" s="52">
        <f>INTAVI_PA_IN!F67+INTAVI_PA_EX!F67+INTAVI_FR_IN!F67+INTAVI_FR_EX!F67</f>
        <v>0</v>
      </c>
      <c r="G67" s="52">
        <f>INTAVI_PA_IN!G67+INTAVI_PA_EX!G67+INTAVI_FR_IN!G67+INTAVI_FR_EX!G67</f>
        <v>0</v>
      </c>
      <c r="H67" s="52">
        <f>INTAVI_PA_IN!H67+INTAVI_PA_EX!H67+INTAVI_FR_IN!H67+INTAVI_FR_EX!H67</f>
        <v>0</v>
      </c>
      <c r="I67" s="52">
        <f>INTAVI_PA_IN!I67+INTAVI_PA_EX!I67+INTAVI_FR_IN!I67+INTAVI_FR_EX!I67</f>
        <v>0</v>
      </c>
      <c r="J67" s="52">
        <f>INTAVI_PA_IN!J67+INTAVI_PA_EX!J67+INTAVI_FR_IN!J67+INTAVI_FR_EX!J67</f>
        <v>0</v>
      </c>
      <c r="K67" s="52">
        <f>INTAVI_PA_IN!K67+INTAVI_PA_EX!K67+INTAVI_FR_IN!K67+INTAVI_FR_EX!K67</f>
        <v>0</v>
      </c>
      <c r="L67" s="52">
        <f>INTAVI_PA_IN!L67+INTAVI_PA_EX!L67+INTAVI_FR_IN!L67+INTAVI_FR_EX!L67</f>
        <v>0</v>
      </c>
      <c r="M67" s="52">
        <f>INTAVI_PA_IN!M67+INTAVI_PA_EX!M67+INTAVI_FR_IN!M67+INTAVI_FR_EX!M67</f>
        <v>0</v>
      </c>
      <c r="N67" s="52">
        <f>INTAVI_PA_IN!N67+INTAVI_PA_EX!N67+INTAVI_FR_IN!N67+INTAVI_FR_EX!N67</f>
        <v>0</v>
      </c>
      <c r="O67" s="52">
        <f>INTAVI_PA_IN!O67+INTAVI_PA_EX!O67+INTAVI_FR_IN!O67+INTAVI_FR_EX!O67</f>
        <v>0</v>
      </c>
      <c r="P67" s="52">
        <f>INTAVI_PA_IN!P67+INTAVI_PA_EX!P67+INTAVI_FR_IN!P67+INTAVI_FR_EX!P67</f>
        <v>0</v>
      </c>
      <c r="Q67" s="52">
        <f>INTAVI_PA_IN!Q67+INTAVI_PA_EX!Q67+INTAVI_FR_IN!Q67+INTAVI_FR_EX!Q67</f>
        <v>0</v>
      </c>
      <c r="R67" s="52">
        <f>INTAVI_PA_IN!R67+INTAVI_PA_EX!R67+INTAVI_FR_IN!R67+INTAVI_FR_EX!R67</f>
        <v>0</v>
      </c>
      <c r="S67" s="52">
        <f>INTAVI_PA_IN!S67+INTAVI_PA_EX!S67+INTAVI_FR_IN!S67+INTAVI_FR_EX!S67</f>
        <v>0</v>
      </c>
      <c r="T67" s="52">
        <f>INTAVI_PA_IN!T67+INTAVI_PA_EX!T67+INTAVI_FR_IN!T67+INTAVI_FR_EX!T67</f>
        <v>0</v>
      </c>
      <c r="U67" s="52">
        <f>INTAVI_PA_IN!U67+INTAVI_PA_EX!U67+INTAVI_FR_IN!U67+INTAVI_FR_EX!U67</f>
        <v>0</v>
      </c>
      <c r="V67" s="52">
        <f>INTAVI_PA_IN!V67+INTAVI_PA_EX!V67+INTAVI_FR_IN!V67+INTAVI_FR_EX!V67</f>
        <v>0</v>
      </c>
      <c r="W67" s="52">
        <f>INTAVI_PA_IN!W67+INTAVI_PA_EX!W67+INTAVI_FR_IN!W67+INTAVI_FR_EX!W67</f>
        <v>0</v>
      </c>
      <c r="X67" s="52">
        <f>INTAVI_PA_IN!X67+INTAVI_PA_EX!X67+INTAVI_FR_IN!X67+INTAVI_FR_EX!X67</f>
        <v>0</v>
      </c>
      <c r="Y67" s="52">
        <f>INTAVI_PA_IN!Y67+INTAVI_PA_EX!Y67+INTAVI_FR_IN!Y67+INTAVI_FR_EX!Y67</f>
        <v>0</v>
      </c>
      <c r="Z67" s="52">
        <f>INTAVI_PA_IN!Z67+INTAVI_PA_EX!Z67+INTAVI_FR_IN!Z67+INTAVI_FR_EX!Z67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INTAVI_PA_IN!C68+INTAVI_PA_EX!C68+INTAVI_FR_IN!C68+INTAVI_FR_EX!C68</f>
        <v>0</v>
      </c>
      <c r="D68" s="52">
        <f>INTAVI_PA_IN!D68+INTAVI_PA_EX!D68+INTAVI_FR_IN!D68+INTAVI_FR_EX!D68</f>
        <v>0</v>
      </c>
      <c r="E68" s="52">
        <f>INTAVI_PA_IN!E68+INTAVI_PA_EX!E68+INTAVI_FR_IN!E68+INTAVI_FR_EX!E68</f>
        <v>0</v>
      </c>
      <c r="F68" s="52">
        <f>INTAVI_PA_IN!F68+INTAVI_PA_EX!F68+INTAVI_FR_IN!F68+INTAVI_FR_EX!F68</f>
        <v>0</v>
      </c>
      <c r="G68" s="52">
        <f>INTAVI_PA_IN!G68+INTAVI_PA_EX!G68+INTAVI_FR_IN!G68+INTAVI_FR_EX!G68</f>
        <v>0</v>
      </c>
      <c r="H68" s="52">
        <f>INTAVI_PA_IN!H68+INTAVI_PA_EX!H68+INTAVI_FR_IN!H68+INTAVI_FR_EX!H68</f>
        <v>0</v>
      </c>
      <c r="I68" s="52">
        <f>INTAVI_PA_IN!I68+INTAVI_PA_EX!I68+INTAVI_FR_IN!I68+INTAVI_FR_EX!I68</f>
        <v>0</v>
      </c>
      <c r="J68" s="52">
        <f>INTAVI_PA_IN!J68+INTAVI_PA_EX!J68+INTAVI_FR_IN!J68+INTAVI_FR_EX!J68</f>
        <v>0</v>
      </c>
      <c r="K68" s="52">
        <f>INTAVI_PA_IN!K68+INTAVI_PA_EX!K68+INTAVI_FR_IN!K68+INTAVI_FR_EX!K68</f>
        <v>0</v>
      </c>
      <c r="L68" s="52">
        <f>INTAVI_PA_IN!L68+INTAVI_PA_EX!L68+INTAVI_FR_IN!L68+INTAVI_FR_EX!L68</f>
        <v>0</v>
      </c>
      <c r="M68" s="52">
        <f>INTAVI_PA_IN!M68+INTAVI_PA_EX!M68+INTAVI_FR_IN!M68+INTAVI_FR_EX!M68</f>
        <v>0</v>
      </c>
      <c r="N68" s="52">
        <f>INTAVI_PA_IN!N68+INTAVI_PA_EX!N68+INTAVI_FR_IN!N68+INTAVI_FR_EX!N68</f>
        <v>0</v>
      </c>
      <c r="O68" s="52">
        <f>INTAVI_PA_IN!O68+INTAVI_PA_EX!O68+INTAVI_FR_IN!O68+INTAVI_FR_EX!O68</f>
        <v>0</v>
      </c>
      <c r="P68" s="52">
        <f>INTAVI_PA_IN!P68+INTAVI_PA_EX!P68+INTAVI_FR_IN!P68+INTAVI_FR_EX!P68</f>
        <v>0</v>
      </c>
      <c r="Q68" s="52">
        <f>INTAVI_PA_IN!Q68+INTAVI_PA_EX!Q68+INTAVI_FR_IN!Q68+INTAVI_FR_EX!Q68</f>
        <v>0</v>
      </c>
      <c r="R68" s="52">
        <f>INTAVI_PA_IN!R68+INTAVI_PA_EX!R68+INTAVI_FR_IN!R68+INTAVI_FR_EX!R68</f>
        <v>0</v>
      </c>
      <c r="S68" s="52">
        <f>INTAVI_PA_IN!S68+INTAVI_PA_EX!S68+INTAVI_FR_IN!S68+INTAVI_FR_EX!S68</f>
        <v>0</v>
      </c>
      <c r="T68" s="52">
        <f>INTAVI_PA_IN!T68+INTAVI_PA_EX!T68+INTAVI_FR_IN!T68+INTAVI_FR_EX!T68</f>
        <v>0</v>
      </c>
      <c r="U68" s="52">
        <f>INTAVI_PA_IN!U68+INTAVI_PA_EX!U68+INTAVI_FR_IN!U68+INTAVI_FR_EX!U68</f>
        <v>0</v>
      </c>
      <c r="V68" s="52">
        <f>INTAVI_PA_IN!V68+INTAVI_PA_EX!V68+INTAVI_FR_IN!V68+INTAVI_FR_EX!V68</f>
        <v>0</v>
      </c>
      <c r="W68" s="52">
        <f>INTAVI_PA_IN!W68+INTAVI_PA_EX!W68+INTAVI_FR_IN!W68+INTAVI_FR_EX!W68</f>
        <v>0</v>
      </c>
      <c r="X68" s="52">
        <f>INTAVI_PA_IN!X68+INTAVI_PA_EX!X68+INTAVI_FR_IN!X68+INTAVI_FR_EX!X68</f>
        <v>0</v>
      </c>
      <c r="Y68" s="52">
        <f>INTAVI_PA_IN!Y68+INTAVI_PA_EX!Y68+INTAVI_FR_IN!Y68+INTAVI_FR_EX!Y68</f>
        <v>0</v>
      </c>
      <c r="Z68" s="52">
        <f>INTAVI_PA_IN!Z68+INTAVI_PA_EX!Z68+INTAVI_FR_IN!Z68+INTAVI_FR_EX!Z68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INTAVI_PA_IN!C69+INTAVI_PA_EX!C69+INTAVI_FR_IN!C69+INTAVI_FR_EX!C69</f>
        <v>0</v>
      </c>
      <c r="D69" s="52">
        <f>INTAVI_PA_IN!D69+INTAVI_PA_EX!D69+INTAVI_FR_IN!D69+INTAVI_FR_EX!D69</f>
        <v>0</v>
      </c>
      <c r="E69" s="52">
        <f>INTAVI_PA_IN!E69+INTAVI_PA_EX!E69+INTAVI_FR_IN!E69+INTAVI_FR_EX!E69</f>
        <v>0</v>
      </c>
      <c r="F69" s="52">
        <f>INTAVI_PA_IN!F69+INTAVI_PA_EX!F69+INTAVI_FR_IN!F69+INTAVI_FR_EX!F69</f>
        <v>0</v>
      </c>
      <c r="G69" s="52">
        <f>INTAVI_PA_IN!G69+INTAVI_PA_EX!G69+INTAVI_FR_IN!G69+INTAVI_FR_EX!G69</f>
        <v>0</v>
      </c>
      <c r="H69" s="52">
        <f>INTAVI_PA_IN!H69+INTAVI_PA_EX!H69+INTAVI_FR_IN!H69+INTAVI_FR_EX!H69</f>
        <v>0</v>
      </c>
      <c r="I69" s="52">
        <f>INTAVI_PA_IN!I69+INTAVI_PA_EX!I69+INTAVI_FR_IN!I69+INTAVI_FR_EX!I69</f>
        <v>0</v>
      </c>
      <c r="J69" s="52">
        <f>INTAVI_PA_IN!J69+INTAVI_PA_EX!J69+INTAVI_FR_IN!J69+INTAVI_FR_EX!J69</f>
        <v>0</v>
      </c>
      <c r="K69" s="52">
        <f>INTAVI_PA_IN!K69+INTAVI_PA_EX!K69+INTAVI_FR_IN!K69+INTAVI_FR_EX!K69</f>
        <v>0</v>
      </c>
      <c r="L69" s="52">
        <f>INTAVI_PA_IN!L69+INTAVI_PA_EX!L69+INTAVI_FR_IN!L69+INTAVI_FR_EX!L69</f>
        <v>0</v>
      </c>
      <c r="M69" s="52">
        <f>INTAVI_PA_IN!M69+INTAVI_PA_EX!M69+INTAVI_FR_IN!M69+INTAVI_FR_EX!M69</f>
        <v>0</v>
      </c>
      <c r="N69" s="52">
        <f>INTAVI_PA_IN!N69+INTAVI_PA_EX!N69+INTAVI_FR_IN!N69+INTAVI_FR_EX!N69</f>
        <v>0</v>
      </c>
      <c r="O69" s="52">
        <f>INTAVI_PA_IN!O69+INTAVI_PA_EX!O69+INTAVI_FR_IN!O69+INTAVI_FR_EX!O69</f>
        <v>0</v>
      </c>
      <c r="P69" s="52">
        <f>INTAVI_PA_IN!P69+INTAVI_PA_EX!P69+INTAVI_FR_IN!P69+INTAVI_FR_EX!P69</f>
        <v>0</v>
      </c>
      <c r="Q69" s="52">
        <f>INTAVI_PA_IN!Q69+INTAVI_PA_EX!Q69+INTAVI_FR_IN!Q69+INTAVI_FR_EX!Q69</f>
        <v>0</v>
      </c>
      <c r="R69" s="52">
        <f>INTAVI_PA_IN!R69+INTAVI_PA_EX!R69+INTAVI_FR_IN!R69+INTAVI_FR_EX!R69</f>
        <v>0</v>
      </c>
      <c r="S69" s="52">
        <f>INTAVI_PA_IN!S69+INTAVI_PA_EX!S69+INTAVI_FR_IN!S69+INTAVI_FR_EX!S69</f>
        <v>0</v>
      </c>
      <c r="T69" s="52">
        <f>INTAVI_PA_IN!T69+INTAVI_PA_EX!T69+INTAVI_FR_IN!T69+INTAVI_FR_EX!T69</f>
        <v>0</v>
      </c>
      <c r="U69" s="52">
        <f>INTAVI_PA_IN!U69+INTAVI_PA_EX!U69+INTAVI_FR_IN!U69+INTAVI_FR_EX!U69</f>
        <v>0</v>
      </c>
      <c r="V69" s="52">
        <f>INTAVI_PA_IN!V69+INTAVI_PA_EX!V69+INTAVI_FR_IN!V69+INTAVI_FR_EX!V69</f>
        <v>0</v>
      </c>
      <c r="W69" s="52">
        <f>INTAVI_PA_IN!W69+INTAVI_PA_EX!W69+INTAVI_FR_IN!W69+INTAVI_FR_EX!W69</f>
        <v>0</v>
      </c>
      <c r="X69" s="52">
        <f>INTAVI_PA_IN!X69+INTAVI_PA_EX!X69+INTAVI_FR_IN!X69+INTAVI_FR_EX!X69</f>
        <v>0</v>
      </c>
      <c r="Y69" s="52">
        <f>INTAVI_PA_IN!Y69+INTAVI_PA_EX!Y69+INTAVI_FR_IN!Y69+INTAVI_FR_EX!Y69</f>
        <v>0</v>
      </c>
      <c r="Z69" s="52">
        <f>INTAVI_PA_IN!Z69+INTAVI_PA_EX!Z69+INTAVI_FR_IN!Z69+INTAVI_FR_EX!Z69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INTAVI_PA_IN!C70+INTAVI_PA_EX!C70+INTAVI_FR_IN!C70+INTAVI_FR_EX!C70</f>
        <v>0</v>
      </c>
      <c r="D70" s="52">
        <f>INTAVI_PA_IN!D70+INTAVI_PA_EX!D70+INTAVI_FR_IN!D70+INTAVI_FR_EX!D70</f>
        <v>0</v>
      </c>
      <c r="E70" s="52">
        <f>INTAVI_PA_IN!E70+INTAVI_PA_EX!E70+INTAVI_FR_IN!E70+INTAVI_FR_EX!E70</f>
        <v>0</v>
      </c>
      <c r="F70" s="52">
        <f>INTAVI_PA_IN!F70+INTAVI_PA_EX!F70+INTAVI_FR_IN!F70+INTAVI_FR_EX!F70</f>
        <v>0</v>
      </c>
      <c r="G70" s="52">
        <f>INTAVI_PA_IN!G70+INTAVI_PA_EX!G70+INTAVI_FR_IN!G70+INTAVI_FR_EX!G70</f>
        <v>0</v>
      </c>
      <c r="H70" s="52">
        <f>INTAVI_PA_IN!H70+INTAVI_PA_EX!H70+INTAVI_FR_IN!H70+INTAVI_FR_EX!H70</f>
        <v>0</v>
      </c>
      <c r="I70" s="52">
        <f>INTAVI_PA_IN!I70+INTAVI_PA_EX!I70+INTAVI_FR_IN!I70+INTAVI_FR_EX!I70</f>
        <v>0</v>
      </c>
      <c r="J70" s="52">
        <f>INTAVI_PA_IN!J70+INTAVI_PA_EX!J70+INTAVI_FR_IN!J70+INTAVI_FR_EX!J70</f>
        <v>0</v>
      </c>
      <c r="K70" s="52">
        <f>INTAVI_PA_IN!K70+INTAVI_PA_EX!K70+INTAVI_FR_IN!K70+INTAVI_FR_EX!K70</f>
        <v>0</v>
      </c>
      <c r="L70" s="52">
        <f>INTAVI_PA_IN!L70+INTAVI_PA_EX!L70+INTAVI_FR_IN!L70+INTAVI_FR_EX!L70</f>
        <v>0</v>
      </c>
      <c r="M70" s="52">
        <f>INTAVI_PA_IN!M70+INTAVI_PA_EX!M70+INTAVI_FR_IN!M70+INTAVI_FR_EX!M70</f>
        <v>0</v>
      </c>
      <c r="N70" s="52">
        <f>INTAVI_PA_IN!N70+INTAVI_PA_EX!N70+INTAVI_FR_IN!N70+INTAVI_FR_EX!N70</f>
        <v>0</v>
      </c>
      <c r="O70" s="52">
        <f>INTAVI_PA_IN!O70+INTAVI_PA_EX!O70+INTAVI_FR_IN!O70+INTAVI_FR_EX!O70</f>
        <v>0</v>
      </c>
      <c r="P70" s="52">
        <f>INTAVI_PA_IN!P70+INTAVI_PA_EX!P70+INTAVI_FR_IN!P70+INTAVI_FR_EX!P70</f>
        <v>0</v>
      </c>
      <c r="Q70" s="52">
        <f>INTAVI_PA_IN!Q70+INTAVI_PA_EX!Q70+INTAVI_FR_IN!Q70+INTAVI_FR_EX!Q70</f>
        <v>0</v>
      </c>
      <c r="R70" s="52">
        <f>INTAVI_PA_IN!R70+INTAVI_PA_EX!R70+INTAVI_FR_IN!R70+INTAVI_FR_EX!R70</f>
        <v>0</v>
      </c>
      <c r="S70" s="52">
        <f>INTAVI_PA_IN!S70+INTAVI_PA_EX!S70+INTAVI_FR_IN!S70+INTAVI_FR_EX!S70</f>
        <v>0</v>
      </c>
      <c r="T70" s="52">
        <f>INTAVI_PA_IN!T70+INTAVI_PA_EX!T70+INTAVI_FR_IN!T70+INTAVI_FR_EX!T70</f>
        <v>0</v>
      </c>
      <c r="U70" s="52">
        <f>INTAVI_PA_IN!U70+INTAVI_PA_EX!U70+INTAVI_FR_IN!U70+INTAVI_FR_EX!U70</f>
        <v>0</v>
      </c>
      <c r="V70" s="52">
        <f>INTAVI_PA_IN!V70+INTAVI_PA_EX!V70+INTAVI_FR_IN!V70+INTAVI_FR_EX!V70</f>
        <v>0</v>
      </c>
      <c r="W70" s="52">
        <f>INTAVI_PA_IN!W70+INTAVI_PA_EX!W70+INTAVI_FR_IN!W70+INTAVI_FR_EX!W70</f>
        <v>0</v>
      </c>
      <c r="X70" s="52">
        <f>INTAVI_PA_IN!X70+INTAVI_PA_EX!X70+INTAVI_FR_IN!X70+INTAVI_FR_EX!X70</f>
        <v>0</v>
      </c>
      <c r="Y70" s="52">
        <f>INTAVI_PA_IN!Y70+INTAVI_PA_EX!Y70+INTAVI_FR_IN!Y70+INTAVI_FR_EX!Y70</f>
        <v>0</v>
      </c>
      <c r="Z70" s="52">
        <f>INTAVI_PA_IN!Z70+INTAVI_PA_EX!Z70+INTAVI_FR_IN!Z70+INTAVI_FR_EX!Z70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INTAVI_PA_IN!C71+INTAVI_PA_EX!C71+INTAVI_FR_IN!C71+INTAVI_FR_EX!C71</f>
        <v>0</v>
      </c>
      <c r="D71" s="52">
        <f>INTAVI_PA_IN!D71+INTAVI_PA_EX!D71+INTAVI_FR_IN!D71+INTAVI_FR_EX!D71</f>
        <v>0</v>
      </c>
      <c r="E71" s="52">
        <f>INTAVI_PA_IN!E71+INTAVI_PA_EX!E71+INTAVI_FR_IN!E71+INTAVI_FR_EX!E71</f>
        <v>0</v>
      </c>
      <c r="F71" s="52">
        <f>INTAVI_PA_IN!F71+INTAVI_PA_EX!F71+INTAVI_FR_IN!F71+INTAVI_FR_EX!F71</f>
        <v>0</v>
      </c>
      <c r="G71" s="52">
        <f>INTAVI_PA_IN!G71+INTAVI_PA_EX!G71+INTAVI_FR_IN!G71+INTAVI_FR_EX!G71</f>
        <v>0</v>
      </c>
      <c r="H71" s="52">
        <f>INTAVI_PA_IN!H71+INTAVI_PA_EX!H71+INTAVI_FR_IN!H71+INTAVI_FR_EX!H71</f>
        <v>0</v>
      </c>
      <c r="I71" s="52">
        <f>INTAVI_PA_IN!I71+INTAVI_PA_EX!I71+INTAVI_FR_IN!I71+INTAVI_FR_EX!I71</f>
        <v>0</v>
      </c>
      <c r="J71" s="52">
        <f>INTAVI_PA_IN!J71+INTAVI_PA_EX!J71+INTAVI_FR_IN!J71+INTAVI_FR_EX!J71</f>
        <v>0</v>
      </c>
      <c r="K71" s="52">
        <f>INTAVI_PA_IN!K71+INTAVI_PA_EX!K71+INTAVI_FR_IN!K71+INTAVI_FR_EX!K71</f>
        <v>0</v>
      </c>
      <c r="L71" s="52">
        <f>INTAVI_PA_IN!L71+INTAVI_PA_EX!L71+INTAVI_FR_IN!L71+INTAVI_FR_EX!L71</f>
        <v>0</v>
      </c>
      <c r="M71" s="52">
        <f>INTAVI_PA_IN!M71+INTAVI_PA_EX!M71+INTAVI_FR_IN!M71+INTAVI_FR_EX!M71</f>
        <v>0</v>
      </c>
      <c r="N71" s="52">
        <f>INTAVI_PA_IN!N71+INTAVI_PA_EX!N71+INTAVI_FR_IN!N71+INTAVI_FR_EX!N71</f>
        <v>0</v>
      </c>
      <c r="O71" s="52">
        <f>INTAVI_PA_IN!O71+INTAVI_PA_EX!O71+INTAVI_FR_IN!O71+INTAVI_FR_EX!O71</f>
        <v>0</v>
      </c>
      <c r="P71" s="52">
        <f>INTAVI_PA_IN!P71+INTAVI_PA_EX!P71+INTAVI_FR_IN!P71+INTAVI_FR_EX!P71</f>
        <v>0</v>
      </c>
      <c r="Q71" s="52">
        <f>INTAVI_PA_IN!Q71+INTAVI_PA_EX!Q71+INTAVI_FR_IN!Q71+INTAVI_FR_EX!Q71</f>
        <v>0</v>
      </c>
      <c r="R71" s="52">
        <f>INTAVI_PA_IN!R71+INTAVI_PA_EX!R71+INTAVI_FR_IN!R71+INTAVI_FR_EX!R71</f>
        <v>0</v>
      </c>
      <c r="S71" s="52">
        <f>INTAVI_PA_IN!S71+INTAVI_PA_EX!S71+INTAVI_FR_IN!S71+INTAVI_FR_EX!S71</f>
        <v>0</v>
      </c>
      <c r="T71" s="52">
        <f>INTAVI_PA_IN!T71+INTAVI_PA_EX!T71+INTAVI_FR_IN!T71+INTAVI_FR_EX!T71</f>
        <v>0</v>
      </c>
      <c r="U71" s="52">
        <f>INTAVI_PA_IN!U71+INTAVI_PA_EX!U71+INTAVI_FR_IN!U71+INTAVI_FR_EX!U71</f>
        <v>0</v>
      </c>
      <c r="V71" s="52">
        <f>INTAVI_PA_IN!V71+INTAVI_PA_EX!V71+INTAVI_FR_IN!V71+INTAVI_FR_EX!V71</f>
        <v>0</v>
      </c>
      <c r="W71" s="52">
        <f>INTAVI_PA_IN!W71+INTAVI_PA_EX!W71+INTAVI_FR_IN!W71+INTAVI_FR_EX!W71</f>
        <v>0</v>
      </c>
      <c r="X71" s="52">
        <f>INTAVI_PA_IN!X71+INTAVI_PA_EX!X71+INTAVI_FR_IN!X71+INTAVI_FR_EX!X71</f>
        <v>0</v>
      </c>
      <c r="Y71" s="52">
        <f>INTAVI_PA_IN!Y71+INTAVI_PA_EX!Y71+INTAVI_FR_IN!Y71+INTAVI_FR_EX!Y71</f>
        <v>0</v>
      </c>
      <c r="Z71" s="52">
        <f>INTAVI_PA_IN!Z71+INTAVI_PA_EX!Z71+INTAVI_FR_IN!Z71+INTAVI_FR_EX!Z71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INTAVI_PA_IN!C72+INTAVI_PA_EX!C72+INTAVI_FR_IN!C72+INTAVI_FR_EX!C72</f>
        <v>0</v>
      </c>
      <c r="D72" s="55">
        <f>INTAVI_PA_IN!D72+INTAVI_PA_EX!D72+INTAVI_FR_IN!D72+INTAVI_FR_EX!D72</f>
        <v>0</v>
      </c>
      <c r="E72" s="55">
        <f>INTAVI_PA_IN!E72+INTAVI_PA_EX!E72+INTAVI_FR_IN!E72+INTAVI_FR_EX!E72</f>
        <v>0</v>
      </c>
      <c r="F72" s="55">
        <f>INTAVI_PA_IN!F72+INTAVI_PA_EX!F72+INTAVI_FR_IN!F72+INTAVI_FR_EX!F72</f>
        <v>0</v>
      </c>
      <c r="G72" s="55">
        <f>INTAVI_PA_IN!G72+INTAVI_PA_EX!G72+INTAVI_FR_IN!G72+INTAVI_FR_EX!G72</f>
        <v>0</v>
      </c>
      <c r="H72" s="55">
        <f>INTAVI_PA_IN!H72+INTAVI_PA_EX!H72+INTAVI_FR_IN!H72+INTAVI_FR_EX!H72</f>
        <v>0</v>
      </c>
      <c r="I72" s="55">
        <f>INTAVI_PA_IN!I72+INTAVI_PA_EX!I72+INTAVI_FR_IN!I72+INTAVI_FR_EX!I72</f>
        <v>0</v>
      </c>
      <c r="J72" s="55">
        <f>INTAVI_PA_IN!J72+INTAVI_PA_EX!J72+INTAVI_FR_IN!J72+INTAVI_FR_EX!J72</f>
        <v>0</v>
      </c>
      <c r="K72" s="55">
        <f>INTAVI_PA_IN!K72+INTAVI_PA_EX!K72+INTAVI_FR_IN!K72+INTAVI_FR_EX!K72</f>
        <v>0</v>
      </c>
      <c r="L72" s="55">
        <f>INTAVI_PA_IN!L72+INTAVI_PA_EX!L72+INTAVI_FR_IN!L72+INTAVI_FR_EX!L72</f>
        <v>0</v>
      </c>
      <c r="M72" s="55">
        <f>INTAVI_PA_IN!M72+INTAVI_PA_EX!M72+INTAVI_FR_IN!M72+INTAVI_FR_EX!M72</f>
        <v>0</v>
      </c>
      <c r="N72" s="55">
        <f>INTAVI_PA_IN!N72+INTAVI_PA_EX!N72+INTAVI_FR_IN!N72+INTAVI_FR_EX!N72</f>
        <v>0</v>
      </c>
      <c r="O72" s="55">
        <f>INTAVI_PA_IN!O72+INTAVI_PA_EX!O72+INTAVI_FR_IN!O72+INTAVI_FR_EX!O72</f>
        <v>0</v>
      </c>
      <c r="P72" s="55">
        <f>INTAVI_PA_IN!P72+INTAVI_PA_EX!P72+INTAVI_FR_IN!P72+INTAVI_FR_EX!P72</f>
        <v>0</v>
      </c>
      <c r="Q72" s="55">
        <f>INTAVI_PA_IN!Q72+INTAVI_PA_EX!Q72+INTAVI_FR_IN!Q72+INTAVI_FR_EX!Q72</f>
        <v>0</v>
      </c>
      <c r="R72" s="55">
        <f>INTAVI_PA_IN!R72+INTAVI_PA_EX!R72+INTAVI_FR_IN!R72+INTAVI_FR_EX!R72</f>
        <v>0</v>
      </c>
      <c r="S72" s="55">
        <f>INTAVI_PA_IN!S72+INTAVI_PA_EX!S72+INTAVI_FR_IN!S72+INTAVI_FR_EX!S72</f>
        <v>0</v>
      </c>
      <c r="T72" s="55">
        <f>INTAVI_PA_IN!T72+INTAVI_PA_EX!T72+INTAVI_FR_IN!T72+INTAVI_FR_EX!T72</f>
        <v>0</v>
      </c>
      <c r="U72" s="55">
        <f>INTAVI_PA_IN!U72+INTAVI_PA_EX!U72+INTAVI_FR_IN!U72+INTAVI_FR_EX!U72</f>
        <v>0</v>
      </c>
      <c r="V72" s="55">
        <f>INTAVI_PA_IN!V72+INTAVI_PA_EX!V72+INTAVI_FR_IN!V72+INTAVI_FR_EX!V72</f>
        <v>0</v>
      </c>
      <c r="W72" s="55">
        <f>INTAVI_PA_IN!W72+INTAVI_PA_EX!W72+INTAVI_FR_IN!W72+INTAVI_FR_EX!W72</f>
        <v>0</v>
      </c>
      <c r="X72" s="55">
        <f>INTAVI_PA_IN!X72+INTAVI_PA_EX!X72+INTAVI_FR_IN!X72+INTAVI_FR_EX!X72</f>
        <v>0</v>
      </c>
      <c r="Y72" s="55">
        <f>INTAVI_PA_IN!Y72+INTAVI_PA_EX!Y72+INTAVI_FR_IN!Y72+INTAVI_FR_EX!Y72</f>
        <v>0</v>
      </c>
      <c r="Z72" s="55">
        <f>INTAVI_PA_IN!Z72+INTAVI_PA_EX!Z72+INTAVI_FR_IN!Z72+INTAVI_FR_EX!Z72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2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318</v>
      </c>
      <c r="B1" s="4" t="s">
        <v>319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1260.0170198619151</v>
      </c>
      <c r="D2" s="21">
        <f t="shared" ref="D2:X2" si="0">SUM(D3,D17,D22,D25,D26,D51,D52)</f>
        <v>1213.1258496698133</v>
      </c>
      <c r="E2" s="21">
        <f t="shared" si="0"/>
        <v>1176.0375175136123</v>
      </c>
      <c r="F2" s="21">
        <f t="shared" si="0"/>
        <v>1225.0007267576832</v>
      </c>
      <c r="G2" s="21">
        <f t="shared" si="0"/>
        <v>1345.3056234238713</v>
      </c>
      <c r="H2" s="21">
        <f t="shared" si="0"/>
        <v>1401.7864926664063</v>
      </c>
      <c r="I2" s="21">
        <f t="shared" si="0"/>
        <v>1497.3964007397005</v>
      </c>
      <c r="J2" s="21">
        <f t="shared" si="0"/>
        <v>1615.2457317038138</v>
      </c>
      <c r="K2" s="21">
        <f t="shared" si="0"/>
        <v>1658.8967740794733</v>
      </c>
      <c r="L2" s="21">
        <f t="shared" si="0"/>
        <v>1519.6793682483712</v>
      </c>
      <c r="M2" s="21">
        <f t="shared" si="0"/>
        <v>1623.1092942721793</v>
      </c>
      <c r="N2" s="21">
        <f t="shared" si="0"/>
        <v>1711.7107494105953</v>
      </c>
      <c r="O2" s="21">
        <f t="shared" si="0"/>
        <v>1705.7755988930605</v>
      </c>
      <c r="P2" s="21">
        <f t="shared" si="0"/>
        <v>1741.7864449394337</v>
      </c>
      <c r="Q2" s="21">
        <f t="shared" si="0"/>
        <v>1832.7446516097245</v>
      </c>
      <c r="R2" s="21">
        <f t="shared" si="0"/>
        <v>2003.7147932244777</v>
      </c>
      <c r="S2" s="21">
        <f t="shared" si="0"/>
        <v>2275.4968101872291</v>
      </c>
      <c r="T2" s="21">
        <f t="shared" si="0"/>
        <v>2584.7050504897252</v>
      </c>
      <c r="U2" s="21">
        <f t="shared" si="0"/>
        <v>2734.2749326818175</v>
      </c>
      <c r="V2" s="21">
        <f t="shared" si="0"/>
        <v>2919.2884754744614</v>
      </c>
      <c r="W2" s="21">
        <f t="shared" si="0"/>
        <v>873.06380153008331</v>
      </c>
      <c r="X2" s="21">
        <f t="shared" si="0"/>
        <v>1201.6238783581389</v>
      </c>
      <c r="Y2" s="21">
        <f t="shared" ref="Y2:Z2" si="1">SUM(Y3,Y17,Y22,Y25,Y26,Y51,Y52)</f>
        <v>2836.8170833125619</v>
      </c>
      <c r="Z2" s="21">
        <f t="shared" si="1"/>
        <v>3302.6772909566712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1260.0170198619151</v>
      </c>
      <c r="D26" s="27">
        <f t="shared" si="14"/>
        <v>1213.1258496698133</v>
      </c>
      <c r="E26" s="27">
        <f t="shared" si="14"/>
        <v>1176.0375175136123</v>
      </c>
      <c r="F26" s="27">
        <f t="shared" si="14"/>
        <v>1225.0007267576832</v>
      </c>
      <c r="G26" s="27">
        <f t="shared" si="14"/>
        <v>1345.3056234238713</v>
      </c>
      <c r="H26" s="27">
        <f t="shared" si="14"/>
        <v>1401.7864926664063</v>
      </c>
      <c r="I26" s="27">
        <f t="shared" si="14"/>
        <v>1497.3964007397005</v>
      </c>
      <c r="J26" s="27">
        <f t="shared" si="14"/>
        <v>1615.2457317038138</v>
      </c>
      <c r="K26" s="27">
        <f t="shared" si="14"/>
        <v>1658.8967740794733</v>
      </c>
      <c r="L26" s="27">
        <f t="shared" si="14"/>
        <v>1519.6793682483712</v>
      </c>
      <c r="M26" s="27">
        <f t="shared" si="14"/>
        <v>1623.1092942721793</v>
      </c>
      <c r="N26" s="27">
        <f t="shared" si="14"/>
        <v>1711.7107494105953</v>
      </c>
      <c r="O26" s="27">
        <f t="shared" si="14"/>
        <v>1705.7755988930605</v>
      </c>
      <c r="P26" s="27">
        <f t="shared" si="14"/>
        <v>1741.7864449394337</v>
      </c>
      <c r="Q26" s="27">
        <f t="shared" si="14"/>
        <v>1832.7446516097245</v>
      </c>
      <c r="R26" s="27">
        <f t="shared" si="14"/>
        <v>2003.7147932244777</v>
      </c>
      <c r="S26" s="27">
        <f t="shared" si="14"/>
        <v>2275.4968101872291</v>
      </c>
      <c r="T26" s="27">
        <f t="shared" si="14"/>
        <v>2584.7050504897252</v>
      </c>
      <c r="U26" s="27">
        <f t="shared" si="14"/>
        <v>2734.2749326818175</v>
      </c>
      <c r="V26" s="27">
        <f t="shared" si="14"/>
        <v>2919.2884754744614</v>
      </c>
      <c r="W26" s="27">
        <f t="shared" si="14"/>
        <v>873.06380153008331</v>
      </c>
      <c r="X26" s="27">
        <f t="shared" si="14"/>
        <v>1201.6238783581389</v>
      </c>
      <c r="Y26" s="27">
        <f t="shared" ref="Y26:Z26" si="15">SUM(Y27,Y33)</f>
        <v>2836.8170833125619</v>
      </c>
      <c r="Z26" s="27">
        <f t="shared" si="15"/>
        <v>3302.6772909566712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1260.0170198619151</v>
      </c>
      <c r="D33" s="19">
        <f t="shared" si="18"/>
        <v>1213.1258496698133</v>
      </c>
      <c r="E33" s="19">
        <f t="shared" si="18"/>
        <v>1176.0375175136123</v>
      </c>
      <c r="F33" s="19">
        <f t="shared" si="18"/>
        <v>1225.0007267576832</v>
      </c>
      <c r="G33" s="19">
        <f t="shared" si="18"/>
        <v>1345.3056234238713</v>
      </c>
      <c r="H33" s="19">
        <f t="shared" si="18"/>
        <v>1401.7864926664063</v>
      </c>
      <c r="I33" s="19">
        <f t="shared" si="18"/>
        <v>1497.3964007397005</v>
      </c>
      <c r="J33" s="19">
        <f t="shared" si="18"/>
        <v>1615.2457317038138</v>
      </c>
      <c r="K33" s="19">
        <f t="shared" si="18"/>
        <v>1658.8967740794733</v>
      </c>
      <c r="L33" s="19">
        <f t="shared" si="18"/>
        <v>1519.6793682483712</v>
      </c>
      <c r="M33" s="19">
        <f t="shared" si="18"/>
        <v>1623.1092942721793</v>
      </c>
      <c r="N33" s="19">
        <f t="shared" si="18"/>
        <v>1711.7107494105953</v>
      </c>
      <c r="O33" s="19">
        <f t="shared" si="18"/>
        <v>1705.7755988930605</v>
      </c>
      <c r="P33" s="19">
        <f t="shared" si="18"/>
        <v>1741.7864449394337</v>
      </c>
      <c r="Q33" s="19">
        <f t="shared" si="18"/>
        <v>1832.7446516097245</v>
      </c>
      <c r="R33" s="19">
        <f t="shared" si="18"/>
        <v>2003.7147932244777</v>
      </c>
      <c r="S33" s="19">
        <f t="shared" si="18"/>
        <v>2275.4968101872291</v>
      </c>
      <c r="T33" s="19">
        <f t="shared" si="18"/>
        <v>2584.7050504897252</v>
      </c>
      <c r="U33" s="19">
        <f t="shared" si="18"/>
        <v>2734.2749326818175</v>
      </c>
      <c r="V33" s="19">
        <f t="shared" si="18"/>
        <v>2919.2884754744614</v>
      </c>
      <c r="W33" s="19">
        <f t="shared" si="18"/>
        <v>873.06380153008331</v>
      </c>
      <c r="X33" s="19">
        <f t="shared" si="18"/>
        <v>1201.6238783581389</v>
      </c>
      <c r="Y33" s="19">
        <f t="shared" ref="Y33:Z33" si="19">SUM(Y34:Y50)</f>
        <v>2836.8170833125619</v>
      </c>
      <c r="Z33" s="19">
        <f t="shared" si="19"/>
        <v>3302.6772909566712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1260.0170198619151</v>
      </c>
      <c r="D40" s="8">
        <v>1213.1258496698133</v>
      </c>
      <c r="E40" s="8">
        <v>1176.0375175136123</v>
      </c>
      <c r="F40" s="8">
        <v>1225.0007267576832</v>
      </c>
      <c r="G40" s="8">
        <v>1345.3056234238713</v>
      </c>
      <c r="H40" s="8">
        <v>1401.7864926664063</v>
      </c>
      <c r="I40" s="8">
        <v>1497.3964007397005</v>
      </c>
      <c r="J40" s="8">
        <v>1615.2457317038138</v>
      </c>
      <c r="K40" s="8">
        <v>1658.8967740794733</v>
      </c>
      <c r="L40" s="8">
        <v>1519.6793682483712</v>
      </c>
      <c r="M40" s="8">
        <v>1623.1092942721793</v>
      </c>
      <c r="N40" s="8">
        <v>1711.7107494105953</v>
      </c>
      <c r="O40" s="8">
        <v>1705.7755988930605</v>
      </c>
      <c r="P40" s="8">
        <v>1741.7864449394337</v>
      </c>
      <c r="Q40" s="8">
        <v>1832.7446516097245</v>
      </c>
      <c r="R40" s="8">
        <v>2003.7147932244777</v>
      </c>
      <c r="S40" s="8">
        <v>2275.4968101872291</v>
      </c>
      <c r="T40" s="8">
        <v>2584.7050504897252</v>
      </c>
      <c r="U40" s="8">
        <v>2734.2749326818175</v>
      </c>
      <c r="V40" s="8">
        <v>2919.2884754744614</v>
      </c>
      <c r="W40" s="8">
        <v>873.06380153008331</v>
      </c>
      <c r="X40" s="8">
        <v>1201.6238783581389</v>
      </c>
      <c r="Y40" s="8">
        <v>2836.8170833125619</v>
      </c>
      <c r="Z40" s="8">
        <v>3302.6772909566712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3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316</v>
      </c>
      <c r="B1" s="4" t="s">
        <v>317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718.89697580806126</v>
      </c>
      <c r="D2" s="21">
        <f t="shared" ref="D2:X2" si="0">SUM(D3,D17,D22,D25,D26,D51,D52)</f>
        <v>692.088718750613</v>
      </c>
      <c r="E2" s="21">
        <f t="shared" si="0"/>
        <v>670.92671694755597</v>
      </c>
      <c r="F2" s="21">
        <f t="shared" si="0"/>
        <v>769.47956223260439</v>
      </c>
      <c r="G2" s="21">
        <f t="shared" si="0"/>
        <v>800.12009440437237</v>
      </c>
      <c r="H2" s="21">
        <f t="shared" si="0"/>
        <v>822.05040683751452</v>
      </c>
      <c r="I2" s="21">
        <f t="shared" si="0"/>
        <v>847.54126004148952</v>
      </c>
      <c r="J2" s="21">
        <f t="shared" si="0"/>
        <v>856.98209123223887</v>
      </c>
      <c r="K2" s="21">
        <f t="shared" si="0"/>
        <v>892.34138340092363</v>
      </c>
      <c r="L2" s="21">
        <f t="shared" si="0"/>
        <v>879.15682951346469</v>
      </c>
      <c r="M2" s="21">
        <f t="shared" si="0"/>
        <v>943.17609616594928</v>
      </c>
      <c r="N2" s="21">
        <f t="shared" si="0"/>
        <v>975.48471476805116</v>
      </c>
      <c r="O2" s="21">
        <f t="shared" si="0"/>
        <v>1007.1733438987791</v>
      </c>
      <c r="P2" s="21">
        <f t="shared" si="0"/>
        <v>1007.638629233195</v>
      </c>
      <c r="Q2" s="21">
        <f t="shared" si="0"/>
        <v>1022.5801591778893</v>
      </c>
      <c r="R2" s="21">
        <f t="shared" si="0"/>
        <v>1093.7699295680554</v>
      </c>
      <c r="S2" s="21">
        <f t="shared" si="0"/>
        <v>1137.9987600074853</v>
      </c>
      <c r="T2" s="21">
        <f t="shared" si="0"/>
        <v>1213.0166326755011</v>
      </c>
      <c r="U2" s="21">
        <f t="shared" si="0"/>
        <v>1316.4775082694234</v>
      </c>
      <c r="V2" s="21">
        <f t="shared" si="0"/>
        <v>1423.895720822082</v>
      </c>
      <c r="W2" s="21">
        <f t="shared" si="0"/>
        <v>658.5035014193661</v>
      </c>
      <c r="X2" s="21">
        <f t="shared" si="0"/>
        <v>750.75054466422557</v>
      </c>
      <c r="Y2" s="21">
        <f t="shared" ref="Y2:Z2" si="1">SUM(Y3,Y17,Y22,Y25,Y26,Y51,Y52)</f>
        <v>1285.1302564055441</v>
      </c>
      <c r="Z2" s="21">
        <f t="shared" si="1"/>
        <v>1481.8587866837715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718.89697580806126</v>
      </c>
      <c r="D26" s="27">
        <f t="shared" si="14"/>
        <v>692.088718750613</v>
      </c>
      <c r="E26" s="27">
        <f t="shared" si="14"/>
        <v>670.92671694755597</v>
      </c>
      <c r="F26" s="27">
        <f t="shared" si="14"/>
        <v>769.47956223260439</v>
      </c>
      <c r="G26" s="27">
        <f t="shared" si="14"/>
        <v>800.12009440437237</v>
      </c>
      <c r="H26" s="27">
        <f t="shared" si="14"/>
        <v>822.05040683751452</v>
      </c>
      <c r="I26" s="27">
        <f t="shared" si="14"/>
        <v>847.54126004148952</v>
      </c>
      <c r="J26" s="27">
        <f t="shared" si="14"/>
        <v>856.98209123223887</v>
      </c>
      <c r="K26" s="27">
        <f t="shared" si="14"/>
        <v>892.34138340092363</v>
      </c>
      <c r="L26" s="27">
        <f t="shared" si="14"/>
        <v>879.15682951346469</v>
      </c>
      <c r="M26" s="27">
        <f t="shared" si="14"/>
        <v>943.17609616594928</v>
      </c>
      <c r="N26" s="27">
        <f t="shared" si="14"/>
        <v>975.48471476805116</v>
      </c>
      <c r="O26" s="27">
        <f t="shared" si="14"/>
        <v>1007.1733438987791</v>
      </c>
      <c r="P26" s="27">
        <f t="shared" si="14"/>
        <v>1007.638629233195</v>
      </c>
      <c r="Q26" s="27">
        <f t="shared" si="14"/>
        <v>1022.5801591778893</v>
      </c>
      <c r="R26" s="27">
        <f t="shared" si="14"/>
        <v>1093.7699295680554</v>
      </c>
      <c r="S26" s="27">
        <f t="shared" si="14"/>
        <v>1137.9987600074853</v>
      </c>
      <c r="T26" s="27">
        <f t="shared" si="14"/>
        <v>1213.0166326755011</v>
      </c>
      <c r="U26" s="27">
        <f t="shared" si="14"/>
        <v>1316.4775082694234</v>
      </c>
      <c r="V26" s="27">
        <f t="shared" si="14"/>
        <v>1423.895720822082</v>
      </c>
      <c r="W26" s="27">
        <f t="shared" si="14"/>
        <v>658.5035014193661</v>
      </c>
      <c r="X26" s="27">
        <f t="shared" si="14"/>
        <v>750.75054466422557</v>
      </c>
      <c r="Y26" s="27">
        <f t="shared" ref="Y26:Z26" si="15">SUM(Y27,Y33)</f>
        <v>1285.1302564055441</v>
      </c>
      <c r="Z26" s="27">
        <f t="shared" si="15"/>
        <v>1481.8587866837715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718.89697580806126</v>
      </c>
      <c r="D33" s="19">
        <f t="shared" si="18"/>
        <v>692.088718750613</v>
      </c>
      <c r="E33" s="19">
        <f t="shared" si="18"/>
        <v>670.92671694755597</v>
      </c>
      <c r="F33" s="19">
        <f t="shared" si="18"/>
        <v>769.47956223260439</v>
      </c>
      <c r="G33" s="19">
        <f t="shared" si="18"/>
        <v>800.12009440437237</v>
      </c>
      <c r="H33" s="19">
        <f t="shared" si="18"/>
        <v>822.05040683751452</v>
      </c>
      <c r="I33" s="19">
        <f t="shared" si="18"/>
        <v>847.54126004148952</v>
      </c>
      <c r="J33" s="19">
        <f t="shared" si="18"/>
        <v>856.98209123223887</v>
      </c>
      <c r="K33" s="19">
        <f t="shared" si="18"/>
        <v>892.34138340092363</v>
      </c>
      <c r="L33" s="19">
        <f t="shared" si="18"/>
        <v>879.15682951346469</v>
      </c>
      <c r="M33" s="19">
        <f t="shared" si="18"/>
        <v>943.17609616594928</v>
      </c>
      <c r="N33" s="19">
        <f t="shared" si="18"/>
        <v>975.48471476805116</v>
      </c>
      <c r="O33" s="19">
        <f t="shared" si="18"/>
        <v>1007.1733438987791</v>
      </c>
      <c r="P33" s="19">
        <f t="shared" si="18"/>
        <v>1007.638629233195</v>
      </c>
      <c r="Q33" s="19">
        <f t="shared" si="18"/>
        <v>1022.5801591778893</v>
      </c>
      <c r="R33" s="19">
        <f t="shared" si="18"/>
        <v>1093.7699295680554</v>
      </c>
      <c r="S33" s="19">
        <f t="shared" si="18"/>
        <v>1137.9987600074853</v>
      </c>
      <c r="T33" s="19">
        <f t="shared" si="18"/>
        <v>1213.0166326755011</v>
      </c>
      <c r="U33" s="19">
        <f t="shared" si="18"/>
        <v>1316.4775082694234</v>
      </c>
      <c r="V33" s="19">
        <f t="shared" si="18"/>
        <v>1423.895720822082</v>
      </c>
      <c r="W33" s="19">
        <f t="shared" si="18"/>
        <v>658.5035014193661</v>
      </c>
      <c r="X33" s="19">
        <f t="shared" si="18"/>
        <v>750.75054466422557</v>
      </c>
      <c r="Y33" s="19">
        <f t="shared" ref="Y33:Z33" si="19">SUM(Y34:Y50)</f>
        <v>1285.1302564055441</v>
      </c>
      <c r="Z33" s="19">
        <f t="shared" si="19"/>
        <v>1481.8587866837715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718.89697580806126</v>
      </c>
      <c r="D40" s="8">
        <v>692.088718750613</v>
      </c>
      <c r="E40" s="8">
        <v>670.92671694755597</v>
      </c>
      <c r="F40" s="8">
        <v>769.47956223260439</v>
      </c>
      <c r="G40" s="8">
        <v>800.12009440437237</v>
      </c>
      <c r="H40" s="8">
        <v>822.05040683751452</v>
      </c>
      <c r="I40" s="8">
        <v>847.54126004148952</v>
      </c>
      <c r="J40" s="8">
        <v>856.98209123223887</v>
      </c>
      <c r="K40" s="8">
        <v>892.34138340092363</v>
      </c>
      <c r="L40" s="8">
        <v>879.15682951346469</v>
      </c>
      <c r="M40" s="8">
        <v>943.17609616594928</v>
      </c>
      <c r="N40" s="8">
        <v>975.48471476805116</v>
      </c>
      <c r="O40" s="8">
        <v>1007.1733438987791</v>
      </c>
      <c r="P40" s="8">
        <v>1007.638629233195</v>
      </c>
      <c r="Q40" s="8">
        <v>1022.5801591778893</v>
      </c>
      <c r="R40" s="8">
        <v>1093.7699295680554</v>
      </c>
      <c r="S40" s="8">
        <v>1137.9987600074853</v>
      </c>
      <c r="T40" s="8">
        <v>1213.0166326755011</v>
      </c>
      <c r="U40" s="8">
        <v>1316.4775082694234</v>
      </c>
      <c r="V40" s="8">
        <v>1423.895720822082</v>
      </c>
      <c r="W40" s="8">
        <v>658.5035014193661</v>
      </c>
      <c r="X40" s="8">
        <v>750.75054466422557</v>
      </c>
      <c r="Y40" s="8">
        <v>1285.1302564055441</v>
      </c>
      <c r="Z40" s="8">
        <v>1481.8587866837715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4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314</v>
      </c>
      <c r="B1" s="4" t="s">
        <v>313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28.318465319923693</v>
      </c>
      <c r="D2" s="21">
        <f t="shared" ref="D2:X2" si="0">SUM(D3,D17,D22,D25,D26,D51,D52)</f>
        <v>25.570957449524595</v>
      </c>
      <c r="E2" s="21">
        <f t="shared" si="0"/>
        <v>25.812959287585063</v>
      </c>
      <c r="F2" s="21">
        <f t="shared" si="0"/>
        <v>23.063031591407135</v>
      </c>
      <c r="G2" s="21">
        <f t="shared" si="0"/>
        <v>26.471178683796555</v>
      </c>
      <c r="H2" s="21">
        <f t="shared" si="0"/>
        <v>25.798754647784826</v>
      </c>
      <c r="I2" s="21">
        <f t="shared" si="0"/>
        <v>31.864908470776488</v>
      </c>
      <c r="J2" s="21">
        <f t="shared" si="0"/>
        <v>31.093977133706002</v>
      </c>
      <c r="K2" s="21">
        <f t="shared" si="0"/>
        <v>30.520219067062321</v>
      </c>
      <c r="L2" s="21">
        <f t="shared" si="0"/>
        <v>26.791601569775096</v>
      </c>
      <c r="M2" s="21">
        <f t="shared" si="0"/>
        <v>28.178914691004938</v>
      </c>
      <c r="N2" s="21">
        <f t="shared" si="0"/>
        <v>22.834517349519572</v>
      </c>
      <c r="O2" s="21">
        <f t="shared" si="0"/>
        <v>20.529447655370259</v>
      </c>
      <c r="P2" s="21">
        <f t="shared" si="0"/>
        <v>17.38040506281234</v>
      </c>
      <c r="Q2" s="21">
        <f t="shared" si="0"/>
        <v>16.002696479200786</v>
      </c>
      <c r="R2" s="21">
        <f t="shared" si="0"/>
        <v>16.944998855296816</v>
      </c>
      <c r="S2" s="21">
        <f t="shared" si="0"/>
        <v>16.076464854208307</v>
      </c>
      <c r="T2" s="21">
        <f t="shared" si="0"/>
        <v>18.594811602591694</v>
      </c>
      <c r="U2" s="21">
        <f t="shared" si="0"/>
        <v>19.445727572780573</v>
      </c>
      <c r="V2" s="21">
        <f t="shared" si="0"/>
        <v>19.815319124447804</v>
      </c>
      <c r="W2" s="21">
        <f t="shared" si="0"/>
        <v>15.405209752410823</v>
      </c>
      <c r="X2" s="21">
        <f t="shared" si="0"/>
        <v>19.004636845979004</v>
      </c>
      <c r="Y2" s="21">
        <f t="shared" ref="Y2:Z2" si="1">SUM(Y3,Y17,Y22,Y25,Y26,Y51,Y52)</f>
        <v>23.620008611785877</v>
      </c>
      <c r="Z2" s="21">
        <f t="shared" si="1"/>
        <v>24.990361058854525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28.318465319923693</v>
      </c>
      <c r="D26" s="27">
        <f t="shared" si="14"/>
        <v>25.570957449524595</v>
      </c>
      <c r="E26" s="27">
        <f t="shared" si="14"/>
        <v>25.812959287585063</v>
      </c>
      <c r="F26" s="27">
        <f t="shared" si="14"/>
        <v>23.063031591407135</v>
      </c>
      <c r="G26" s="27">
        <f t="shared" si="14"/>
        <v>26.471178683796555</v>
      </c>
      <c r="H26" s="27">
        <f t="shared" si="14"/>
        <v>25.798754647784826</v>
      </c>
      <c r="I26" s="27">
        <f t="shared" si="14"/>
        <v>31.864908470776488</v>
      </c>
      <c r="J26" s="27">
        <f t="shared" si="14"/>
        <v>31.093977133706002</v>
      </c>
      <c r="K26" s="27">
        <f t="shared" si="14"/>
        <v>30.520219067062321</v>
      </c>
      <c r="L26" s="27">
        <f t="shared" si="14"/>
        <v>26.791601569775096</v>
      </c>
      <c r="M26" s="27">
        <f t="shared" si="14"/>
        <v>28.178914691004938</v>
      </c>
      <c r="N26" s="27">
        <f t="shared" si="14"/>
        <v>22.834517349519572</v>
      </c>
      <c r="O26" s="27">
        <f t="shared" si="14"/>
        <v>20.529447655370259</v>
      </c>
      <c r="P26" s="27">
        <f t="shared" si="14"/>
        <v>17.38040506281234</v>
      </c>
      <c r="Q26" s="27">
        <f t="shared" si="14"/>
        <v>16.002696479200786</v>
      </c>
      <c r="R26" s="27">
        <f t="shared" si="14"/>
        <v>16.944998855296816</v>
      </c>
      <c r="S26" s="27">
        <f t="shared" si="14"/>
        <v>16.076464854208307</v>
      </c>
      <c r="T26" s="27">
        <f t="shared" si="14"/>
        <v>18.594811602591694</v>
      </c>
      <c r="U26" s="27">
        <f t="shared" si="14"/>
        <v>19.445727572780573</v>
      </c>
      <c r="V26" s="27">
        <f t="shared" si="14"/>
        <v>19.815319124447804</v>
      </c>
      <c r="W26" s="27">
        <f t="shared" si="14"/>
        <v>15.405209752410823</v>
      </c>
      <c r="X26" s="27">
        <f t="shared" si="14"/>
        <v>19.004636845979004</v>
      </c>
      <c r="Y26" s="27">
        <f t="shared" ref="Y26:Z26" si="15">SUM(Y27,Y33)</f>
        <v>23.620008611785877</v>
      </c>
      <c r="Z26" s="27">
        <f t="shared" si="15"/>
        <v>24.990361058854525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28.318465319923693</v>
      </c>
      <c r="D33" s="19">
        <f t="shared" si="18"/>
        <v>25.570957449524595</v>
      </c>
      <c r="E33" s="19">
        <f t="shared" si="18"/>
        <v>25.812959287585063</v>
      </c>
      <c r="F33" s="19">
        <f t="shared" si="18"/>
        <v>23.063031591407135</v>
      </c>
      <c r="G33" s="19">
        <f t="shared" si="18"/>
        <v>26.471178683796555</v>
      </c>
      <c r="H33" s="19">
        <f t="shared" si="18"/>
        <v>25.798754647784826</v>
      </c>
      <c r="I33" s="19">
        <f t="shared" si="18"/>
        <v>31.864908470776488</v>
      </c>
      <c r="J33" s="19">
        <f t="shared" si="18"/>
        <v>31.093977133706002</v>
      </c>
      <c r="K33" s="19">
        <f t="shared" si="18"/>
        <v>30.520219067062321</v>
      </c>
      <c r="L33" s="19">
        <f t="shared" si="18"/>
        <v>26.791601569775096</v>
      </c>
      <c r="M33" s="19">
        <f t="shared" si="18"/>
        <v>28.178914691004938</v>
      </c>
      <c r="N33" s="19">
        <f t="shared" si="18"/>
        <v>22.834517349519572</v>
      </c>
      <c r="O33" s="19">
        <f t="shared" si="18"/>
        <v>20.529447655370259</v>
      </c>
      <c r="P33" s="19">
        <f t="shared" si="18"/>
        <v>17.38040506281234</v>
      </c>
      <c r="Q33" s="19">
        <f t="shared" si="18"/>
        <v>16.002696479200786</v>
      </c>
      <c r="R33" s="19">
        <f t="shared" si="18"/>
        <v>16.944998855296816</v>
      </c>
      <c r="S33" s="19">
        <f t="shared" si="18"/>
        <v>16.076464854208307</v>
      </c>
      <c r="T33" s="19">
        <f t="shared" si="18"/>
        <v>18.594811602591694</v>
      </c>
      <c r="U33" s="19">
        <f t="shared" si="18"/>
        <v>19.445727572780573</v>
      </c>
      <c r="V33" s="19">
        <f t="shared" si="18"/>
        <v>19.815319124447804</v>
      </c>
      <c r="W33" s="19">
        <f t="shared" si="18"/>
        <v>15.405209752410823</v>
      </c>
      <c r="X33" s="19">
        <f t="shared" si="18"/>
        <v>19.004636845979004</v>
      </c>
      <c r="Y33" s="19">
        <f t="shared" ref="Y33:Z33" si="19">SUM(Y34:Y50)</f>
        <v>23.620008611785877</v>
      </c>
      <c r="Z33" s="19">
        <f t="shared" si="19"/>
        <v>24.990361058854525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28.318465319923693</v>
      </c>
      <c r="D40" s="8">
        <v>25.570957449524595</v>
      </c>
      <c r="E40" s="8">
        <v>25.812959287585063</v>
      </c>
      <c r="F40" s="8">
        <v>23.063031591407135</v>
      </c>
      <c r="G40" s="8">
        <v>26.471178683796555</v>
      </c>
      <c r="H40" s="8">
        <v>25.798754647784826</v>
      </c>
      <c r="I40" s="8">
        <v>31.864908470776488</v>
      </c>
      <c r="J40" s="8">
        <v>31.093977133706002</v>
      </c>
      <c r="K40" s="8">
        <v>30.520219067062321</v>
      </c>
      <c r="L40" s="8">
        <v>26.791601569775096</v>
      </c>
      <c r="M40" s="8">
        <v>28.178914691004938</v>
      </c>
      <c r="N40" s="8">
        <v>22.834517349519572</v>
      </c>
      <c r="O40" s="8">
        <v>20.529447655370259</v>
      </c>
      <c r="P40" s="8">
        <v>17.38040506281234</v>
      </c>
      <c r="Q40" s="8">
        <v>16.002696479200786</v>
      </c>
      <c r="R40" s="8">
        <v>16.944998855296816</v>
      </c>
      <c r="S40" s="8">
        <v>16.076464854208307</v>
      </c>
      <c r="T40" s="8">
        <v>18.594811602591694</v>
      </c>
      <c r="U40" s="8">
        <v>19.445727572780573</v>
      </c>
      <c r="V40" s="8">
        <v>19.815319124447804</v>
      </c>
      <c r="W40" s="8">
        <v>15.405209752410823</v>
      </c>
      <c r="X40" s="8">
        <v>19.004636845979004</v>
      </c>
      <c r="Y40" s="8">
        <v>23.620008611785877</v>
      </c>
      <c r="Z40" s="8">
        <v>24.990361058854525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5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315</v>
      </c>
      <c r="B1" s="4" t="s">
        <v>312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15.766761250100206</v>
      </c>
      <c r="D2" s="21">
        <f t="shared" ref="D2:X2" si="0">SUM(D3,D17,D22,D25,D26,D51,D52)</f>
        <v>15.269106090049096</v>
      </c>
      <c r="E2" s="21">
        <f t="shared" si="0"/>
        <v>15.569060211246219</v>
      </c>
      <c r="F2" s="21">
        <f t="shared" si="0"/>
        <v>15.073878378305261</v>
      </c>
      <c r="G2" s="21">
        <f t="shared" si="0"/>
        <v>17.815475247959892</v>
      </c>
      <c r="H2" s="21">
        <f t="shared" si="0"/>
        <v>20.227300128295035</v>
      </c>
      <c r="I2" s="21">
        <f t="shared" si="0"/>
        <v>27.713094468034281</v>
      </c>
      <c r="J2" s="21">
        <f t="shared" si="0"/>
        <v>34.963928690240841</v>
      </c>
      <c r="K2" s="21">
        <f t="shared" si="0"/>
        <v>49.278265932541728</v>
      </c>
      <c r="L2" s="21">
        <f t="shared" si="0"/>
        <v>41.548886948388933</v>
      </c>
      <c r="M2" s="21">
        <f t="shared" si="0"/>
        <v>48.939194870866729</v>
      </c>
      <c r="N2" s="21">
        <f t="shared" si="0"/>
        <v>44.674718471835064</v>
      </c>
      <c r="O2" s="21">
        <f t="shared" si="0"/>
        <v>45.960024592790433</v>
      </c>
      <c r="P2" s="21">
        <f t="shared" si="0"/>
        <v>43.549820764558874</v>
      </c>
      <c r="Q2" s="21">
        <f t="shared" si="0"/>
        <v>37.962135213185839</v>
      </c>
      <c r="R2" s="21">
        <f t="shared" si="0"/>
        <v>36.012607112171295</v>
      </c>
      <c r="S2" s="21">
        <f t="shared" si="0"/>
        <v>30.040178671078774</v>
      </c>
      <c r="T2" s="21">
        <f t="shared" si="0"/>
        <v>38.39349523218015</v>
      </c>
      <c r="U2" s="21">
        <f t="shared" si="0"/>
        <v>35.492921395979522</v>
      </c>
      <c r="V2" s="21">
        <f t="shared" si="0"/>
        <v>26.503422339007685</v>
      </c>
      <c r="W2" s="21">
        <f t="shared" si="0"/>
        <v>27.701334498139854</v>
      </c>
      <c r="X2" s="21">
        <f t="shared" si="0"/>
        <v>33.001024651656628</v>
      </c>
      <c r="Y2" s="21">
        <f t="shared" ref="Y2:Z2" si="1">SUM(Y3,Y17,Y22,Y25,Y26,Y51,Y52)</f>
        <v>40.393390510108844</v>
      </c>
      <c r="Z2" s="21">
        <f t="shared" si="1"/>
        <v>19.495619620703014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15.766761250100206</v>
      </c>
      <c r="D26" s="27">
        <f t="shared" si="14"/>
        <v>15.269106090049096</v>
      </c>
      <c r="E26" s="27">
        <f t="shared" si="14"/>
        <v>15.569060211246219</v>
      </c>
      <c r="F26" s="27">
        <f t="shared" si="14"/>
        <v>15.073878378305261</v>
      </c>
      <c r="G26" s="27">
        <f t="shared" si="14"/>
        <v>17.815475247959892</v>
      </c>
      <c r="H26" s="27">
        <f t="shared" si="14"/>
        <v>20.227300128295035</v>
      </c>
      <c r="I26" s="27">
        <f t="shared" si="14"/>
        <v>27.713094468034281</v>
      </c>
      <c r="J26" s="27">
        <f t="shared" si="14"/>
        <v>34.963928690240841</v>
      </c>
      <c r="K26" s="27">
        <f t="shared" si="14"/>
        <v>49.278265932541728</v>
      </c>
      <c r="L26" s="27">
        <f t="shared" si="14"/>
        <v>41.548886948388933</v>
      </c>
      <c r="M26" s="27">
        <f t="shared" si="14"/>
        <v>48.939194870866729</v>
      </c>
      <c r="N26" s="27">
        <f t="shared" si="14"/>
        <v>44.674718471835064</v>
      </c>
      <c r="O26" s="27">
        <f t="shared" si="14"/>
        <v>45.960024592790433</v>
      </c>
      <c r="P26" s="27">
        <f t="shared" si="14"/>
        <v>43.549820764558874</v>
      </c>
      <c r="Q26" s="27">
        <f t="shared" si="14"/>
        <v>37.962135213185839</v>
      </c>
      <c r="R26" s="27">
        <f t="shared" si="14"/>
        <v>36.012607112171295</v>
      </c>
      <c r="S26" s="27">
        <f t="shared" si="14"/>
        <v>30.040178671078774</v>
      </c>
      <c r="T26" s="27">
        <f t="shared" si="14"/>
        <v>38.39349523218015</v>
      </c>
      <c r="U26" s="27">
        <f t="shared" si="14"/>
        <v>35.492921395979522</v>
      </c>
      <c r="V26" s="27">
        <f t="shared" si="14"/>
        <v>26.503422339007685</v>
      </c>
      <c r="W26" s="27">
        <f t="shared" si="14"/>
        <v>27.701334498139854</v>
      </c>
      <c r="X26" s="27">
        <f t="shared" si="14"/>
        <v>33.001024651656628</v>
      </c>
      <c r="Y26" s="27">
        <f t="shared" ref="Y26:Z26" si="15">SUM(Y27,Y33)</f>
        <v>40.393390510108844</v>
      </c>
      <c r="Z26" s="27">
        <f t="shared" si="15"/>
        <v>19.495619620703014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15.766761250100206</v>
      </c>
      <c r="D33" s="19">
        <f t="shared" si="18"/>
        <v>15.269106090049096</v>
      </c>
      <c r="E33" s="19">
        <f t="shared" si="18"/>
        <v>15.569060211246219</v>
      </c>
      <c r="F33" s="19">
        <f t="shared" si="18"/>
        <v>15.073878378305261</v>
      </c>
      <c r="G33" s="19">
        <f t="shared" si="18"/>
        <v>17.815475247959892</v>
      </c>
      <c r="H33" s="19">
        <f t="shared" si="18"/>
        <v>20.227300128295035</v>
      </c>
      <c r="I33" s="19">
        <f t="shared" si="18"/>
        <v>27.713094468034281</v>
      </c>
      <c r="J33" s="19">
        <f t="shared" si="18"/>
        <v>34.963928690240841</v>
      </c>
      <c r="K33" s="19">
        <f t="shared" si="18"/>
        <v>49.278265932541728</v>
      </c>
      <c r="L33" s="19">
        <f t="shared" si="18"/>
        <v>41.548886948388933</v>
      </c>
      <c r="M33" s="19">
        <f t="shared" si="18"/>
        <v>48.939194870866729</v>
      </c>
      <c r="N33" s="19">
        <f t="shared" si="18"/>
        <v>44.674718471835064</v>
      </c>
      <c r="O33" s="19">
        <f t="shared" si="18"/>
        <v>45.960024592790433</v>
      </c>
      <c r="P33" s="19">
        <f t="shared" si="18"/>
        <v>43.549820764558874</v>
      </c>
      <c r="Q33" s="19">
        <f t="shared" si="18"/>
        <v>37.962135213185839</v>
      </c>
      <c r="R33" s="19">
        <f t="shared" si="18"/>
        <v>36.012607112171295</v>
      </c>
      <c r="S33" s="19">
        <f t="shared" si="18"/>
        <v>30.040178671078774</v>
      </c>
      <c r="T33" s="19">
        <f t="shared" si="18"/>
        <v>38.39349523218015</v>
      </c>
      <c r="U33" s="19">
        <f t="shared" si="18"/>
        <v>35.492921395979522</v>
      </c>
      <c r="V33" s="19">
        <f t="shared" si="18"/>
        <v>26.503422339007685</v>
      </c>
      <c r="W33" s="19">
        <f t="shared" si="18"/>
        <v>27.701334498139854</v>
      </c>
      <c r="X33" s="19">
        <f t="shared" si="18"/>
        <v>33.001024651656628</v>
      </c>
      <c r="Y33" s="19">
        <f t="shared" ref="Y33:Z33" si="19">SUM(Y34:Y50)</f>
        <v>40.393390510108844</v>
      </c>
      <c r="Z33" s="19">
        <f t="shared" si="19"/>
        <v>19.495619620703014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15.766761250100206</v>
      </c>
      <c r="D40" s="8">
        <v>15.269106090049096</v>
      </c>
      <c r="E40" s="8">
        <v>15.569060211246219</v>
      </c>
      <c r="F40" s="8">
        <v>15.073878378305261</v>
      </c>
      <c r="G40" s="8">
        <v>17.815475247959892</v>
      </c>
      <c r="H40" s="8">
        <v>20.227300128295035</v>
      </c>
      <c r="I40" s="8">
        <v>27.713094468034281</v>
      </c>
      <c r="J40" s="8">
        <v>34.963928690240841</v>
      </c>
      <c r="K40" s="8">
        <v>49.278265932541728</v>
      </c>
      <c r="L40" s="8">
        <v>41.548886948388933</v>
      </c>
      <c r="M40" s="8">
        <v>48.939194870866729</v>
      </c>
      <c r="N40" s="8">
        <v>44.674718471835064</v>
      </c>
      <c r="O40" s="8">
        <v>45.960024592790433</v>
      </c>
      <c r="P40" s="8">
        <v>43.549820764558874</v>
      </c>
      <c r="Q40" s="8">
        <v>37.962135213185839</v>
      </c>
      <c r="R40" s="8">
        <v>36.012607112171295</v>
      </c>
      <c r="S40" s="8">
        <v>30.040178671078774</v>
      </c>
      <c r="T40" s="8">
        <v>38.39349523218015</v>
      </c>
      <c r="U40" s="8">
        <v>35.492921395979522</v>
      </c>
      <c r="V40" s="8">
        <v>26.503422339007685</v>
      </c>
      <c r="W40" s="8">
        <v>27.701334498139854</v>
      </c>
      <c r="X40" s="8">
        <v>33.001024651656628</v>
      </c>
      <c r="Y40" s="8">
        <v>40.393390510108844</v>
      </c>
      <c r="Z40" s="8">
        <v>19.495619620703014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124</v>
      </c>
      <c r="B1" s="4" t="s">
        <v>207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58705.477145568002</v>
      </c>
      <c r="D2" s="21">
        <f t="shared" ref="D2:X2" si="0">SUM(D3,D17,D22,D25,D26,D51,D52)</f>
        <v>58731.658392960002</v>
      </c>
      <c r="E2" s="21">
        <f t="shared" si="0"/>
        <v>62790.705841680014</v>
      </c>
      <c r="F2" s="21">
        <f t="shared" si="0"/>
        <v>57920.13546400801</v>
      </c>
      <c r="G2" s="21">
        <f t="shared" si="0"/>
        <v>59273.992669176005</v>
      </c>
      <c r="H2" s="21">
        <f t="shared" si="0"/>
        <v>62470.262074104008</v>
      </c>
      <c r="I2" s="21">
        <f t="shared" si="0"/>
        <v>57440.750255711988</v>
      </c>
      <c r="J2" s="21">
        <f t="shared" si="0"/>
        <v>54891.810712368002</v>
      </c>
      <c r="K2" s="21">
        <f t="shared" si="0"/>
        <v>53106.771696264004</v>
      </c>
      <c r="L2" s="21">
        <f t="shared" si="0"/>
        <v>53349.309872135993</v>
      </c>
      <c r="M2" s="21">
        <f t="shared" si="0"/>
        <v>47815.009911863992</v>
      </c>
      <c r="N2" s="21">
        <f t="shared" si="0"/>
        <v>47190.034803600007</v>
      </c>
      <c r="O2" s="21">
        <f t="shared" si="0"/>
        <v>45869.485916952006</v>
      </c>
      <c r="P2" s="21">
        <f t="shared" si="0"/>
        <v>43974.647387352001</v>
      </c>
      <c r="Q2" s="21">
        <f t="shared" si="0"/>
        <v>43072.722539568</v>
      </c>
      <c r="R2" s="21">
        <f t="shared" si="0"/>
        <v>47198.163092039991</v>
      </c>
      <c r="S2" s="21">
        <f t="shared" si="0"/>
        <v>46688.967389088</v>
      </c>
      <c r="T2" s="21">
        <f t="shared" si="0"/>
        <v>51024.522926951999</v>
      </c>
      <c r="U2" s="21">
        <f t="shared" si="0"/>
        <v>47521.689573384007</v>
      </c>
      <c r="V2" s="21">
        <f t="shared" si="0"/>
        <v>42630.876149543998</v>
      </c>
      <c r="W2" s="21">
        <f t="shared" si="0"/>
        <v>36788.499404208</v>
      </c>
      <c r="X2" s="21">
        <f t="shared" si="0"/>
        <v>35201.762050680001</v>
      </c>
      <c r="Y2" s="21">
        <f t="shared" ref="Y2:Z2" si="1">SUM(Y3,Y17,Y22,Y25,Y26,Y51,Y52)</f>
        <v>36010.700158319996</v>
      </c>
      <c r="Z2" s="21">
        <f t="shared" si="1"/>
        <v>33746.886704736004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14256.193477680001</v>
      </c>
      <c r="D3" s="24">
        <f t="shared" si="2"/>
        <v>12473.775430559997</v>
      </c>
      <c r="E3" s="24">
        <f t="shared" si="2"/>
        <v>13772.067708240002</v>
      </c>
      <c r="F3" s="24">
        <f t="shared" si="2"/>
        <v>12977.285569920003</v>
      </c>
      <c r="G3" s="24">
        <f t="shared" si="2"/>
        <v>13126.79668716</v>
      </c>
      <c r="H3" s="24">
        <f t="shared" si="2"/>
        <v>13215.123192960002</v>
      </c>
      <c r="I3" s="24">
        <f t="shared" si="2"/>
        <v>13085.63790012</v>
      </c>
      <c r="J3" s="24">
        <f t="shared" si="2"/>
        <v>11390.862287519998</v>
      </c>
      <c r="K3" s="24">
        <f t="shared" si="2"/>
        <v>9968.6966497200028</v>
      </c>
      <c r="L3" s="24">
        <f t="shared" si="2"/>
        <v>11317.164524279999</v>
      </c>
      <c r="M3" s="24">
        <f t="shared" si="2"/>
        <v>6528.4206209999984</v>
      </c>
      <c r="N3" s="24">
        <f t="shared" si="2"/>
        <v>8799.3180809999994</v>
      </c>
      <c r="O3" s="24">
        <f t="shared" si="2"/>
        <v>11604.554610120003</v>
      </c>
      <c r="P3" s="24">
        <f t="shared" si="2"/>
        <v>10473.500218320001</v>
      </c>
      <c r="Q3" s="24">
        <f t="shared" si="2"/>
        <v>10620.654479640001</v>
      </c>
      <c r="R3" s="24">
        <f t="shared" si="2"/>
        <v>12911.527553759997</v>
      </c>
      <c r="S3" s="24">
        <f t="shared" si="2"/>
        <v>11274.425612639998</v>
      </c>
      <c r="T3" s="24">
        <f t="shared" si="2"/>
        <v>12867.312182760003</v>
      </c>
      <c r="U3" s="24">
        <f t="shared" si="2"/>
        <v>10676.768987160001</v>
      </c>
      <c r="V3" s="24">
        <f t="shared" si="2"/>
        <v>4950.1799690399994</v>
      </c>
      <c r="W3" s="24">
        <f t="shared" si="2"/>
        <v>2244.5168576400006</v>
      </c>
      <c r="X3" s="24">
        <f t="shared" si="2"/>
        <v>778.43440943999997</v>
      </c>
      <c r="Y3" s="24">
        <f t="shared" ref="Y3:Z3" si="3">SUM(Y4,Y8,Y11)</f>
        <v>29.899103399999994</v>
      </c>
      <c r="Z3" s="24">
        <f t="shared" si="3"/>
        <v>21.845979719999995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13815.105194880001</v>
      </c>
      <c r="D4" s="19">
        <f t="shared" si="4"/>
        <v>12356.751670559997</v>
      </c>
      <c r="E4" s="19">
        <f t="shared" si="4"/>
        <v>13709.055151440001</v>
      </c>
      <c r="F4" s="19">
        <f t="shared" si="4"/>
        <v>12947.279645520002</v>
      </c>
      <c r="G4" s="19">
        <f t="shared" si="4"/>
        <v>13102.79179356</v>
      </c>
      <c r="H4" s="19">
        <f t="shared" si="4"/>
        <v>13200.120038160001</v>
      </c>
      <c r="I4" s="19">
        <f t="shared" si="4"/>
        <v>13073.635453320001</v>
      </c>
      <c r="J4" s="19">
        <f t="shared" si="4"/>
        <v>11378.856759119999</v>
      </c>
      <c r="K4" s="19">
        <f t="shared" si="4"/>
        <v>9956.0093173200021</v>
      </c>
      <c r="L4" s="19">
        <f t="shared" si="4"/>
        <v>11307.781822679999</v>
      </c>
      <c r="M4" s="19">
        <f t="shared" si="4"/>
        <v>6518.9839913999986</v>
      </c>
      <c r="N4" s="19">
        <f t="shared" si="4"/>
        <v>8789.8302198000001</v>
      </c>
      <c r="O4" s="19">
        <f t="shared" si="4"/>
        <v>11601.390962520003</v>
      </c>
      <c r="P4" s="19">
        <f t="shared" si="4"/>
        <v>10470.336570720001</v>
      </c>
      <c r="Q4" s="19">
        <f t="shared" si="4"/>
        <v>10593.277160040001</v>
      </c>
      <c r="R4" s="19">
        <f t="shared" si="4"/>
        <v>12886.241870159998</v>
      </c>
      <c r="S4" s="19">
        <f t="shared" si="4"/>
        <v>11235.357087839997</v>
      </c>
      <c r="T4" s="19">
        <f t="shared" si="4"/>
        <v>12828.489030360002</v>
      </c>
      <c r="U4" s="19">
        <f t="shared" si="4"/>
        <v>10645.688354760001</v>
      </c>
      <c r="V4" s="19">
        <f t="shared" si="4"/>
        <v>4917.0704882399996</v>
      </c>
      <c r="W4" s="19">
        <f t="shared" si="4"/>
        <v>2218.4361212400004</v>
      </c>
      <c r="X4" s="19">
        <f t="shared" si="4"/>
        <v>743.82804143999999</v>
      </c>
      <c r="Y4" s="19">
        <f t="shared" ref="Y4:Z4" si="5">SUM(Y5:Y7)</f>
        <v>7.0494245999999974</v>
      </c>
      <c r="Z4" s="19">
        <f t="shared" si="5"/>
        <v>5.4264445199999969</v>
      </c>
    </row>
    <row r="5" spans="1:26" ht="11.25" customHeight="1" x14ac:dyDescent="0.2">
      <c r="A5" s="28" t="s">
        <v>4</v>
      </c>
      <c r="B5" s="7" t="s">
        <v>5</v>
      </c>
      <c r="C5" s="8">
        <f>TI_EHG_E!C5+NRG_E!C5+FC_E!C5</f>
        <v>0</v>
      </c>
      <c r="D5" s="8">
        <f>TI_EHG_E!D5+NRG_E!D5+FC_E!D5</f>
        <v>0</v>
      </c>
      <c r="E5" s="8">
        <f>TI_EHG_E!E5+NRG_E!E5+FC_E!E5</f>
        <v>0</v>
      </c>
      <c r="F5" s="8">
        <f>TI_EHG_E!F5+NRG_E!F5+FC_E!F5</f>
        <v>0</v>
      </c>
      <c r="G5" s="8">
        <f>TI_EHG_E!G5+NRG_E!G5+FC_E!G5</f>
        <v>37.445104439999994</v>
      </c>
      <c r="H5" s="8">
        <f>TI_EHG_E!H5+NRG_E!H5+FC_E!H5</f>
        <v>50.137718400000033</v>
      </c>
      <c r="I5" s="8">
        <f>TI_EHG_E!I5+NRG_E!I5+FC_E!I5</f>
        <v>68.950333079999993</v>
      </c>
      <c r="J5" s="8">
        <f>TI_EHG_E!J5+NRG_E!J5+FC_E!J5</f>
        <v>78.833139840000001</v>
      </c>
      <c r="K5" s="8">
        <f>TI_EHG_E!K5+NRG_E!K5+FC_E!K5</f>
        <v>77.64728796</v>
      </c>
      <c r="L5" s="8">
        <f>TI_EHG_E!L5+NRG_E!L5+FC_E!L5</f>
        <v>59.125208759999992</v>
      </c>
      <c r="M5" s="8">
        <f>TI_EHG_E!M5+NRG_E!M5+FC_E!M5</f>
        <v>58.950392040000011</v>
      </c>
      <c r="N5" s="8">
        <f>TI_EHG_E!N5+NRG_E!N5+FC_E!N5</f>
        <v>59.673722760000018</v>
      </c>
      <c r="O5" s="8">
        <f>TI_EHG_E!O5+NRG_E!O5+FC_E!O5</f>
        <v>72.012102839999983</v>
      </c>
      <c r="P5" s="8">
        <f>TI_EHG_E!P5+NRG_E!P5+FC_E!P5</f>
        <v>73.103114879999993</v>
      </c>
      <c r="Q5" s="8">
        <f>TI_EHG_E!Q5+NRG_E!Q5+FC_E!Q5</f>
        <v>32.074621559999997</v>
      </c>
      <c r="R5" s="8">
        <f>TI_EHG_E!R5+NRG_E!R5+FC_E!R5</f>
        <v>30.141375119999999</v>
      </c>
      <c r="S5" s="8">
        <f>TI_EHG_E!S5+NRG_E!S5+FC_E!S5</f>
        <v>16.440557039999998</v>
      </c>
      <c r="T5" s="8">
        <f>TI_EHG_E!T5+NRG_E!T5+FC_E!T5</f>
        <v>8.7886097999999944</v>
      </c>
      <c r="U5" s="8">
        <f>TI_EHG_E!U5+NRG_E!U5+FC_E!U5</f>
        <v>12.667842359999998</v>
      </c>
      <c r="V5" s="8">
        <f>TI_EHG_E!V5+NRG_E!V5+FC_E!V5</f>
        <v>13.313673359999999</v>
      </c>
      <c r="W5" s="8">
        <f>TI_EHG_E!W5+NRG_E!W5+FC_E!W5</f>
        <v>15.318403559999997</v>
      </c>
      <c r="X5" s="8">
        <f>TI_EHG_E!X5+NRG_E!X5+FC_E!X5</f>
        <v>8.6962471199999989</v>
      </c>
      <c r="Y5" s="8">
        <f>TI_EHG_E!Y5+NRG_E!Y5+FC_E!Y5</f>
        <v>6.3652395599999974</v>
      </c>
      <c r="Z5" s="8">
        <f>TI_EHG_E!Z5+NRG_E!Z5+FC_E!Z5</f>
        <v>4.9391031599999966</v>
      </c>
    </row>
    <row r="6" spans="1:26" ht="11.25" customHeight="1" x14ac:dyDescent="0.2">
      <c r="A6" s="28" t="s">
        <v>6</v>
      </c>
      <c r="B6" s="7" t="s">
        <v>7</v>
      </c>
      <c r="C6" s="8">
        <f>TI_EHG_E!C6+NRG_E!C6+FC_E!C6</f>
        <v>0</v>
      </c>
      <c r="D6" s="8">
        <f>TI_EHG_E!D6+NRG_E!D6+FC_E!D6</f>
        <v>0</v>
      </c>
      <c r="E6" s="8">
        <f>TI_EHG_E!E6+NRG_E!E6+FC_E!E6</f>
        <v>0</v>
      </c>
      <c r="F6" s="8">
        <f>TI_EHG_E!F6+NRG_E!F6+FC_E!F6</f>
        <v>0</v>
      </c>
      <c r="G6" s="8">
        <f>TI_EHG_E!G6+NRG_E!G6+FC_E!G6</f>
        <v>0</v>
      </c>
      <c r="H6" s="8">
        <f>TI_EHG_E!H6+NRG_E!H6+FC_E!H6</f>
        <v>0</v>
      </c>
      <c r="I6" s="8">
        <f>TI_EHG_E!I6+NRG_E!I6+FC_E!I6</f>
        <v>0</v>
      </c>
      <c r="J6" s="8">
        <f>TI_EHG_E!J6+NRG_E!J6+FC_E!J6</f>
        <v>0</v>
      </c>
      <c r="K6" s="8">
        <f>TI_EHG_E!K6+NRG_E!K6+FC_E!K6</f>
        <v>0</v>
      </c>
      <c r="L6" s="8">
        <f>TI_EHG_E!L6+NRG_E!L6+FC_E!L6</f>
        <v>0</v>
      </c>
      <c r="M6" s="8">
        <f>TI_EHG_E!M6+NRG_E!M6+FC_E!M6</f>
        <v>0</v>
      </c>
      <c r="N6" s="8">
        <f>TI_EHG_E!N6+NRG_E!N6+FC_E!N6</f>
        <v>0</v>
      </c>
      <c r="O6" s="8">
        <f>TI_EHG_E!O6+NRG_E!O6+FC_E!O6</f>
        <v>0</v>
      </c>
      <c r="P6" s="8">
        <f>TI_EHG_E!P6+NRG_E!P6+FC_E!P6</f>
        <v>0</v>
      </c>
      <c r="Q6" s="8">
        <f>TI_EHG_E!Q6+NRG_E!Q6+FC_E!Q6</f>
        <v>0</v>
      </c>
      <c r="R6" s="8">
        <f>TI_EHG_E!R6+NRG_E!R6+FC_E!R6</f>
        <v>0</v>
      </c>
      <c r="S6" s="8">
        <f>TI_EHG_E!S6+NRG_E!S6+FC_E!S6</f>
        <v>0</v>
      </c>
      <c r="T6" s="8">
        <f>TI_EHG_E!T6+NRG_E!T6+FC_E!T6</f>
        <v>0</v>
      </c>
      <c r="U6" s="8">
        <f>TI_EHG_E!U6+NRG_E!U6+FC_E!U6</f>
        <v>0</v>
      </c>
      <c r="V6" s="8">
        <f>TI_EHG_E!V6+NRG_E!V6+FC_E!V6</f>
        <v>0</v>
      </c>
      <c r="W6" s="8">
        <f>TI_EHG_E!W6+NRG_E!W6+FC_E!W6</f>
        <v>0</v>
      </c>
      <c r="X6" s="8">
        <f>TI_EHG_E!X6+NRG_E!X6+FC_E!X6</f>
        <v>0</v>
      </c>
      <c r="Y6" s="8">
        <f>TI_EHG_E!Y6+NRG_E!Y6+FC_E!Y6</f>
        <v>0</v>
      </c>
      <c r="Z6" s="8">
        <f>TI_EHG_E!Z6+NRG_E!Z6+FC_E!Z6</f>
        <v>0</v>
      </c>
    </row>
    <row r="7" spans="1:26" ht="11.25" customHeight="1" x14ac:dyDescent="0.2">
      <c r="A7" s="28" t="s">
        <v>8</v>
      </c>
      <c r="B7" s="7" t="s">
        <v>9</v>
      </c>
      <c r="C7" s="8">
        <f>TI_EHG_E!C7+NRG_E!C7+FC_E!C7</f>
        <v>13815.105194880001</v>
      </c>
      <c r="D7" s="8">
        <f>TI_EHG_E!D7+NRG_E!D7+FC_E!D7</f>
        <v>12356.751670559997</v>
      </c>
      <c r="E7" s="8">
        <f>TI_EHG_E!E7+NRG_E!E7+FC_E!E7</f>
        <v>13709.055151440001</v>
      </c>
      <c r="F7" s="8">
        <f>TI_EHG_E!F7+NRG_E!F7+FC_E!F7</f>
        <v>12947.279645520002</v>
      </c>
      <c r="G7" s="8">
        <f>TI_EHG_E!G7+NRG_E!G7+FC_E!G7</f>
        <v>13065.346689120001</v>
      </c>
      <c r="H7" s="8">
        <f>TI_EHG_E!H7+NRG_E!H7+FC_E!H7</f>
        <v>13149.982319760002</v>
      </c>
      <c r="I7" s="8">
        <f>TI_EHG_E!I7+NRG_E!I7+FC_E!I7</f>
        <v>13004.685120240001</v>
      </c>
      <c r="J7" s="8">
        <f>TI_EHG_E!J7+NRG_E!J7+FC_E!J7</f>
        <v>11300.023619279998</v>
      </c>
      <c r="K7" s="8">
        <f>TI_EHG_E!K7+NRG_E!K7+FC_E!K7</f>
        <v>9878.3620293600015</v>
      </c>
      <c r="L7" s="8">
        <f>TI_EHG_E!L7+NRG_E!L7+FC_E!L7</f>
        <v>11248.656613919999</v>
      </c>
      <c r="M7" s="8">
        <f>TI_EHG_E!M7+NRG_E!M7+FC_E!M7</f>
        <v>6460.0335993599983</v>
      </c>
      <c r="N7" s="8">
        <f>TI_EHG_E!N7+NRG_E!N7+FC_E!N7</f>
        <v>8730.1564970399995</v>
      </c>
      <c r="O7" s="8">
        <f>TI_EHG_E!O7+NRG_E!O7+FC_E!O7</f>
        <v>11529.378859680002</v>
      </c>
      <c r="P7" s="8">
        <f>TI_EHG_E!P7+NRG_E!P7+FC_E!P7</f>
        <v>10397.233455840002</v>
      </c>
      <c r="Q7" s="8">
        <f>TI_EHG_E!Q7+NRG_E!Q7+FC_E!Q7</f>
        <v>10561.202538480002</v>
      </c>
      <c r="R7" s="8">
        <f>TI_EHG_E!R7+NRG_E!R7+FC_E!R7</f>
        <v>12856.100495039998</v>
      </c>
      <c r="S7" s="8">
        <f>TI_EHG_E!S7+NRG_E!S7+FC_E!S7</f>
        <v>11218.916530799997</v>
      </c>
      <c r="T7" s="8">
        <f>TI_EHG_E!T7+NRG_E!T7+FC_E!T7</f>
        <v>12819.700420560002</v>
      </c>
      <c r="U7" s="8">
        <f>TI_EHG_E!U7+NRG_E!U7+FC_E!U7</f>
        <v>10633.0205124</v>
      </c>
      <c r="V7" s="8">
        <f>TI_EHG_E!V7+NRG_E!V7+FC_E!V7</f>
        <v>4903.7568148799992</v>
      </c>
      <c r="W7" s="8">
        <f>TI_EHG_E!W7+NRG_E!W7+FC_E!W7</f>
        <v>2203.1177176800002</v>
      </c>
      <c r="X7" s="8">
        <f>TI_EHG_E!X7+NRG_E!X7+FC_E!X7</f>
        <v>735.13179432000004</v>
      </c>
      <c r="Y7" s="8">
        <f>TI_EHG_E!Y7+NRG_E!Y7+FC_E!Y7</f>
        <v>0.68418504000000013</v>
      </c>
      <c r="Z7" s="8">
        <f>TI_EHG_E!Z7+NRG_E!Z7+FC_E!Z7</f>
        <v>0.48734136000000011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6">SUM(C9:C10)</f>
        <v>0</v>
      </c>
      <c r="D8" s="19">
        <f t="shared" ref="D8:X8" si="7">SUM(D9:D10)</f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  <c r="Y8" s="19">
        <f t="shared" ref="Y8:Z8" si="8">SUM(Y9:Y10)</f>
        <v>0</v>
      </c>
      <c r="Z8" s="19">
        <f t="shared" si="8"/>
        <v>0</v>
      </c>
    </row>
    <row r="9" spans="1:26" ht="11.25" customHeight="1" x14ac:dyDescent="0.2">
      <c r="A9" s="28" t="s">
        <v>10</v>
      </c>
      <c r="B9" s="7" t="s">
        <v>11</v>
      </c>
      <c r="C9" s="8">
        <f>TI_EHG_E!C9+NRG_E!C9+FC_E!C9</f>
        <v>0</v>
      </c>
      <c r="D9" s="8">
        <f>TI_EHG_E!D9+NRG_E!D9+FC_E!D9</f>
        <v>0</v>
      </c>
      <c r="E9" s="8">
        <f>TI_EHG_E!E9+NRG_E!E9+FC_E!E9</f>
        <v>0</v>
      </c>
      <c r="F9" s="8">
        <f>TI_EHG_E!F9+NRG_E!F9+FC_E!F9</f>
        <v>0</v>
      </c>
      <c r="G9" s="8">
        <f>TI_EHG_E!G9+NRG_E!G9+FC_E!G9</f>
        <v>0</v>
      </c>
      <c r="H9" s="8">
        <f>TI_EHG_E!H9+NRG_E!H9+FC_E!H9</f>
        <v>0</v>
      </c>
      <c r="I9" s="8">
        <f>TI_EHG_E!I9+NRG_E!I9+FC_E!I9</f>
        <v>0</v>
      </c>
      <c r="J9" s="8">
        <f>TI_EHG_E!J9+NRG_E!J9+FC_E!J9</f>
        <v>0</v>
      </c>
      <c r="K9" s="8">
        <f>TI_EHG_E!K9+NRG_E!K9+FC_E!K9</f>
        <v>0</v>
      </c>
      <c r="L9" s="8">
        <f>TI_EHG_E!L9+NRG_E!L9+FC_E!L9</f>
        <v>0</v>
      </c>
      <c r="M9" s="8">
        <f>TI_EHG_E!M9+NRG_E!M9+FC_E!M9</f>
        <v>0</v>
      </c>
      <c r="N9" s="8">
        <f>TI_EHG_E!N9+NRG_E!N9+FC_E!N9</f>
        <v>0</v>
      </c>
      <c r="O9" s="8">
        <f>TI_EHG_E!O9+NRG_E!O9+FC_E!O9</f>
        <v>0</v>
      </c>
      <c r="P9" s="8">
        <f>TI_EHG_E!P9+NRG_E!P9+FC_E!P9</f>
        <v>0</v>
      </c>
      <c r="Q9" s="8">
        <f>TI_EHG_E!Q9+NRG_E!Q9+FC_E!Q9</f>
        <v>0</v>
      </c>
      <c r="R9" s="8">
        <f>TI_EHG_E!R9+NRG_E!R9+FC_E!R9</f>
        <v>0</v>
      </c>
      <c r="S9" s="8">
        <f>TI_EHG_E!S9+NRG_E!S9+FC_E!S9</f>
        <v>0</v>
      </c>
      <c r="T9" s="8">
        <f>TI_EHG_E!T9+NRG_E!T9+FC_E!T9</f>
        <v>0</v>
      </c>
      <c r="U9" s="8">
        <f>TI_EHG_E!U9+NRG_E!U9+FC_E!U9</f>
        <v>0</v>
      </c>
      <c r="V9" s="8">
        <f>TI_EHG_E!V9+NRG_E!V9+FC_E!V9</f>
        <v>0</v>
      </c>
      <c r="W9" s="8">
        <f>TI_EHG_E!W9+NRG_E!W9+FC_E!W9</f>
        <v>0</v>
      </c>
      <c r="X9" s="8">
        <f>TI_EHG_E!X9+NRG_E!X9+FC_E!X9</f>
        <v>0</v>
      </c>
      <c r="Y9" s="8">
        <f>TI_EHG_E!Y9+NRG_E!Y9+FC_E!Y9</f>
        <v>0</v>
      </c>
      <c r="Z9" s="8">
        <f>TI_EHG_E!Z9+NRG_E!Z9+FC_E!Z9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TI_EHG_E!C10+NRG_E!C10+FC_E!C10</f>
        <v>0</v>
      </c>
      <c r="D10" s="8">
        <f>TI_EHG_E!D10+NRG_E!D10+FC_E!D10</f>
        <v>0</v>
      </c>
      <c r="E10" s="8">
        <f>TI_EHG_E!E10+NRG_E!E10+FC_E!E10</f>
        <v>0</v>
      </c>
      <c r="F10" s="8">
        <f>TI_EHG_E!F10+NRG_E!F10+FC_E!F10</f>
        <v>0</v>
      </c>
      <c r="G10" s="8">
        <f>TI_EHG_E!G10+NRG_E!G10+FC_E!G10</f>
        <v>0</v>
      </c>
      <c r="H10" s="8">
        <f>TI_EHG_E!H10+NRG_E!H10+FC_E!H10</f>
        <v>0</v>
      </c>
      <c r="I10" s="8">
        <f>TI_EHG_E!I10+NRG_E!I10+FC_E!I10</f>
        <v>0</v>
      </c>
      <c r="J10" s="8">
        <f>TI_EHG_E!J10+NRG_E!J10+FC_E!J10</f>
        <v>0</v>
      </c>
      <c r="K10" s="8">
        <f>TI_EHG_E!K10+NRG_E!K10+FC_E!K10</f>
        <v>0</v>
      </c>
      <c r="L10" s="8">
        <f>TI_EHG_E!L10+NRG_E!L10+FC_E!L10</f>
        <v>0</v>
      </c>
      <c r="M10" s="8">
        <f>TI_EHG_E!M10+NRG_E!M10+FC_E!M10</f>
        <v>0</v>
      </c>
      <c r="N10" s="8">
        <f>TI_EHG_E!N10+NRG_E!N10+FC_E!N10</f>
        <v>0</v>
      </c>
      <c r="O10" s="8">
        <f>TI_EHG_E!O10+NRG_E!O10+FC_E!O10</f>
        <v>0</v>
      </c>
      <c r="P10" s="8">
        <f>TI_EHG_E!P10+NRG_E!P10+FC_E!P10</f>
        <v>0</v>
      </c>
      <c r="Q10" s="8">
        <f>TI_EHG_E!Q10+NRG_E!Q10+FC_E!Q10</f>
        <v>0</v>
      </c>
      <c r="R10" s="8">
        <f>TI_EHG_E!R10+NRG_E!R10+FC_E!R10</f>
        <v>0</v>
      </c>
      <c r="S10" s="8">
        <f>TI_EHG_E!S10+NRG_E!S10+FC_E!S10</f>
        <v>0</v>
      </c>
      <c r="T10" s="8">
        <f>TI_EHG_E!T10+NRG_E!T10+FC_E!T10</f>
        <v>0</v>
      </c>
      <c r="U10" s="8">
        <f>TI_EHG_E!U10+NRG_E!U10+FC_E!U10</f>
        <v>0</v>
      </c>
      <c r="V10" s="8">
        <f>TI_EHG_E!V10+NRG_E!V10+FC_E!V10</f>
        <v>0</v>
      </c>
      <c r="W10" s="8">
        <f>TI_EHG_E!W10+NRG_E!W10+FC_E!W10</f>
        <v>0</v>
      </c>
      <c r="X10" s="8">
        <f>TI_EHG_E!X10+NRG_E!X10+FC_E!X10</f>
        <v>0</v>
      </c>
      <c r="Y10" s="8">
        <f>TI_EHG_E!Y10+NRG_E!Y10+FC_E!Y10</f>
        <v>0</v>
      </c>
      <c r="Z10" s="8">
        <f>TI_EHG_E!Z10+NRG_E!Z10+FC_E!Z10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9">SUM(C12:C16)</f>
        <v>441.0882828</v>
      </c>
      <c r="D11" s="19">
        <f t="shared" ref="D11:X11" si="10">SUM(D12:D16)</f>
        <v>117.02375999999998</v>
      </c>
      <c r="E11" s="19">
        <f t="shared" si="10"/>
        <v>63.012556800000013</v>
      </c>
      <c r="F11" s="19">
        <f t="shared" si="10"/>
        <v>30.005924400000001</v>
      </c>
      <c r="G11" s="19">
        <f t="shared" si="10"/>
        <v>24.004893599999996</v>
      </c>
      <c r="H11" s="19">
        <f t="shared" si="10"/>
        <v>15.003154800000001</v>
      </c>
      <c r="I11" s="19">
        <f t="shared" si="10"/>
        <v>12.002446799999996</v>
      </c>
      <c r="J11" s="19">
        <f t="shared" si="10"/>
        <v>12.005528400000001</v>
      </c>
      <c r="K11" s="19">
        <f t="shared" si="10"/>
        <v>12.687332400000001</v>
      </c>
      <c r="L11" s="19">
        <f t="shared" si="10"/>
        <v>9.3827016000000008</v>
      </c>
      <c r="M11" s="19">
        <f t="shared" si="10"/>
        <v>9.4366296000000016</v>
      </c>
      <c r="N11" s="19">
        <f t="shared" si="10"/>
        <v>9.4878612000000011</v>
      </c>
      <c r="O11" s="19">
        <f t="shared" si="10"/>
        <v>3.1636475999999987</v>
      </c>
      <c r="P11" s="19">
        <f t="shared" si="10"/>
        <v>3.1636476</v>
      </c>
      <c r="Q11" s="19">
        <f t="shared" si="10"/>
        <v>27.377319599999996</v>
      </c>
      <c r="R11" s="19">
        <f t="shared" si="10"/>
        <v>25.285683600000002</v>
      </c>
      <c r="S11" s="19">
        <f t="shared" si="10"/>
        <v>39.068524799999999</v>
      </c>
      <c r="T11" s="19">
        <f t="shared" si="10"/>
        <v>38.823152399999998</v>
      </c>
      <c r="U11" s="19">
        <f t="shared" si="10"/>
        <v>31.080632399999999</v>
      </c>
      <c r="V11" s="19">
        <f t="shared" si="10"/>
        <v>33.109480799999993</v>
      </c>
      <c r="W11" s="19">
        <f t="shared" si="10"/>
        <v>26.080736399999999</v>
      </c>
      <c r="X11" s="19">
        <f t="shared" si="10"/>
        <v>34.606367999999996</v>
      </c>
      <c r="Y11" s="19">
        <f t="shared" ref="Y11:Z11" si="11">SUM(Y12:Y16)</f>
        <v>22.849678799999996</v>
      </c>
      <c r="Z11" s="19">
        <f t="shared" si="11"/>
        <v>16.419535199999999</v>
      </c>
    </row>
    <row r="12" spans="1:26" ht="11.25" customHeight="1" x14ac:dyDescent="0.2">
      <c r="A12" s="28" t="s">
        <v>14</v>
      </c>
      <c r="B12" s="7" t="s">
        <v>15</v>
      </c>
      <c r="C12" s="8">
        <f>TI_EHG_E!C12+NRG_E!C12+FC_E!C12</f>
        <v>0</v>
      </c>
      <c r="D12" s="8">
        <f>TI_EHG_E!D12+NRG_E!D12+FC_E!D12</f>
        <v>0</v>
      </c>
      <c r="E12" s="8">
        <f>TI_EHG_E!E12+NRG_E!E12+FC_E!E12</f>
        <v>0</v>
      </c>
      <c r="F12" s="8">
        <f>TI_EHG_E!F12+NRG_E!F12+FC_E!F12</f>
        <v>0</v>
      </c>
      <c r="G12" s="8">
        <f>TI_EHG_E!G12+NRG_E!G12+FC_E!G12</f>
        <v>0</v>
      </c>
      <c r="H12" s="8">
        <f>TI_EHG_E!H12+NRG_E!H12+FC_E!H12</f>
        <v>0</v>
      </c>
      <c r="I12" s="8">
        <f>TI_EHG_E!I12+NRG_E!I12+FC_E!I12</f>
        <v>0</v>
      </c>
      <c r="J12" s="8">
        <f>TI_EHG_E!J12+NRG_E!J12+FC_E!J12</f>
        <v>0</v>
      </c>
      <c r="K12" s="8">
        <f>TI_EHG_E!K12+NRG_E!K12+FC_E!K12</f>
        <v>0</v>
      </c>
      <c r="L12" s="8">
        <f>TI_EHG_E!L12+NRG_E!L12+FC_E!L12</f>
        <v>0</v>
      </c>
      <c r="M12" s="8">
        <f>TI_EHG_E!M12+NRG_E!M12+FC_E!M12</f>
        <v>0</v>
      </c>
      <c r="N12" s="8">
        <f>TI_EHG_E!N12+NRG_E!N12+FC_E!N12</f>
        <v>0</v>
      </c>
      <c r="O12" s="8">
        <f>TI_EHG_E!O12+NRG_E!O12+FC_E!O12</f>
        <v>0</v>
      </c>
      <c r="P12" s="8">
        <f>TI_EHG_E!P12+NRG_E!P12+FC_E!P12</f>
        <v>0</v>
      </c>
      <c r="Q12" s="8">
        <f>TI_EHG_E!Q12+NRG_E!Q12+FC_E!Q12</f>
        <v>0</v>
      </c>
      <c r="R12" s="8">
        <f>TI_EHG_E!R12+NRG_E!R12+FC_E!R12</f>
        <v>0</v>
      </c>
      <c r="S12" s="8">
        <f>TI_EHG_E!S12+NRG_E!S12+FC_E!S12</f>
        <v>0</v>
      </c>
      <c r="T12" s="8">
        <f>TI_EHG_E!T12+NRG_E!T12+FC_E!T12</f>
        <v>0</v>
      </c>
      <c r="U12" s="8">
        <f>TI_EHG_E!U12+NRG_E!U12+FC_E!U12</f>
        <v>0</v>
      </c>
      <c r="V12" s="8">
        <f>TI_EHG_E!V12+NRG_E!V12+FC_E!V12</f>
        <v>0</v>
      </c>
      <c r="W12" s="8">
        <f>TI_EHG_E!W12+NRG_E!W12+FC_E!W12</f>
        <v>0</v>
      </c>
      <c r="X12" s="8">
        <f>TI_EHG_E!X12+NRG_E!X12+FC_E!X12</f>
        <v>0</v>
      </c>
      <c r="Y12" s="8">
        <f>TI_EHG_E!Y12+NRG_E!Y12+FC_E!Y12</f>
        <v>0</v>
      </c>
      <c r="Z12" s="8">
        <f>TI_EHG_E!Z12+NRG_E!Z12+FC_E!Z12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TI_EHG_E!C13+NRG_E!C13+FC_E!C13</f>
        <v>441.0882828</v>
      </c>
      <c r="D13" s="8">
        <f>TI_EHG_E!D13+NRG_E!D13+FC_E!D13</f>
        <v>117.02375999999998</v>
      </c>
      <c r="E13" s="8">
        <f>TI_EHG_E!E13+NRG_E!E13+FC_E!E13</f>
        <v>63.012556800000013</v>
      </c>
      <c r="F13" s="8">
        <f>TI_EHG_E!F13+NRG_E!F13+FC_E!F13</f>
        <v>30.005924400000001</v>
      </c>
      <c r="G13" s="8">
        <f>TI_EHG_E!G13+NRG_E!G13+FC_E!G13</f>
        <v>24.004893599999996</v>
      </c>
      <c r="H13" s="8">
        <f>TI_EHG_E!H13+NRG_E!H13+FC_E!H13</f>
        <v>15.003154800000001</v>
      </c>
      <c r="I13" s="8">
        <f>TI_EHG_E!I13+NRG_E!I13+FC_E!I13</f>
        <v>12.002446799999996</v>
      </c>
      <c r="J13" s="8">
        <f>TI_EHG_E!J13+NRG_E!J13+FC_E!J13</f>
        <v>12.005528400000001</v>
      </c>
      <c r="K13" s="8">
        <f>TI_EHG_E!K13+NRG_E!K13+FC_E!K13</f>
        <v>12.687332400000001</v>
      </c>
      <c r="L13" s="8">
        <f>TI_EHG_E!L13+NRG_E!L13+FC_E!L13</f>
        <v>9.3827016000000008</v>
      </c>
      <c r="M13" s="8">
        <f>TI_EHG_E!M13+NRG_E!M13+FC_E!M13</f>
        <v>9.4366296000000016</v>
      </c>
      <c r="N13" s="8">
        <f>TI_EHG_E!N13+NRG_E!N13+FC_E!N13</f>
        <v>9.4878612000000011</v>
      </c>
      <c r="O13" s="8">
        <f>TI_EHG_E!O13+NRG_E!O13+FC_E!O13</f>
        <v>3.1636475999999987</v>
      </c>
      <c r="P13" s="8">
        <f>TI_EHG_E!P13+NRG_E!P13+FC_E!P13</f>
        <v>3.1636476</v>
      </c>
      <c r="Q13" s="8">
        <f>TI_EHG_E!Q13+NRG_E!Q13+FC_E!Q13</f>
        <v>27.377319599999996</v>
      </c>
      <c r="R13" s="8">
        <f>TI_EHG_E!R13+NRG_E!R13+FC_E!R13</f>
        <v>25.285683600000002</v>
      </c>
      <c r="S13" s="8">
        <f>TI_EHG_E!S13+NRG_E!S13+FC_E!S13</f>
        <v>39.068524799999999</v>
      </c>
      <c r="T13" s="8">
        <f>TI_EHG_E!T13+NRG_E!T13+FC_E!T13</f>
        <v>38.823152399999998</v>
      </c>
      <c r="U13" s="8">
        <f>TI_EHG_E!U13+NRG_E!U13+FC_E!U13</f>
        <v>31.080632399999999</v>
      </c>
      <c r="V13" s="8">
        <f>TI_EHG_E!V13+NRG_E!V13+FC_E!V13</f>
        <v>33.109480799999993</v>
      </c>
      <c r="W13" s="8">
        <f>TI_EHG_E!W13+NRG_E!W13+FC_E!W13</f>
        <v>26.080736399999999</v>
      </c>
      <c r="X13" s="8">
        <f>TI_EHG_E!X13+NRG_E!X13+FC_E!X13</f>
        <v>34.606367999999996</v>
      </c>
      <c r="Y13" s="8">
        <f>TI_EHG_E!Y13+NRG_E!Y13+FC_E!Y13</f>
        <v>22.849678799999996</v>
      </c>
      <c r="Z13" s="8">
        <f>TI_EHG_E!Z13+NRG_E!Z13+FC_E!Z13</f>
        <v>16.419535199999999</v>
      </c>
    </row>
    <row r="14" spans="1:26" ht="11.25" customHeight="1" x14ac:dyDescent="0.2">
      <c r="A14" s="28" t="s">
        <v>18</v>
      </c>
      <c r="B14" s="7" t="s">
        <v>19</v>
      </c>
      <c r="C14" s="8">
        <f>TI_EHG_E!C14+NRG_E!C14+FC_E!C14</f>
        <v>0</v>
      </c>
      <c r="D14" s="8">
        <f>TI_EHG_E!D14+NRG_E!D14+FC_E!D14</f>
        <v>0</v>
      </c>
      <c r="E14" s="8">
        <f>TI_EHG_E!E14+NRG_E!E14+FC_E!E14</f>
        <v>0</v>
      </c>
      <c r="F14" s="8">
        <f>TI_EHG_E!F14+NRG_E!F14+FC_E!F14</f>
        <v>0</v>
      </c>
      <c r="G14" s="8">
        <f>TI_EHG_E!G14+NRG_E!G14+FC_E!G14</f>
        <v>0</v>
      </c>
      <c r="H14" s="8">
        <f>TI_EHG_E!H14+NRG_E!H14+FC_E!H14</f>
        <v>0</v>
      </c>
      <c r="I14" s="8">
        <f>TI_EHG_E!I14+NRG_E!I14+FC_E!I14</f>
        <v>0</v>
      </c>
      <c r="J14" s="8">
        <f>TI_EHG_E!J14+NRG_E!J14+FC_E!J14</f>
        <v>0</v>
      </c>
      <c r="K14" s="8">
        <f>TI_EHG_E!K14+NRG_E!K14+FC_E!K14</f>
        <v>0</v>
      </c>
      <c r="L14" s="8">
        <f>TI_EHG_E!L14+NRG_E!L14+FC_E!L14</f>
        <v>0</v>
      </c>
      <c r="M14" s="8">
        <f>TI_EHG_E!M14+NRG_E!M14+FC_E!M14</f>
        <v>0</v>
      </c>
      <c r="N14" s="8">
        <f>TI_EHG_E!N14+NRG_E!N14+FC_E!N14</f>
        <v>0</v>
      </c>
      <c r="O14" s="8">
        <f>TI_EHG_E!O14+NRG_E!O14+FC_E!O14</f>
        <v>0</v>
      </c>
      <c r="P14" s="8">
        <f>TI_EHG_E!P14+NRG_E!P14+FC_E!P14</f>
        <v>0</v>
      </c>
      <c r="Q14" s="8">
        <f>TI_EHG_E!Q14+NRG_E!Q14+FC_E!Q14</f>
        <v>0</v>
      </c>
      <c r="R14" s="8">
        <f>TI_EHG_E!R14+NRG_E!R14+FC_E!R14</f>
        <v>0</v>
      </c>
      <c r="S14" s="8">
        <f>TI_EHG_E!S14+NRG_E!S14+FC_E!S14</f>
        <v>0</v>
      </c>
      <c r="T14" s="8">
        <f>TI_EHG_E!T14+NRG_E!T14+FC_E!T14</f>
        <v>0</v>
      </c>
      <c r="U14" s="8">
        <f>TI_EHG_E!U14+NRG_E!U14+FC_E!U14</f>
        <v>0</v>
      </c>
      <c r="V14" s="8">
        <f>TI_EHG_E!V14+NRG_E!V14+FC_E!V14</f>
        <v>0</v>
      </c>
      <c r="W14" s="8">
        <f>TI_EHG_E!W14+NRG_E!W14+FC_E!W14</f>
        <v>0</v>
      </c>
      <c r="X14" s="8">
        <f>TI_EHG_E!X14+NRG_E!X14+FC_E!X14</f>
        <v>0</v>
      </c>
      <c r="Y14" s="8">
        <f>TI_EHG_E!Y14+NRG_E!Y14+FC_E!Y14</f>
        <v>0</v>
      </c>
      <c r="Z14" s="8">
        <f>TI_EHG_E!Z14+NRG_E!Z14+FC_E!Z14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TI_EHG_E!C15+NRG_E!C15+FC_E!C15</f>
        <v>0</v>
      </c>
      <c r="D15" s="8">
        <f>TI_EHG_E!D15+NRG_E!D15+FC_E!D15</f>
        <v>0</v>
      </c>
      <c r="E15" s="8">
        <f>TI_EHG_E!E15+NRG_E!E15+FC_E!E15</f>
        <v>0</v>
      </c>
      <c r="F15" s="8">
        <f>TI_EHG_E!F15+NRG_E!F15+FC_E!F15</f>
        <v>0</v>
      </c>
      <c r="G15" s="8">
        <f>TI_EHG_E!G15+NRG_E!G15+FC_E!G15</f>
        <v>0</v>
      </c>
      <c r="H15" s="8">
        <f>TI_EHG_E!H15+NRG_E!H15+FC_E!H15</f>
        <v>0</v>
      </c>
      <c r="I15" s="8">
        <f>TI_EHG_E!I15+NRG_E!I15+FC_E!I15</f>
        <v>0</v>
      </c>
      <c r="J15" s="8">
        <f>TI_EHG_E!J15+NRG_E!J15+FC_E!J15</f>
        <v>0</v>
      </c>
      <c r="K15" s="8">
        <f>TI_EHG_E!K15+NRG_E!K15+FC_E!K15</f>
        <v>0</v>
      </c>
      <c r="L15" s="8">
        <f>TI_EHG_E!L15+NRG_E!L15+FC_E!L15</f>
        <v>0</v>
      </c>
      <c r="M15" s="8">
        <f>TI_EHG_E!M15+NRG_E!M15+FC_E!M15</f>
        <v>0</v>
      </c>
      <c r="N15" s="8">
        <f>TI_EHG_E!N15+NRG_E!N15+FC_E!N15</f>
        <v>0</v>
      </c>
      <c r="O15" s="8">
        <f>TI_EHG_E!O15+NRG_E!O15+FC_E!O15</f>
        <v>0</v>
      </c>
      <c r="P15" s="8">
        <f>TI_EHG_E!P15+NRG_E!P15+FC_E!P15</f>
        <v>0</v>
      </c>
      <c r="Q15" s="8">
        <f>TI_EHG_E!Q15+NRG_E!Q15+FC_E!Q15</f>
        <v>0</v>
      </c>
      <c r="R15" s="8">
        <f>TI_EHG_E!R15+NRG_E!R15+FC_E!R15</f>
        <v>0</v>
      </c>
      <c r="S15" s="8">
        <f>TI_EHG_E!S15+NRG_E!S15+FC_E!S15</f>
        <v>0</v>
      </c>
      <c r="T15" s="8">
        <f>TI_EHG_E!T15+NRG_E!T15+FC_E!T15</f>
        <v>0</v>
      </c>
      <c r="U15" s="8">
        <f>TI_EHG_E!U15+NRG_E!U15+FC_E!U15</f>
        <v>0</v>
      </c>
      <c r="V15" s="8">
        <f>TI_EHG_E!V15+NRG_E!V15+FC_E!V15</f>
        <v>0</v>
      </c>
      <c r="W15" s="8">
        <f>TI_EHG_E!W15+NRG_E!W15+FC_E!W15</f>
        <v>0</v>
      </c>
      <c r="X15" s="8">
        <f>TI_EHG_E!X15+NRG_E!X15+FC_E!X15</f>
        <v>0</v>
      </c>
      <c r="Y15" s="8">
        <f>TI_EHG_E!Y15+NRG_E!Y15+FC_E!Y15</f>
        <v>0</v>
      </c>
      <c r="Z15" s="8">
        <f>TI_EHG_E!Z15+NRG_E!Z15+FC_E!Z15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TI_EHG_E!C16+NRG_E!C16+FC_E!C16</f>
        <v>0</v>
      </c>
      <c r="D16" s="8">
        <f>TI_EHG_E!D16+NRG_E!D16+FC_E!D16</f>
        <v>0</v>
      </c>
      <c r="E16" s="8">
        <f>TI_EHG_E!E16+NRG_E!E16+FC_E!E16</f>
        <v>0</v>
      </c>
      <c r="F16" s="8">
        <f>TI_EHG_E!F16+NRG_E!F16+FC_E!F16</f>
        <v>0</v>
      </c>
      <c r="G16" s="8">
        <f>TI_EHG_E!G16+NRG_E!G16+FC_E!G16</f>
        <v>0</v>
      </c>
      <c r="H16" s="8">
        <f>TI_EHG_E!H16+NRG_E!H16+FC_E!H16</f>
        <v>0</v>
      </c>
      <c r="I16" s="8">
        <f>TI_EHG_E!I16+NRG_E!I16+FC_E!I16</f>
        <v>0</v>
      </c>
      <c r="J16" s="8">
        <f>TI_EHG_E!J16+NRG_E!J16+FC_E!J16</f>
        <v>0</v>
      </c>
      <c r="K16" s="8">
        <f>TI_EHG_E!K16+NRG_E!K16+FC_E!K16</f>
        <v>0</v>
      </c>
      <c r="L16" s="8">
        <f>TI_EHG_E!L16+NRG_E!L16+FC_E!L16</f>
        <v>0</v>
      </c>
      <c r="M16" s="8">
        <f>TI_EHG_E!M16+NRG_E!M16+FC_E!M16</f>
        <v>0</v>
      </c>
      <c r="N16" s="8">
        <f>TI_EHG_E!N16+NRG_E!N16+FC_E!N16</f>
        <v>0</v>
      </c>
      <c r="O16" s="8">
        <f>TI_EHG_E!O16+NRG_E!O16+FC_E!O16</f>
        <v>0</v>
      </c>
      <c r="P16" s="8">
        <f>TI_EHG_E!P16+NRG_E!P16+FC_E!P16</f>
        <v>0</v>
      </c>
      <c r="Q16" s="8">
        <f>TI_EHG_E!Q16+NRG_E!Q16+FC_E!Q16</f>
        <v>0</v>
      </c>
      <c r="R16" s="8">
        <f>TI_EHG_E!R16+NRG_E!R16+FC_E!R16</f>
        <v>0</v>
      </c>
      <c r="S16" s="8">
        <f>TI_EHG_E!S16+NRG_E!S16+FC_E!S16</f>
        <v>0</v>
      </c>
      <c r="T16" s="8">
        <f>TI_EHG_E!T16+NRG_E!T16+FC_E!T16</f>
        <v>0</v>
      </c>
      <c r="U16" s="8">
        <f>TI_EHG_E!U16+NRG_E!U16+FC_E!U16</f>
        <v>0</v>
      </c>
      <c r="V16" s="8">
        <f>TI_EHG_E!V16+NRG_E!V16+FC_E!V16</f>
        <v>0</v>
      </c>
      <c r="W16" s="8">
        <f>TI_EHG_E!W16+NRG_E!W16+FC_E!W16</f>
        <v>0</v>
      </c>
      <c r="X16" s="8">
        <f>TI_EHG_E!X16+NRG_E!X16+FC_E!X16</f>
        <v>0</v>
      </c>
      <c r="Y16" s="8">
        <f>TI_EHG_E!Y16+NRG_E!Y16+FC_E!Y16</f>
        <v>0</v>
      </c>
      <c r="Z16" s="8">
        <f>TI_EHG_E!Z16+NRG_E!Z16+FC_E!Z16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2">SUM(C18:C21)</f>
        <v>685.96336799999995</v>
      </c>
      <c r="D17" s="27">
        <f t="shared" ref="D17:X17" si="13">SUM(D18:D21)</f>
        <v>136.67515199999997</v>
      </c>
      <c r="E17" s="27">
        <f t="shared" si="13"/>
        <v>0</v>
      </c>
      <c r="F17" s="27">
        <f t="shared" si="13"/>
        <v>0</v>
      </c>
      <c r="G17" s="27">
        <f t="shared" si="13"/>
        <v>0</v>
      </c>
      <c r="H17" s="27">
        <f t="shared" si="13"/>
        <v>0</v>
      </c>
      <c r="I17" s="27">
        <f t="shared" si="13"/>
        <v>0</v>
      </c>
      <c r="J17" s="27">
        <f t="shared" si="13"/>
        <v>0</v>
      </c>
      <c r="K17" s="27">
        <f t="shared" si="13"/>
        <v>0</v>
      </c>
      <c r="L17" s="27">
        <f t="shared" si="13"/>
        <v>0</v>
      </c>
      <c r="M17" s="27">
        <f t="shared" si="13"/>
        <v>0</v>
      </c>
      <c r="N17" s="27">
        <f t="shared" si="13"/>
        <v>0</v>
      </c>
      <c r="O17" s="27">
        <f t="shared" si="13"/>
        <v>0</v>
      </c>
      <c r="P17" s="27">
        <f t="shared" si="13"/>
        <v>0</v>
      </c>
      <c r="Q17" s="27">
        <f t="shared" si="13"/>
        <v>0</v>
      </c>
      <c r="R17" s="27">
        <f t="shared" si="13"/>
        <v>0</v>
      </c>
      <c r="S17" s="27">
        <f t="shared" si="13"/>
        <v>0</v>
      </c>
      <c r="T17" s="27">
        <f t="shared" si="13"/>
        <v>0</v>
      </c>
      <c r="U17" s="27">
        <f t="shared" si="13"/>
        <v>0</v>
      </c>
      <c r="V17" s="27">
        <f t="shared" si="13"/>
        <v>0</v>
      </c>
      <c r="W17" s="27">
        <f t="shared" si="13"/>
        <v>0</v>
      </c>
      <c r="X17" s="27">
        <f t="shared" si="13"/>
        <v>0</v>
      </c>
      <c r="Y17" s="27">
        <f t="shared" ref="Y17:Z17" si="14">SUM(Y18:Y21)</f>
        <v>0</v>
      </c>
      <c r="Z17" s="27">
        <f t="shared" si="14"/>
        <v>0</v>
      </c>
    </row>
    <row r="18" spans="1:26" ht="11.25" customHeight="1" x14ac:dyDescent="0.2">
      <c r="A18" s="29" t="s">
        <v>26</v>
      </c>
      <c r="B18" s="7" t="s">
        <v>27</v>
      </c>
      <c r="C18" s="8">
        <f>TI_EHG_E!C18+NRG_E!C18+FC_E!C18</f>
        <v>79.520400000000009</v>
      </c>
      <c r="D18" s="8">
        <f>TI_EHG_E!D18+NRG_E!D18+FC_E!D18</f>
        <v>8.4315599999999975</v>
      </c>
      <c r="E18" s="8">
        <f>TI_EHG_E!E18+NRG_E!E18+FC_E!E18</f>
        <v>0</v>
      </c>
      <c r="F18" s="8">
        <f>TI_EHG_E!F18+NRG_E!F18+FC_E!F18</f>
        <v>0</v>
      </c>
      <c r="G18" s="8">
        <f>TI_EHG_E!G18+NRG_E!G18+FC_E!G18</f>
        <v>0</v>
      </c>
      <c r="H18" s="8">
        <f>TI_EHG_E!H18+NRG_E!H18+FC_E!H18</f>
        <v>0</v>
      </c>
      <c r="I18" s="8">
        <f>TI_EHG_E!I18+NRG_E!I18+FC_E!I18</f>
        <v>0</v>
      </c>
      <c r="J18" s="8">
        <f>TI_EHG_E!J18+NRG_E!J18+FC_E!J18</f>
        <v>0</v>
      </c>
      <c r="K18" s="8">
        <f>TI_EHG_E!K18+NRG_E!K18+FC_E!K18</f>
        <v>0</v>
      </c>
      <c r="L18" s="8">
        <f>TI_EHG_E!L18+NRG_E!L18+FC_E!L18</f>
        <v>0</v>
      </c>
      <c r="M18" s="8">
        <f>TI_EHG_E!M18+NRG_E!M18+FC_E!M18</f>
        <v>0</v>
      </c>
      <c r="N18" s="8">
        <f>TI_EHG_E!N18+NRG_E!N18+FC_E!N18</f>
        <v>0</v>
      </c>
      <c r="O18" s="8">
        <f>TI_EHG_E!O18+NRG_E!O18+FC_E!O18</f>
        <v>0</v>
      </c>
      <c r="P18" s="8">
        <f>TI_EHG_E!P18+NRG_E!P18+FC_E!P18</f>
        <v>0</v>
      </c>
      <c r="Q18" s="8">
        <f>TI_EHG_E!Q18+NRG_E!Q18+FC_E!Q18</f>
        <v>0</v>
      </c>
      <c r="R18" s="8">
        <f>TI_EHG_E!R18+NRG_E!R18+FC_E!R18</f>
        <v>0</v>
      </c>
      <c r="S18" s="8">
        <f>TI_EHG_E!S18+NRG_E!S18+FC_E!S18</f>
        <v>0</v>
      </c>
      <c r="T18" s="8">
        <f>TI_EHG_E!T18+NRG_E!T18+FC_E!T18</f>
        <v>0</v>
      </c>
      <c r="U18" s="8">
        <f>TI_EHG_E!U18+NRG_E!U18+FC_E!U18</f>
        <v>0</v>
      </c>
      <c r="V18" s="8">
        <f>TI_EHG_E!V18+NRG_E!V18+FC_E!V18</f>
        <v>0</v>
      </c>
      <c r="W18" s="8">
        <f>TI_EHG_E!W18+NRG_E!W18+FC_E!W18</f>
        <v>0</v>
      </c>
      <c r="X18" s="8">
        <f>TI_EHG_E!X18+NRG_E!X18+FC_E!X18</f>
        <v>0</v>
      </c>
      <c r="Y18" s="8">
        <f>TI_EHG_E!Y18+NRG_E!Y18+FC_E!Y18</f>
        <v>0</v>
      </c>
      <c r="Z18" s="8">
        <f>TI_EHG_E!Z18+NRG_E!Z18+FC_E!Z18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TI_EHG_E!C19+NRG_E!C19+FC_E!C19</f>
        <v>116.60327999999998</v>
      </c>
      <c r="D19" s="8">
        <f>TI_EHG_E!D19+NRG_E!D19+FC_E!D19</f>
        <v>16.183799999999998</v>
      </c>
      <c r="E19" s="8">
        <f>TI_EHG_E!E19+NRG_E!E19+FC_E!E19</f>
        <v>0</v>
      </c>
      <c r="F19" s="8">
        <f>TI_EHG_E!F19+NRG_E!F19+FC_E!F19</f>
        <v>0</v>
      </c>
      <c r="G19" s="8">
        <f>TI_EHG_E!G19+NRG_E!G19+FC_E!G19</f>
        <v>0</v>
      </c>
      <c r="H19" s="8">
        <f>TI_EHG_E!H19+NRG_E!H19+FC_E!H19</f>
        <v>0</v>
      </c>
      <c r="I19" s="8">
        <f>TI_EHG_E!I19+NRG_E!I19+FC_E!I19</f>
        <v>0</v>
      </c>
      <c r="J19" s="8">
        <f>TI_EHG_E!J19+NRG_E!J19+FC_E!J19</f>
        <v>0</v>
      </c>
      <c r="K19" s="8">
        <f>TI_EHG_E!K19+NRG_E!K19+FC_E!K19</f>
        <v>0</v>
      </c>
      <c r="L19" s="8">
        <f>TI_EHG_E!L19+NRG_E!L19+FC_E!L19</f>
        <v>0</v>
      </c>
      <c r="M19" s="8">
        <f>TI_EHG_E!M19+NRG_E!M19+FC_E!M19</f>
        <v>0</v>
      </c>
      <c r="N19" s="8">
        <f>TI_EHG_E!N19+NRG_E!N19+FC_E!N19</f>
        <v>0</v>
      </c>
      <c r="O19" s="8">
        <f>TI_EHG_E!O19+NRG_E!O19+FC_E!O19</f>
        <v>0</v>
      </c>
      <c r="P19" s="8">
        <f>TI_EHG_E!P19+NRG_E!P19+FC_E!P19</f>
        <v>0</v>
      </c>
      <c r="Q19" s="8">
        <f>TI_EHG_E!Q19+NRG_E!Q19+FC_E!Q19</f>
        <v>0</v>
      </c>
      <c r="R19" s="8">
        <f>TI_EHG_E!R19+NRG_E!R19+FC_E!R19</f>
        <v>0</v>
      </c>
      <c r="S19" s="8">
        <f>TI_EHG_E!S19+NRG_E!S19+FC_E!S19</f>
        <v>0</v>
      </c>
      <c r="T19" s="8">
        <f>TI_EHG_E!T19+NRG_E!T19+FC_E!T19</f>
        <v>0</v>
      </c>
      <c r="U19" s="8">
        <f>TI_EHG_E!U19+NRG_E!U19+FC_E!U19</f>
        <v>0</v>
      </c>
      <c r="V19" s="8">
        <f>TI_EHG_E!V19+NRG_E!V19+FC_E!V19</f>
        <v>0</v>
      </c>
      <c r="W19" s="8">
        <f>TI_EHG_E!W19+NRG_E!W19+FC_E!W19</f>
        <v>0</v>
      </c>
      <c r="X19" s="8">
        <f>TI_EHG_E!X19+NRG_E!X19+FC_E!X19</f>
        <v>0</v>
      </c>
      <c r="Y19" s="8">
        <f>TI_EHG_E!Y19+NRG_E!Y19+FC_E!Y19</f>
        <v>0</v>
      </c>
      <c r="Z19" s="8">
        <f>TI_EHG_E!Z19+NRG_E!Z19+FC_E!Z19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TI_EHG_E!C20+NRG_E!C20+FC_E!C20</f>
        <v>489.83968800000002</v>
      </c>
      <c r="D20" s="8">
        <f>TI_EHG_E!D20+NRG_E!D20+FC_E!D20</f>
        <v>112.05979199999999</v>
      </c>
      <c r="E20" s="8">
        <f>TI_EHG_E!E20+NRG_E!E20+FC_E!E20</f>
        <v>0</v>
      </c>
      <c r="F20" s="8">
        <f>TI_EHG_E!F20+NRG_E!F20+FC_E!F20</f>
        <v>0</v>
      </c>
      <c r="G20" s="8">
        <f>TI_EHG_E!G20+NRG_E!G20+FC_E!G20</f>
        <v>0</v>
      </c>
      <c r="H20" s="8">
        <f>TI_EHG_E!H20+NRG_E!H20+FC_E!H20</f>
        <v>0</v>
      </c>
      <c r="I20" s="8">
        <f>TI_EHG_E!I20+NRG_E!I20+FC_E!I20</f>
        <v>0</v>
      </c>
      <c r="J20" s="8">
        <f>TI_EHG_E!J20+NRG_E!J20+FC_E!J20</f>
        <v>0</v>
      </c>
      <c r="K20" s="8">
        <f>TI_EHG_E!K20+NRG_E!K20+FC_E!K20</f>
        <v>0</v>
      </c>
      <c r="L20" s="8">
        <f>TI_EHG_E!L20+NRG_E!L20+FC_E!L20</f>
        <v>0</v>
      </c>
      <c r="M20" s="8">
        <f>TI_EHG_E!M20+NRG_E!M20+FC_E!M20</f>
        <v>0</v>
      </c>
      <c r="N20" s="8">
        <f>TI_EHG_E!N20+NRG_E!N20+FC_E!N20</f>
        <v>0</v>
      </c>
      <c r="O20" s="8">
        <f>TI_EHG_E!O20+NRG_E!O20+FC_E!O20</f>
        <v>0</v>
      </c>
      <c r="P20" s="8">
        <f>TI_EHG_E!P20+NRG_E!P20+FC_E!P20</f>
        <v>0</v>
      </c>
      <c r="Q20" s="8">
        <f>TI_EHG_E!Q20+NRG_E!Q20+FC_E!Q20</f>
        <v>0</v>
      </c>
      <c r="R20" s="8">
        <f>TI_EHG_E!R20+NRG_E!R20+FC_E!R20</f>
        <v>0</v>
      </c>
      <c r="S20" s="8">
        <f>TI_EHG_E!S20+NRG_E!S20+FC_E!S20</f>
        <v>0</v>
      </c>
      <c r="T20" s="8">
        <f>TI_EHG_E!T20+NRG_E!T20+FC_E!T20</f>
        <v>0</v>
      </c>
      <c r="U20" s="8">
        <f>TI_EHG_E!U20+NRG_E!U20+FC_E!U20</f>
        <v>0</v>
      </c>
      <c r="V20" s="8">
        <f>TI_EHG_E!V20+NRG_E!V20+FC_E!V20</f>
        <v>0</v>
      </c>
      <c r="W20" s="8">
        <f>TI_EHG_E!W20+NRG_E!W20+FC_E!W20</f>
        <v>0</v>
      </c>
      <c r="X20" s="8">
        <f>TI_EHG_E!X20+NRG_E!X20+FC_E!X20</f>
        <v>0</v>
      </c>
      <c r="Y20" s="8">
        <f>TI_EHG_E!Y20+NRG_E!Y20+FC_E!Y20</f>
        <v>0</v>
      </c>
      <c r="Z20" s="8">
        <f>TI_EHG_E!Z20+NRG_E!Z20+FC_E!Z20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TI_EHG_E!C21+NRG_E!C21+FC_E!C21</f>
        <v>0</v>
      </c>
      <c r="D21" s="8">
        <f>TI_EHG_E!D21+NRG_E!D21+FC_E!D21</f>
        <v>0</v>
      </c>
      <c r="E21" s="8">
        <f>TI_EHG_E!E21+NRG_E!E21+FC_E!E21</f>
        <v>0</v>
      </c>
      <c r="F21" s="8">
        <f>TI_EHG_E!F21+NRG_E!F21+FC_E!F21</f>
        <v>0</v>
      </c>
      <c r="G21" s="8">
        <f>TI_EHG_E!G21+NRG_E!G21+FC_E!G21</f>
        <v>0</v>
      </c>
      <c r="H21" s="8">
        <f>TI_EHG_E!H21+NRG_E!H21+FC_E!H21</f>
        <v>0</v>
      </c>
      <c r="I21" s="8">
        <f>TI_EHG_E!I21+NRG_E!I21+FC_E!I21</f>
        <v>0</v>
      </c>
      <c r="J21" s="8">
        <f>TI_EHG_E!J21+NRG_E!J21+FC_E!J21</f>
        <v>0</v>
      </c>
      <c r="K21" s="8">
        <f>TI_EHG_E!K21+NRG_E!K21+FC_E!K21</f>
        <v>0</v>
      </c>
      <c r="L21" s="8">
        <f>TI_EHG_E!L21+NRG_E!L21+FC_E!L21</f>
        <v>0</v>
      </c>
      <c r="M21" s="8">
        <f>TI_EHG_E!M21+NRG_E!M21+FC_E!M21</f>
        <v>0</v>
      </c>
      <c r="N21" s="8">
        <f>TI_EHG_E!N21+NRG_E!N21+FC_E!N21</f>
        <v>0</v>
      </c>
      <c r="O21" s="8">
        <f>TI_EHG_E!O21+NRG_E!O21+FC_E!O21</f>
        <v>0</v>
      </c>
      <c r="P21" s="8">
        <f>TI_EHG_E!P21+NRG_E!P21+FC_E!P21</f>
        <v>0</v>
      </c>
      <c r="Q21" s="8">
        <f>TI_EHG_E!Q21+NRG_E!Q21+FC_E!Q21</f>
        <v>0</v>
      </c>
      <c r="R21" s="8">
        <f>TI_EHG_E!R21+NRG_E!R21+FC_E!R21</f>
        <v>0</v>
      </c>
      <c r="S21" s="8">
        <f>TI_EHG_E!S21+NRG_E!S21+FC_E!S21</f>
        <v>0</v>
      </c>
      <c r="T21" s="8">
        <f>TI_EHG_E!T21+NRG_E!T21+FC_E!T21</f>
        <v>0</v>
      </c>
      <c r="U21" s="8">
        <f>TI_EHG_E!U21+NRG_E!U21+FC_E!U21</f>
        <v>0</v>
      </c>
      <c r="V21" s="8">
        <f>TI_EHG_E!V21+NRG_E!V21+FC_E!V21</f>
        <v>0</v>
      </c>
      <c r="W21" s="8">
        <f>TI_EHG_E!W21+NRG_E!W21+FC_E!W21</f>
        <v>0</v>
      </c>
      <c r="X21" s="8">
        <f>TI_EHG_E!X21+NRG_E!X21+FC_E!X21</f>
        <v>0</v>
      </c>
      <c r="Y21" s="8">
        <f>TI_EHG_E!Y21+NRG_E!Y21+FC_E!Y21</f>
        <v>0</v>
      </c>
      <c r="Z21" s="8">
        <f>TI_EHG_E!Z21+NRG_E!Z21+FC_E!Z21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5">SUM(C23:C24)</f>
        <v>0</v>
      </c>
      <c r="D22" s="27">
        <f t="shared" ref="D22:X22" si="16">SUM(D23:D24)</f>
        <v>0</v>
      </c>
      <c r="E22" s="27">
        <f t="shared" si="16"/>
        <v>0</v>
      </c>
      <c r="F22" s="27">
        <f t="shared" si="16"/>
        <v>0</v>
      </c>
      <c r="G22" s="27">
        <f t="shared" si="16"/>
        <v>0</v>
      </c>
      <c r="H22" s="27">
        <f t="shared" si="16"/>
        <v>0</v>
      </c>
      <c r="I22" s="27">
        <f t="shared" si="16"/>
        <v>0</v>
      </c>
      <c r="J22" s="27">
        <f t="shared" si="16"/>
        <v>0</v>
      </c>
      <c r="K22" s="27">
        <f t="shared" si="16"/>
        <v>0</v>
      </c>
      <c r="L22" s="27">
        <f t="shared" si="16"/>
        <v>0</v>
      </c>
      <c r="M22" s="27">
        <f t="shared" si="16"/>
        <v>0</v>
      </c>
      <c r="N22" s="27">
        <f t="shared" si="16"/>
        <v>0</v>
      </c>
      <c r="O22" s="27">
        <f t="shared" si="16"/>
        <v>0</v>
      </c>
      <c r="P22" s="27">
        <f t="shared" si="16"/>
        <v>0</v>
      </c>
      <c r="Q22" s="27">
        <f t="shared" si="16"/>
        <v>0</v>
      </c>
      <c r="R22" s="27">
        <f t="shared" si="16"/>
        <v>0</v>
      </c>
      <c r="S22" s="27">
        <f t="shared" si="16"/>
        <v>0</v>
      </c>
      <c r="T22" s="27">
        <f t="shared" si="16"/>
        <v>0</v>
      </c>
      <c r="U22" s="27">
        <f t="shared" si="16"/>
        <v>0</v>
      </c>
      <c r="V22" s="27">
        <f t="shared" si="16"/>
        <v>0</v>
      </c>
      <c r="W22" s="27">
        <f t="shared" si="16"/>
        <v>0</v>
      </c>
      <c r="X22" s="27">
        <f t="shared" si="16"/>
        <v>0</v>
      </c>
      <c r="Y22" s="27">
        <f t="shared" ref="Y22:Z22" si="17">SUM(Y23:Y24)</f>
        <v>0</v>
      </c>
      <c r="Z22" s="27">
        <f t="shared" si="17"/>
        <v>0</v>
      </c>
    </row>
    <row r="23" spans="1:26" ht="11.25" customHeight="1" x14ac:dyDescent="0.2">
      <c r="A23" s="29" t="s">
        <v>36</v>
      </c>
      <c r="B23" s="7" t="s">
        <v>37</v>
      </c>
      <c r="C23" s="8">
        <f>TI_EHG_E!C23+NRG_E!C23+FC_E!C23</f>
        <v>0</v>
      </c>
      <c r="D23" s="8">
        <f>TI_EHG_E!D23+NRG_E!D23+FC_E!D23</f>
        <v>0</v>
      </c>
      <c r="E23" s="8">
        <f>TI_EHG_E!E23+NRG_E!E23+FC_E!E23</f>
        <v>0</v>
      </c>
      <c r="F23" s="8">
        <f>TI_EHG_E!F23+NRG_E!F23+FC_E!F23</f>
        <v>0</v>
      </c>
      <c r="G23" s="8">
        <f>TI_EHG_E!G23+NRG_E!G23+FC_E!G23</f>
        <v>0</v>
      </c>
      <c r="H23" s="8">
        <f>TI_EHG_E!H23+NRG_E!H23+FC_E!H23</f>
        <v>0</v>
      </c>
      <c r="I23" s="8">
        <f>TI_EHG_E!I23+NRG_E!I23+FC_E!I23</f>
        <v>0</v>
      </c>
      <c r="J23" s="8">
        <f>TI_EHG_E!J23+NRG_E!J23+FC_E!J23</f>
        <v>0</v>
      </c>
      <c r="K23" s="8">
        <f>TI_EHG_E!K23+NRG_E!K23+FC_E!K23</f>
        <v>0</v>
      </c>
      <c r="L23" s="8">
        <f>TI_EHG_E!L23+NRG_E!L23+FC_E!L23</f>
        <v>0</v>
      </c>
      <c r="M23" s="8">
        <f>TI_EHG_E!M23+NRG_E!M23+FC_E!M23</f>
        <v>0</v>
      </c>
      <c r="N23" s="8">
        <f>TI_EHG_E!N23+NRG_E!N23+FC_E!N23</f>
        <v>0</v>
      </c>
      <c r="O23" s="8">
        <f>TI_EHG_E!O23+NRG_E!O23+FC_E!O23</f>
        <v>0</v>
      </c>
      <c r="P23" s="8">
        <f>TI_EHG_E!P23+NRG_E!P23+FC_E!P23</f>
        <v>0</v>
      </c>
      <c r="Q23" s="8">
        <f>TI_EHG_E!Q23+NRG_E!Q23+FC_E!Q23</f>
        <v>0</v>
      </c>
      <c r="R23" s="8">
        <f>TI_EHG_E!R23+NRG_E!R23+FC_E!R23</f>
        <v>0</v>
      </c>
      <c r="S23" s="8">
        <f>TI_EHG_E!S23+NRG_E!S23+FC_E!S23</f>
        <v>0</v>
      </c>
      <c r="T23" s="8">
        <f>TI_EHG_E!T23+NRG_E!T23+FC_E!T23</f>
        <v>0</v>
      </c>
      <c r="U23" s="8">
        <f>TI_EHG_E!U23+NRG_E!U23+FC_E!U23</f>
        <v>0</v>
      </c>
      <c r="V23" s="8">
        <f>TI_EHG_E!V23+NRG_E!V23+FC_E!V23</f>
        <v>0</v>
      </c>
      <c r="W23" s="8">
        <f>TI_EHG_E!W23+NRG_E!W23+FC_E!W23</f>
        <v>0</v>
      </c>
      <c r="X23" s="8">
        <f>TI_EHG_E!X23+NRG_E!X23+FC_E!X23</f>
        <v>0</v>
      </c>
      <c r="Y23" s="8">
        <f>TI_EHG_E!Y23+NRG_E!Y23+FC_E!Y23</f>
        <v>0</v>
      </c>
      <c r="Z23" s="8">
        <f>TI_EHG_E!Z23+NRG_E!Z23+FC_E!Z23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TI_EHG_E!C24+NRG_E!C24+FC_E!C24</f>
        <v>0</v>
      </c>
      <c r="D24" s="8">
        <f>TI_EHG_E!D24+NRG_E!D24+FC_E!D24</f>
        <v>0</v>
      </c>
      <c r="E24" s="8">
        <f>TI_EHG_E!E24+NRG_E!E24+FC_E!E24</f>
        <v>0</v>
      </c>
      <c r="F24" s="8">
        <f>TI_EHG_E!F24+NRG_E!F24+FC_E!F24</f>
        <v>0</v>
      </c>
      <c r="G24" s="8">
        <f>TI_EHG_E!G24+NRG_E!G24+FC_E!G24</f>
        <v>0</v>
      </c>
      <c r="H24" s="8">
        <f>TI_EHG_E!H24+NRG_E!H24+FC_E!H24</f>
        <v>0</v>
      </c>
      <c r="I24" s="8">
        <f>TI_EHG_E!I24+NRG_E!I24+FC_E!I24</f>
        <v>0</v>
      </c>
      <c r="J24" s="8">
        <f>TI_EHG_E!J24+NRG_E!J24+FC_E!J24</f>
        <v>0</v>
      </c>
      <c r="K24" s="8">
        <f>TI_EHG_E!K24+NRG_E!K24+FC_E!K24</f>
        <v>0</v>
      </c>
      <c r="L24" s="8">
        <f>TI_EHG_E!L24+NRG_E!L24+FC_E!L24</f>
        <v>0</v>
      </c>
      <c r="M24" s="8">
        <f>TI_EHG_E!M24+NRG_E!M24+FC_E!M24</f>
        <v>0</v>
      </c>
      <c r="N24" s="8">
        <f>TI_EHG_E!N24+NRG_E!N24+FC_E!N24</f>
        <v>0</v>
      </c>
      <c r="O24" s="8">
        <f>TI_EHG_E!O24+NRG_E!O24+FC_E!O24</f>
        <v>0</v>
      </c>
      <c r="P24" s="8">
        <f>TI_EHG_E!P24+NRG_E!P24+FC_E!P24</f>
        <v>0</v>
      </c>
      <c r="Q24" s="8">
        <f>TI_EHG_E!Q24+NRG_E!Q24+FC_E!Q24</f>
        <v>0</v>
      </c>
      <c r="R24" s="8">
        <f>TI_EHG_E!R24+NRG_E!R24+FC_E!R24</f>
        <v>0</v>
      </c>
      <c r="S24" s="8">
        <f>TI_EHG_E!S24+NRG_E!S24+FC_E!S24</f>
        <v>0</v>
      </c>
      <c r="T24" s="8">
        <f>TI_EHG_E!T24+NRG_E!T24+FC_E!T24</f>
        <v>0</v>
      </c>
      <c r="U24" s="8">
        <f>TI_EHG_E!U24+NRG_E!U24+FC_E!U24</f>
        <v>0</v>
      </c>
      <c r="V24" s="8">
        <f>TI_EHG_E!V24+NRG_E!V24+FC_E!V24</f>
        <v>0</v>
      </c>
      <c r="W24" s="8">
        <f>TI_EHG_E!W24+NRG_E!W24+FC_E!W24</f>
        <v>0</v>
      </c>
      <c r="X24" s="8">
        <f>TI_EHG_E!X24+NRG_E!X24+FC_E!X24</f>
        <v>0</v>
      </c>
      <c r="Y24" s="8">
        <f>TI_EHG_E!Y24+NRG_E!Y24+FC_E!Y24</f>
        <v>0</v>
      </c>
      <c r="Z24" s="8">
        <f>TI_EHG_E!Z24+NRG_E!Z24+FC_E!Z24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TI_EHG_E!C25+NRG_E!C25+FC_E!C25</f>
        <v>0</v>
      </c>
      <c r="D25" s="27">
        <f>TI_EHG_E!D25+NRG_E!D25+FC_E!D25</f>
        <v>0</v>
      </c>
      <c r="E25" s="27">
        <f>TI_EHG_E!E25+NRG_E!E25+FC_E!E25</f>
        <v>0</v>
      </c>
      <c r="F25" s="27">
        <f>TI_EHG_E!F25+NRG_E!F25+FC_E!F25</f>
        <v>0</v>
      </c>
      <c r="G25" s="27">
        <f>TI_EHG_E!G25+NRG_E!G25+FC_E!G25</f>
        <v>0</v>
      </c>
      <c r="H25" s="27">
        <f>TI_EHG_E!H25+NRG_E!H25+FC_E!H25</f>
        <v>0</v>
      </c>
      <c r="I25" s="27">
        <f>TI_EHG_E!I25+NRG_E!I25+FC_E!I25</f>
        <v>0</v>
      </c>
      <c r="J25" s="27">
        <f>TI_EHG_E!J25+NRG_E!J25+FC_E!J25</f>
        <v>0</v>
      </c>
      <c r="K25" s="27">
        <f>TI_EHG_E!K25+NRG_E!K25+FC_E!K25</f>
        <v>0</v>
      </c>
      <c r="L25" s="27">
        <f>TI_EHG_E!L25+NRG_E!L25+FC_E!L25</f>
        <v>0</v>
      </c>
      <c r="M25" s="27">
        <f>TI_EHG_E!M25+NRG_E!M25+FC_E!M25</f>
        <v>0</v>
      </c>
      <c r="N25" s="27">
        <f>TI_EHG_E!N25+NRG_E!N25+FC_E!N25</f>
        <v>0</v>
      </c>
      <c r="O25" s="27">
        <f>TI_EHG_E!O25+NRG_E!O25+FC_E!O25</f>
        <v>0</v>
      </c>
      <c r="P25" s="27">
        <f>TI_EHG_E!P25+NRG_E!P25+FC_E!P25</f>
        <v>0</v>
      </c>
      <c r="Q25" s="27">
        <f>TI_EHG_E!Q25+NRG_E!Q25+FC_E!Q25</f>
        <v>0</v>
      </c>
      <c r="R25" s="27">
        <f>TI_EHG_E!R25+NRG_E!R25+FC_E!R25</f>
        <v>0</v>
      </c>
      <c r="S25" s="27">
        <f>TI_EHG_E!S25+NRG_E!S25+FC_E!S25</f>
        <v>0</v>
      </c>
      <c r="T25" s="27">
        <f>TI_EHG_E!T25+NRG_E!T25+FC_E!T25</f>
        <v>0</v>
      </c>
      <c r="U25" s="27">
        <f>TI_EHG_E!U25+NRG_E!U25+FC_E!U25</f>
        <v>0</v>
      </c>
      <c r="V25" s="27">
        <f>TI_EHG_E!V25+NRG_E!V25+FC_E!V25</f>
        <v>0</v>
      </c>
      <c r="W25" s="27">
        <f>TI_EHG_E!W25+NRG_E!W25+FC_E!W25</f>
        <v>0</v>
      </c>
      <c r="X25" s="27">
        <f>TI_EHG_E!X25+NRG_E!X25+FC_E!X25</f>
        <v>0</v>
      </c>
      <c r="Y25" s="27">
        <f>TI_EHG_E!Y25+NRG_E!Y25+FC_E!Y25</f>
        <v>0</v>
      </c>
      <c r="Z25" s="27">
        <f>TI_EHG_E!Z25+NRG_E!Z25+FC_E!Z25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18">SUM(C27,C33)</f>
        <v>38863.803461759999</v>
      </c>
      <c r="D26" s="27">
        <f t="shared" ref="D26:X26" si="19">SUM(D27,D33)</f>
        <v>40593.034940400001</v>
      </c>
      <c r="E26" s="27">
        <f t="shared" si="19"/>
        <v>42370.095133440009</v>
      </c>
      <c r="F26" s="27">
        <f t="shared" si="19"/>
        <v>38479.064627160005</v>
      </c>
      <c r="G26" s="27">
        <f t="shared" si="19"/>
        <v>38106.135884880001</v>
      </c>
      <c r="H26" s="27">
        <f t="shared" si="19"/>
        <v>40009.269333240001</v>
      </c>
      <c r="I26" s="27">
        <f t="shared" si="19"/>
        <v>35422.590634919994</v>
      </c>
      <c r="J26" s="27">
        <f t="shared" si="19"/>
        <v>34083.586703519999</v>
      </c>
      <c r="K26" s="27">
        <f t="shared" si="19"/>
        <v>32985.586601279996</v>
      </c>
      <c r="L26" s="27">
        <f t="shared" si="19"/>
        <v>31816.489797359998</v>
      </c>
      <c r="M26" s="27">
        <f t="shared" si="19"/>
        <v>30114.314042399994</v>
      </c>
      <c r="N26" s="27">
        <f t="shared" si="19"/>
        <v>26953.048326599997</v>
      </c>
      <c r="O26" s="27">
        <f t="shared" si="19"/>
        <v>24583.593504959998</v>
      </c>
      <c r="P26" s="27">
        <f t="shared" si="19"/>
        <v>24691.010911560006</v>
      </c>
      <c r="Q26" s="27">
        <f t="shared" si="19"/>
        <v>24021.258128999994</v>
      </c>
      <c r="R26" s="27">
        <f t="shared" si="19"/>
        <v>24613.396186679998</v>
      </c>
      <c r="S26" s="27">
        <f t="shared" si="19"/>
        <v>24871.901279400001</v>
      </c>
      <c r="T26" s="27">
        <f t="shared" si="19"/>
        <v>25073.207310239999</v>
      </c>
      <c r="U26" s="27">
        <f t="shared" si="19"/>
        <v>24772.59151056</v>
      </c>
      <c r="V26" s="27">
        <f t="shared" si="19"/>
        <v>24948.615023279996</v>
      </c>
      <c r="W26" s="27">
        <f t="shared" si="19"/>
        <v>21987.458000639999</v>
      </c>
      <c r="X26" s="27">
        <f t="shared" si="19"/>
        <v>22342.63937148</v>
      </c>
      <c r="Y26" s="27">
        <f t="shared" ref="Y26:Z26" si="20">SUM(Y27,Y33)</f>
        <v>24158.411491319999</v>
      </c>
      <c r="Z26" s="27">
        <f t="shared" si="20"/>
        <v>24585.460328520003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1">SUM(C28:C32)</f>
        <v>0</v>
      </c>
      <c r="D27" s="19">
        <f t="shared" ref="D27:X27" si="22">SUM(D28:D32)</f>
        <v>0</v>
      </c>
      <c r="E27" s="19">
        <f t="shared" si="22"/>
        <v>0</v>
      </c>
      <c r="F27" s="19">
        <f t="shared" si="22"/>
        <v>0</v>
      </c>
      <c r="G27" s="19">
        <f t="shared" si="22"/>
        <v>0</v>
      </c>
      <c r="H27" s="19">
        <f t="shared" si="22"/>
        <v>0</v>
      </c>
      <c r="I27" s="19">
        <f t="shared" si="22"/>
        <v>0</v>
      </c>
      <c r="J27" s="19">
        <f t="shared" si="22"/>
        <v>0</v>
      </c>
      <c r="K27" s="19">
        <f t="shared" si="22"/>
        <v>0</v>
      </c>
      <c r="L27" s="19">
        <f t="shared" si="22"/>
        <v>0</v>
      </c>
      <c r="M27" s="19">
        <f t="shared" si="22"/>
        <v>0</v>
      </c>
      <c r="N27" s="19">
        <f t="shared" si="22"/>
        <v>0</v>
      </c>
      <c r="O27" s="19">
        <f t="shared" si="22"/>
        <v>0</v>
      </c>
      <c r="P27" s="19">
        <f t="shared" si="22"/>
        <v>0</v>
      </c>
      <c r="Q27" s="19">
        <f t="shared" si="22"/>
        <v>0</v>
      </c>
      <c r="R27" s="19">
        <f t="shared" si="22"/>
        <v>0</v>
      </c>
      <c r="S27" s="19">
        <f t="shared" si="22"/>
        <v>0</v>
      </c>
      <c r="T27" s="19">
        <f t="shared" si="22"/>
        <v>0</v>
      </c>
      <c r="U27" s="19">
        <f t="shared" si="22"/>
        <v>0</v>
      </c>
      <c r="V27" s="19">
        <f t="shared" si="22"/>
        <v>0</v>
      </c>
      <c r="W27" s="19">
        <f t="shared" si="22"/>
        <v>0</v>
      </c>
      <c r="X27" s="19">
        <f t="shared" si="22"/>
        <v>0</v>
      </c>
      <c r="Y27" s="19">
        <f t="shared" ref="Y27:Z27" si="23">SUM(Y28:Y32)</f>
        <v>0</v>
      </c>
      <c r="Z27" s="19">
        <f t="shared" si="23"/>
        <v>0</v>
      </c>
    </row>
    <row r="28" spans="1:26" ht="11.25" customHeight="1" x14ac:dyDescent="0.2">
      <c r="A28" s="28" t="s">
        <v>44</v>
      </c>
      <c r="B28" s="7" t="s">
        <v>45</v>
      </c>
      <c r="C28" s="8">
        <f>TI_EHG_E!C28+NRG_E!C28+FC_E!C28</f>
        <v>0</v>
      </c>
      <c r="D28" s="8">
        <f>TI_EHG_E!D28+NRG_E!D28+FC_E!D28</f>
        <v>0</v>
      </c>
      <c r="E28" s="8">
        <f>TI_EHG_E!E28+NRG_E!E28+FC_E!E28</f>
        <v>0</v>
      </c>
      <c r="F28" s="8">
        <f>TI_EHG_E!F28+NRG_E!F28+FC_E!F28</f>
        <v>0</v>
      </c>
      <c r="G28" s="8">
        <f>TI_EHG_E!G28+NRG_E!G28+FC_E!G28</f>
        <v>0</v>
      </c>
      <c r="H28" s="8">
        <f>TI_EHG_E!H28+NRG_E!H28+FC_E!H28</f>
        <v>0</v>
      </c>
      <c r="I28" s="8">
        <f>TI_EHG_E!I28+NRG_E!I28+FC_E!I28</f>
        <v>0</v>
      </c>
      <c r="J28" s="8">
        <f>TI_EHG_E!J28+NRG_E!J28+FC_E!J28</f>
        <v>0</v>
      </c>
      <c r="K28" s="8">
        <f>TI_EHG_E!K28+NRG_E!K28+FC_E!K28</f>
        <v>0</v>
      </c>
      <c r="L28" s="8">
        <f>TI_EHG_E!L28+NRG_E!L28+FC_E!L28</f>
        <v>0</v>
      </c>
      <c r="M28" s="8">
        <f>TI_EHG_E!M28+NRG_E!M28+FC_E!M28</f>
        <v>0</v>
      </c>
      <c r="N28" s="8">
        <f>TI_EHG_E!N28+NRG_E!N28+FC_E!N28</f>
        <v>0</v>
      </c>
      <c r="O28" s="8">
        <f>TI_EHG_E!O28+NRG_E!O28+FC_E!O28</f>
        <v>0</v>
      </c>
      <c r="P28" s="8">
        <f>TI_EHG_E!P28+NRG_E!P28+FC_E!P28</f>
        <v>0</v>
      </c>
      <c r="Q28" s="8">
        <f>TI_EHG_E!Q28+NRG_E!Q28+FC_E!Q28</f>
        <v>0</v>
      </c>
      <c r="R28" s="8">
        <f>TI_EHG_E!R28+NRG_E!R28+FC_E!R28</f>
        <v>0</v>
      </c>
      <c r="S28" s="8">
        <f>TI_EHG_E!S28+NRG_E!S28+FC_E!S28</f>
        <v>0</v>
      </c>
      <c r="T28" s="8">
        <f>TI_EHG_E!T28+NRG_E!T28+FC_E!T28</f>
        <v>0</v>
      </c>
      <c r="U28" s="8">
        <f>TI_EHG_E!U28+NRG_E!U28+FC_E!U28</f>
        <v>0</v>
      </c>
      <c r="V28" s="8">
        <f>TI_EHG_E!V28+NRG_E!V28+FC_E!V28</f>
        <v>0</v>
      </c>
      <c r="W28" s="8">
        <f>TI_EHG_E!W28+NRG_E!W28+FC_E!W28</f>
        <v>0</v>
      </c>
      <c r="X28" s="8">
        <f>TI_EHG_E!X28+NRG_E!X28+FC_E!X28</f>
        <v>0</v>
      </c>
      <c r="Y28" s="8">
        <f>TI_EHG_E!Y28+NRG_E!Y28+FC_E!Y28</f>
        <v>0</v>
      </c>
      <c r="Z28" s="8">
        <f>TI_EHG_E!Z28+NRG_E!Z28+FC_E!Z28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TI_EHG_E!C29+NRG_E!C29+FC_E!C29</f>
        <v>0</v>
      </c>
      <c r="D29" s="8">
        <f>TI_EHG_E!D29+NRG_E!D29+FC_E!D29</f>
        <v>0</v>
      </c>
      <c r="E29" s="8">
        <f>TI_EHG_E!E29+NRG_E!E29+FC_E!E29</f>
        <v>0</v>
      </c>
      <c r="F29" s="8">
        <f>TI_EHG_E!F29+NRG_E!F29+FC_E!F29</f>
        <v>0</v>
      </c>
      <c r="G29" s="8">
        <f>TI_EHG_E!G29+NRG_E!G29+FC_E!G29</f>
        <v>0</v>
      </c>
      <c r="H29" s="8">
        <f>TI_EHG_E!H29+NRG_E!H29+FC_E!H29</f>
        <v>0</v>
      </c>
      <c r="I29" s="8">
        <f>TI_EHG_E!I29+NRG_E!I29+FC_E!I29</f>
        <v>0</v>
      </c>
      <c r="J29" s="8">
        <f>TI_EHG_E!J29+NRG_E!J29+FC_E!J29</f>
        <v>0</v>
      </c>
      <c r="K29" s="8">
        <f>TI_EHG_E!K29+NRG_E!K29+FC_E!K29</f>
        <v>0</v>
      </c>
      <c r="L29" s="8">
        <f>TI_EHG_E!L29+NRG_E!L29+FC_E!L29</f>
        <v>0</v>
      </c>
      <c r="M29" s="8">
        <f>TI_EHG_E!M29+NRG_E!M29+FC_E!M29</f>
        <v>0</v>
      </c>
      <c r="N29" s="8">
        <f>TI_EHG_E!N29+NRG_E!N29+FC_E!N29</f>
        <v>0</v>
      </c>
      <c r="O29" s="8">
        <f>TI_EHG_E!O29+NRG_E!O29+FC_E!O29</f>
        <v>0</v>
      </c>
      <c r="P29" s="8">
        <f>TI_EHG_E!P29+NRG_E!P29+FC_E!P29</f>
        <v>0</v>
      </c>
      <c r="Q29" s="8">
        <f>TI_EHG_E!Q29+NRG_E!Q29+FC_E!Q29</f>
        <v>0</v>
      </c>
      <c r="R29" s="8">
        <f>TI_EHG_E!R29+NRG_E!R29+FC_E!R29</f>
        <v>0</v>
      </c>
      <c r="S29" s="8">
        <f>TI_EHG_E!S29+NRG_E!S29+FC_E!S29</f>
        <v>0</v>
      </c>
      <c r="T29" s="8">
        <f>TI_EHG_E!T29+NRG_E!T29+FC_E!T29</f>
        <v>0</v>
      </c>
      <c r="U29" s="8">
        <f>TI_EHG_E!U29+NRG_E!U29+FC_E!U29</f>
        <v>0</v>
      </c>
      <c r="V29" s="8">
        <f>TI_EHG_E!V29+NRG_E!V29+FC_E!V29</f>
        <v>0</v>
      </c>
      <c r="W29" s="8">
        <f>TI_EHG_E!W29+NRG_E!W29+FC_E!W29</f>
        <v>0</v>
      </c>
      <c r="X29" s="8">
        <f>TI_EHG_E!X29+NRG_E!X29+FC_E!X29</f>
        <v>0</v>
      </c>
      <c r="Y29" s="8">
        <f>TI_EHG_E!Y29+NRG_E!Y29+FC_E!Y29</f>
        <v>0</v>
      </c>
      <c r="Z29" s="8">
        <f>TI_EHG_E!Z29+NRG_E!Z29+FC_E!Z29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TI_EHG_E!C30+NRG_E!C30+FC_E!C30</f>
        <v>0</v>
      </c>
      <c r="D30" s="8">
        <f>TI_EHG_E!D30+NRG_E!D30+FC_E!D30</f>
        <v>0</v>
      </c>
      <c r="E30" s="8">
        <f>TI_EHG_E!E30+NRG_E!E30+FC_E!E30</f>
        <v>0</v>
      </c>
      <c r="F30" s="8">
        <f>TI_EHG_E!F30+NRG_E!F30+FC_E!F30</f>
        <v>0</v>
      </c>
      <c r="G30" s="8">
        <f>TI_EHG_E!G30+NRG_E!G30+FC_E!G30</f>
        <v>0</v>
      </c>
      <c r="H30" s="8">
        <f>TI_EHG_E!H30+NRG_E!H30+FC_E!H30</f>
        <v>0</v>
      </c>
      <c r="I30" s="8">
        <f>TI_EHG_E!I30+NRG_E!I30+FC_E!I30</f>
        <v>0</v>
      </c>
      <c r="J30" s="8">
        <f>TI_EHG_E!J30+NRG_E!J30+FC_E!J30</f>
        <v>0</v>
      </c>
      <c r="K30" s="8">
        <f>TI_EHG_E!K30+NRG_E!K30+FC_E!K30</f>
        <v>0</v>
      </c>
      <c r="L30" s="8">
        <f>TI_EHG_E!L30+NRG_E!L30+FC_E!L30</f>
        <v>0</v>
      </c>
      <c r="M30" s="8">
        <f>TI_EHG_E!M30+NRG_E!M30+FC_E!M30</f>
        <v>0</v>
      </c>
      <c r="N30" s="8">
        <f>TI_EHG_E!N30+NRG_E!N30+FC_E!N30</f>
        <v>0</v>
      </c>
      <c r="O30" s="8">
        <f>TI_EHG_E!O30+NRG_E!O30+FC_E!O30</f>
        <v>0</v>
      </c>
      <c r="P30" s="8">
        <f>TI_EHG_E!P30+NRG_E!P30+FC_E!P30</f>
        <v>0</v>
      </c>
      <c r="Q30" s="8">
        <f>TI_EHG_E!Q30+NRG_E!Q30+FC_E!Q30</f>
        <v>0</v>
      </c>
      <c r="R30" s="8">
        <f>TI_EHG_E!R30+NRG_E!R30+FC_E!R30</f>
        <v>0</v>
      </c>
      <c r="S30" s="8">
        <f>TI_EHG_E!S30+NRG_E!S30+FC_E!S30</f>
        <v>0</v>
      </c>
      <c r="T30" s="8">
        <f>TI_EHG_E!T30+NRG_E!T30+FC_E!T30</f>
        <v>0</v>
      </c>
      <c r="U30" s="8">
        <f>TI_EHG_E!U30+NRG_E!U30+FC_E!U30</f>
        <v>0</v>
      </c>
      <c r="V30" s="8">
        <f>TI_EHG_E!V30+NRG_E!V30+FC_E!V30</f>
        <v>0</v>
      </c>
      <c r="W30" s="8">
        <f>TI_EHG_E!W30+NRG_E!W30+FC_E!W30</f>
        <v>0</v>
      </c>
      <c r="X30" s="8">
        <f>TI_EHG_E!X30+NRG_E!X30+FC_E!X30</f>
        <v>0</v>
      </c>
      <c r="Y30" s="8">
        <f>TI_EHG_E!Y30+NRG_E!Y30+FC_E!Y30</f>
        <v>0</v>
      </c>
      <c r="Z30" s="8">
        <f>TI_EHG_E!Z30+NRG_E!Z30+FC_E!Z30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TI_EHG_E!C31+NRG_E!C31+FC_E!C31</f>
        <v>0</v>
      </c>
      <c r="D31" s="8">
        <f>TI_EHG_E!D31+NRG_E!D31+FC_E!D31</f>
        <v>0</v>
      </c>
      <c r="E31" s="8">
        <f>TI_EHG_E!E31+NRG_E!E31+FC_E!E31</f>
        <v>0</v>
      </c>
      <c r="F31" s="8">
        <f>TI_EHG_E!F31+NRG_E!F31+FC_E!F31</f>
        <v>0</v>
      </c>
      <c r="G31" s="8">
        <f>TI_EHG_E!G31+NRG_E!G31+FC_E!G31</f>
        <v>0</v>
      </c>
      <c r="H31" s="8">
        <f>TI_EHG_E!H31+NRG_E!H31+FC_E!H31</f>
        <v>0</v>
      </c>
      <c r="I31" s="8">
        <f>TI_EHG_E!I31+NRG_E!I31+FC_E!I31</f>
        <v>0</v>
      </c>
      <c r="J31" s="8">
        <f>TI_EHG_E!J31+NRG_E!J31+FC_E!J31</f>
        <v>0</v>
      </c>
      <c r="K31" s="8">
        <f>TI_EHG_E!K31+NRG_E!K31+FC_E!K31</f>
        <v>0</v>
      </c>
      <c r="L31" s="8">
        <f>TI_EHG_E!L31+NRG_E!L31+FC_E!L31</f>
        <v>0</v>
      </c>
      <c r="M31" s="8">
        <f>TI_EHG_E!M31+NRG_E!M31+FC_E!M31</f>
        <v>0</v>
      </c>
      <c r="N31" s="8">
        <f>TI_EHG_E!N31+NRG_E!N31+FC_E!N31</f>
        <v>0</v>
      </c>
      <c r="O31" s="8">
        <f>TI_EHG_E!O31+NRG_E!O31+FC_E!O31</f>
        <v>0</v>
      </c>
      <c r="P31" s="8">
        <f>TI_EHG_E!P31+NRG_E!P31+FC_E!P31</f>
        <v>0</v>
      </c>
      <c r="Q31" s="8">
        <f>TI_EHG_E!Q31+NRG_E!Q31+FC_E!Q31</f>
        <v>0</v>
      </c>
      <c r="R31" s="8">
        <f>TI_EHG_E!R31+NRG_E!R31+FC_E!R31</f>
        <v>0</v>
      </c>
      <c r="S31" s="8">
        <f>TI_EHG_E!S31+NRG_E!S31+FC_E!S31</f>
        <v>0</v>
      </c>
      <c r="T31" s="8">
        <f>TI_EHG_E!T31+NRG_E!T31+FC_E!T31</f>
        <v>0</v>
      </c>
      <c r="U31" s="8">
        <f>TI_EHG_E!U31+NRG_E!U31+FC_E!U31</f>
        <v>0</v>
      </c>
      <c r="V31" s="8">
        <f>TI_EHG_E!V31+NRG_E!V31+FC_E!V31</f>
        <v>0</v>
      </c>
      <c r="W31" s="8">
        <f>TI_EHG_E!W31+NRG_E!W31+FC_E!W31</f>
        <v>0</v>
      </c>
      <c r="X31" s="8">
        <f>TI_EHG_E!X31+NRG_E!X31+FC_E!X31</f>
        <v>0</v>
      </c>
      <c r="Y31" s="8">
        <f>TI_EHG_E!Y31+NRG_E!Y31+FC_E!Y31</f>
        <v>0</v>
      </c>
      <c r="Z31" s="8">
        <f>TI_EHG_E!Z31+NRG_E!Z31+FC_E!Z31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TI_EHG_E!C32+NRG_E!C32+FC_E!C32</f>
        <v>0</v>
      </c>
      <c r="D32" s="8">
        <f>TI_EHG_E!D32+NRG_E!D32+FC_E!D32</f>
        <v>0</v>
      </c>
      <c r="E32" s="8">
        <f>TI_EHG_E!E32+NRG_E!E32+FC_E!E32</f>
        <v>0</v>
      </c>
      <c r="F32" s="8">
        <f>TI_EHG_E!F32+NRG_E!F32+FC_E!F32</f>
        <v>0</v>
      </c>
      <c r="G32" s="8">
        <f>TI_EHG_E!G32+NRG_E!G32+FC_E!G32</f>
        <v>0</v>
      </c>
      <c r="H32" s="8">
        <f>TI_EHG_E!H32+NRG_E!H32+FC_E!H32</f>
        <v>0</v>
      </c>
      <c r="I32" s="8">
        <f>TI_EHG_E!I32+NRG_E!I32+FC_E!I32</f>
        <v>0</v>
      </c>
      <c r="J32" s="8">
        <f>TI_EHG_E!J32+NRG_E!J32+FC_E!J32</f>
        <v>0</v>
      </c>
      <c r="K32" s="8">
        <f>TI_EHG_E!K32+NRG_E!K32+FC_E!K32</f>
        <v>0</v>
      </c>
      <c r="L32" s="8">
        <f>TI_EHG_E!L32+NRG_E!L32+FC_E!L32</f>
        <v>0</v>
      </c>
      <c r="M32" s="8">
        <f>TI_EHG_E!M32+NRG_E!M32+FC_E!M32</f>
        <v>0</v>
      </c>
      <c r="N32" s="8">
        <f>TI_EHG_E!N32+NRG_E!N32+FC_E!N32</f>
        <v>0</v>
      </c>
      <c r="O32" s="8">
        <f>TI_EHG_E!O32+NRG_E!O32+FC_E!O32</f>
        <v>0</v>
      </c>
      <c r="P32" s="8">
        <f>TI_EHG_E!P32+NRG_E!P32+FC_E!P32</f>
        <v>0</v>
      </c>
      <c r="Q32" s="8">
        <f>TI_EHG_E!Q32+NRG_E!Q32+FC_E!Q32</f>
        <v>0</v>
      </c>
      <c r="R32" s="8">
        <f>TI_EHG_E!R32+NRG_E!R32+FC_E!R32</f>
        <v>0</v>
      </c>
      <c r="S32" s="8">
        <f>TI_EHG_E!S32+NRG_E!S32+FC_E!S32</f>
        <v>0</v>
      </c>
      <c r="T32" s="8">
        <f>TI_EHG_E!T32+NRG_E!T32+FC_E!T32</f>
        <v>0</v>
      </c>
      <c r="U32" s="8">
        <f>TI_EHG_E!U32+NRG_E!U32+FC_E!U32</f>
        <v>0</v>
      </c>
      <c r="V32" s="8">
        <f>TI_EHG_E!V32+NRG_E!V32+FC_E!V32</f>
        <v>0</v>
      </c>
      <c r="W32" s="8">
        <f>TI_EHG_E!W32+NRG_E!W32+FC_E!W32</f>
        <v>0</v>
      </c>
      <c r="X32" s="8">
        <f>TI_EHG_E!X32+NRG_E!X32+FC_E!X32</f>
        <v>0</v>
      </c>
      <c r="Y32" s="8">
        <f>TI_EHG_E!Y32+NRG_E!Y32+FC_E!Y32</f>
        <v>0</v>
      </c>
      <c r="Z32" s="8">
        <f>TI_EHG_E!Z32+NRG_E!Z32+FC_E!Z32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4">SUM(C34:C50)</f>
        <v>38863.803461759999</v>
      </c>
      <c r="D33" s="19">
        <f t="shared" ref="D33:X33" si="25">SUM(D34:D50)</f>
        <v>40593.034940400001</v>
      </c>
      <c r="E33" s="19">
        <f t="shared" si="25"/>
        <v>42370.095133440009</v>
      </c>
      <c r="F33" s="19">
        <f t="shared" si="25"/>
        <v>38479.064627160005</v>
      </c>
      <c r="G33" s="19">
        <f t="shared" si="25"/>
        <v>38106.135884880001</v>
      </c>
      <c r="H33" s="19">
        <f t="shared" si="25"/>
        <v>40009.269333240001</v>
      </c>
      <c r="I33" s="19">
        <f t="shared" si="25"/>
        <v>35422.590634919994</v>
      </c>
      <c r="J33" s="19">
        <f t="shared" si="25"/>
        <v>34083.586703519999</v>
      </c>
      <c r="K33" s="19">
        <f t="shared" si="25"/>
        <v>32985.586601279996</v>
      </c>
      <c r="L33" s="19">
        <f t="shared" si="25"/>
        <v>31816.489797359998</v>
      </c>
      <c r="M33" s="19">
        <f t="shared" si="25"/>
        <v>30114.314042399994</v>
      </c>
      <c r="N33" s="19">
        <f t="shared" si="25"/>
        <v>26953.048326599997</v>
      </c>
      <c r="O33" s="19">
        <f t="shared" si="25"/>
        <v>24583.593504959998</v>
      </c>
      <c r="P33" s="19">
        <f t="shared" si="25"/>
        <v>24691.010911560006</v>
      </c>
      <c r="Q33" s="19">
        <f t="shared" si="25"/>
        <v>24021.258128999994</v>
      </c>
      <c r="R33" s="19">
        <f t="shared" si="25"/>
        <v>24613.396186679998</v>
      </c>
      <c r="S33" s="19">
        <f t="shared" si="25"/>
        <v>24871.901279400001</v>
      </c>
      <c r="T33" s="19">
        <f t="shared" si="25"/>
        <v>25073.207310239999</v>
      </c>
      <c r="U33" s="19">
        <f t="shared" si="25"/>
        <v>24772.59151056</v>
      </c>
      <c r="V33" s="19">
        <f t="shared" si="25"/>
        <v>24948.615023279996</v>
      </c>
      <c r="W33" s="19">
        <f t="shared" si="25"/>
        <v>21987.458000639999</v>
      </c>
      <c r="X33" s="19">
        <f t="shared" si="25"/>
        <v>22342.63937148</v>
      </c>
      <c r="Y33" s="19">
        <f t="shared" ref="Y33:Z33" si="26">SUM(Y34:Y50)</f>
        <v>24158.411491319999</v>
      </c>
      <c r="Z33" s="19">
        <f t="shared" si="26"/>
        <v>24585.460328520003</v>
      </c>
    </row>
    <row r="34" spans="1:26" ht="11.25" customHeight="1" x14ac:dyDescent="0.2">
      <c r="A34" s="28" t="s">
        <v>54</v>
      </c>
      <c r="B34" s="7" t="s">
        <v>55</v>
      </c>
      <c r="C34" s="8">
        <f>TI_EHG_E!C34+NRG_E!C34+FC_E!C34</f>
        <v>39.916800000000009</v>
      </c>
      <c r="D34" s="8">
        <f>TI_EHG_E!D34+NRG_E!D34+FC_E!D34</f>
        <v>34.214400000000005</v>
      </c>
      <c r="E34" s="8">
        <f>TI_EHG_E!E34+NRG_E!E34+FC_E!E34</f>
        <v>39.916800000000009</v>
      </c>
      <c r="F34" s="8">
        <f>TI_EHG_E!F34+NRG_E!F34+FC_E!F34</f>
        <v>48.470399999999998</v>
      </c>
      <c r="G34" s="8">
        <f>TI_EHG_E!G34+NRG_E!G34+FC_E!G34</f>
        <v>48.470399999999998</v>
      </c>
      <c r="H34" s="8">
        <f>TI_EHG_E!H34+NRG_E!H34+FC_E!H34</f>
        <v>68.42880000000001</v>
      </c>
      <c r="I34" s="8">
        <f>TI_EHG_E!I34+NRG_E!I34+FC_E!I34</f>
        <v>76.982399999999998</v>
      </c>
      <c r="J34" s="8">
        <f>TI_EHG_E!J34+NRG_E!J34+FC_E!J34</f>
        <v>59.8752</v>
      </c>
      <c r="K34" s="8">
        <f>TI_EHG_E!K34+NRG_E!K34+FC_E!K34</f>
        <v>68.268303360000004</v>
      </c>
      <c r="L34" s="8">
        <f>TI_EHG_E!L34+NRG_E!L34+FC_E!L34</f>
        <v>56.395491840000005</v>
      </c>
      <c r="M34" s="8">
        <f>TI_EHG_E!M34+NRG_E!M34+FC_E!M34</f>
        <v>89.045568000000017</v>
      </c>
      <c r="N34" s="8">
        <f>TI_EHG_E!N34+NRG_E!N34+FC_E!N34</f>
        <v>44.522887679999997</v>
      </c>
      <c r="O34" s="8">
        <f>TI_EHG_E!O34+NRG_E!O34+FC_E!O34</f>
        <v>56.395491840000005</v>
      </c>
      <c r="P34" s="8">
        <f>TI_EHG_E!P34+NRG_E!P34+FC_E!P34</f>
        <v>71.2364544</v>
      </c>
      <c r="Q34" s="8">
        <f>TI_EHG_E!Q34+NRG_E!Q34+FC_E!Q34</f>
        <v>56.395491840000005</v>
      </c>
      <c r="R34" s="8">
        <f>TI_EHG_E!R34+NRG_E!R34+FC_E!R34</f>
        <v>38.586378240000002</v>
      </c>
      <c r="S34" s="8">
        <f>TI_EHG_E!S34+NRG_E!S34+FC_E!S34</f>
        <v>23.745415680000004</v>
      </c>
      <c r="T34" s="8">
        <f>TI_EHG_E!T34+NRG_E!T34+FC_E!T34</f>
        <v>28.147253759999998</v>
      </c>
      <c r="U34" s="8">
        <f>TI_EHG_E!U34+NRG_E!U34+FC_E!U34</f>
        <v>31.486579199999994</v>
      </c>
      <c r="V34" s="8">
        <f>TI_EHG_E!V34+NRG_E!V34+FC_E!V34</f>
        <v>37.627752959999995</v>
      </c>
      <c r="W34" s="8">
        <f>TI_EHG_E!W34+NRG_E!W34+FC_E!W34</f>
        <v>48.302853120000016</v>
      </c>
      <c r="X34" s="8">
        <f>TI_EHG_E!X34+NRG_E!X34+FC_E!X34</f>
        <v>106.54716672000001</v>
      </c>
      <c r="Y34" s="8">
        <f>TI_EHG_E!Y34+NRG_E!Y34+FC_E!Y34</f>
        <v>67.818746879999992</v>
      </c>
      <c r="Z34" s="8">
        <f>TI_EHG_E!Z34+NRG_E!Z34+FC_E!Z34</f>
        <v>41.241000959999987</v>
      </c>
    </row>
    <row r="35" spans="1:26" ht="11.25" customHeight="1" x14ac:dyDescent="0.2">
      <c r="A35" s="28" t="s">
        <v>56</v>
      </c>
      <c r="B35" s="7" t="s">
        <v>57</v>
      </c>
      <c r="C35" s="8">
        <f>TI_EHG_E!C35+NRG_E!C35+FC_E!C35</f>
        <v>0</v>
      </c>
      <c r="D35" s="8">
        <f>TI_EHG_E!D35+NRG_E!D35+FC_E!D35</f>
        <v>0</v>
      </c>
      <c r="E35" s="8">
        <f>TI_EHG_E!E35+NRG_E!E35+FC_E!E35</f>
        <v>0</v>
      </c>
      <c r="F35" s="8">
        <f>TI_EHG_E!F35+NRG_E!F35+FC_E!F35</f>
        <v>0</v>
      </c>
      <c r="G35" s="8">
        <f>TI_EHG_E!G35+NRG_E!G35+FC_E!G35</f>
        <v>0</v>
      </c>
      <c r="H35" s="8">
        <f>TI_EHG_E!H35+NRG_E!H35+FC_E!H35</f>
        <v>0</v>
      </c>
      <c r="I35" s="8">
        <f>TI_EHG_E!I35+NRG_E!I35+FC_E!I35</f>
        <v>0</v>
      </c>
      <c r="J35" s="8">
        <f>TI_EHG_E!J35+NRG_E!J35+FC_E!J35</f>
        <v>0</v>
      </c>
      <c r="K35" s="8">
        <f>TI_EHG_E!K35+NRG_E!K35+FC_E!K35</f>
        <v>0</v>
      </c>
      <c r="L35" s="8">
        <f>TI_EHG_E!L35+NRG_E!L35+FC_E!L35</f>
        <v>0</v>
      </c>
      <c r="M35" s="8">
        <f>TI_EHG_E!M35+NRG_E!M35+FC_E!M35</f>
        <v>0</v>
      </c>
      <c r="N35" s="8">
        <f>TI_EHG_E!N35+NRG_E!N35+FC_E!N35</f>
        <v>0</v>
      </c>
      <c r="O35" s="8">
        <f>TI_EHG_E!O35+NRG_E!O35+FC_E!O35</f>
        <v>0</v>
      </c>
      <c r="P35" s="8">
        <f>TI_EHG_E!P35+NRG_E!P35+FC_E!P35</f>
        <v>0</v>
      </c>
      <c r="Q35" s="8">
        <f>TI_EHG_E!Q35+NRG_E!Q35+FC_E!Q35</f>
        <v>0</v>
      </c>
      <c r="R35" s="8">
        <f>TI_EHG_E!R35+NRG_E!R35+FC_E!R35</f>
        <v>0</v>
      </c>
      <c r="S35" s="8">
        <f>TI_EHG_E!S35+NRG_E!S35+FC_E!S35</f>
        <v>0</v>
      </c>
      <c r="T35" s="8">
        <f>TI_EHG_E!T35+NRG_E!T35+FC_E!T35</f>
        <v>0</v>
      </c>
      <c r="U35" s="8">
        <f>TI_EHG_E!U35+NRG_E!U35+FC_E!U35</f>
        <v>0</v>
      </c>
      <c r="V35" s="8">
        <f>TI_EHG_E!V35+NRG_E!V35+FC_E!V35</f>
        <v>0</v>
      </c>
      <c r="W35" s="8">
        <f>TI_EHG_E!W35+NRG_E!W35+FC_E!W35</f>
        <v>0</v>
      </c>
      <c r="X35" s="8">
        <f>TI_EHG_E!X35+NRG_E!X35+FC_E!X35</f>
        <v>0</v>
      </c>
      <c r="Y35" s="8">
        <f>TI_EHG_E!Y35+NRG_E!Y35+FC_E!Y35</f>
        <v>0</v>
      </c>
      <c r="Z35" s="8">
        <f>TI_EHG_E!Z35+NRG_E!Z35+FC_E!Z35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TI_EHG_E!C36+NRG_E!C36+FC_E!C36</f>
        <v>3029.3996266800004</v>
      </c>
      <c r="D36" s="8">
        <f>TI_EHG_E!D36+NRG_E!D36+FC_E!D36</f>
        <v>2972.6914042800004</v>
      </c>
      <c r="E36" s="8">
        <f>TI_EHG_E!E36+NRG_E!E36+FC_E!E36</f>
        <v>2945.8297342800001</v>
      </c>
      <c r="F36" s="8">
        <f>TI_EHG_E!F36+NRG_E!F36+FC_E!F36</f>
        <v>2754.8136162000001</v>
      </c>
      <c r="G36" s="8">
        <f>TI_EHG_E!G36+NRG_E!G36+FC_E!G36</f>
        <v>2674.7937802799997</v>
      </c>
      <c r="H36" s="8">
        <f>TI_EHG_E!H36+NRG_E!H36+FC_E!H36</f>
        <v>2570.3097209999996</v>
      </c>
      <c r="I36" s="8">
        <f>TI_EHG_E!I36+NRG_E!I36+FC_E!I36</f>
        <v>2373.2831764799998</v>
      </c>
      <c r="J36" s="8">
        <f>TI_EHG_E!J36+NRG_E!J36+FC_E!J36</f>
        <v>2272.7355728399998</v>
      </c>
      <c r="K36" s="8">
        <f>TI_EHG_E!K36+NRG_E!K36+FC_E!K36</f>
        <v>2150.8267514399995</v>
      </c>
      <c r="L36" s="8">
        <f>TI_EHG_E!L36+NRG_E!L36+FC_E!L36</f>
        <v>2034.7227766800002</v>
      </c>
      <c r="M36" s="8">
        <f>TI_EHG_E!M36+NRG_E!M36+FC_E!M36</f>
        <v>1982.4766581599999</v>
      </c>
      <c r="N36" s="8">
        <f>TI_EHG_E!N36+NRG_E!N36+FC_E!N36</f>
        <v>1796.7102076800002</v>
      </c>
      <c r="O36" s="8">
        <f>TI_EHG_E!O36+NRG_E!O36+FC_E!O36</f>
        <v>1666.0932076800002</v>
      </c>
      <c r="P36" s="8">
        <f>TI_EHG_E!P36+NRG_E!P36+FC_E!P36</f>
        <v>1608.0406523999998</v>
      </c>
      <c r="Q36" s="8">
        <f>TI_EHG_E!Q36+NRG_E!Q36+FC_E!Q36</f>
        <v>1581.9174795599999</v>
      </c>
      <c r="R36" s="8">
        <f>TI_EHG_E!R36+NRG_E!R36+FC_E!R36</f>
        <v>1512.2552309999999</v>
      </c>
      <c r="S36" s="8">
        <f>TI_EHG_E!S36+NRG_E!S36+FC_E!S36</f>
        <v>1486.1320581599998</v>
      </c>
      <c r="T36" s="8">
        <f>TI_EHG_E!T36+NRG_E!T36+FC_E!T36</f>
        <v>1496.0696266800005</v>
      </c>
      <c r="U36" s="8">
        <f>TI_EHG_E!U36+NRG_E!U36+FC_E!U36</f>
        <v>1508.1477238800003</v>
      </c>
      <c r="V36" s="8">
        <f>TI_EHG_E!V36+NRG_E!V36+FC_E!V36</f>
        <v>1473.5830582800004</v>
      </c>
      <c r="W36" s="8">
        <f>TI_EHG_E!W36+NRG_E!W36+FC_E!W36</f>
        <v>1448.52185844</v>
      </c>
      <c r="X36" s="8">
        <f>TI_EHG_E!X36+NRG_E!X36+FC_E!X36</f>
        <v>1298.9946970800002</v>
      </c>
      <c r="Y36" s="8">
        <f>TI_EHG_E!Y36+NRG_E!Y36+FC_E!Y36</f>
        <v>1281.1147063200001</v>
      </c>
      <c r="Z36" s="8">
        <f>TI_EHG_E!Z36+NRG_E!Z36+FC_E!Z36</f>
        <v>1268.6886</v>
      </c>
    </row>
    <row r="37" spans="1:26" ht="11.25" customHeight="1" x14ac:dyDescent="0.2">
      <c r="A37" s="28" t="s">
        <v>60</v>
      </c>
      <c r="B37" s="7" t="s">
        <v>61</v>
      </c>
      <c r="C37" s="8">
        <f>TI_EHG_E!C37+NRG_E!C37+FC_E!C37</f>
        <v>6591.1508308799994</v>
      </c>
      <c r="D37" s="8">
        <f>TI_EHG_E!D37+NRG_E!D37+FC_E!D37</f>
        <v>6193.7568831599992</v>
      </c>
      <c r="E37" s="8">
        <f>TI_EHG_E!E37+NRG_E!E37+FC_E!E37</f>
        <v>6417.2909631600032</v>
      </c>
      <c r="F37" s="8">
        <f>TI_EHG_E!F37+NRG_E!F37+FC_E!F37</f>
        <v>6224.8031722800015</v>
      </c>
      <c r="G37" s="8">
        <f>TI_EHG_E!G37+NRG_E!G37+FC_E!G37</f>
        <v>5982.6411691200001</v>
      </c>
      <c r="H37" s="8">
        <f>TI_EHG_E!H37+NRG_E!H37+FC_E!H37</f>
        <v>5613.1892308799979</v>
      </c>
      <c r="I37" s="8">
        <f>TI_EHG_E!I37+NRG_E!I37+FC_E!I37</f>
        <v>5190.9580522799988</v>
      </c>
      <c r="J37" s="8">
        <f>TI_EHG_E!J37+NRG_E!J37+FC_E!J37</f>
        <v>4839.0804831600008</v>
      </c>
      <c r="K37" s="8">
        <f>TI_EHG_E!K37+NRG_E!K37+FC_E!K37</f>
        <v>4537.2096831600002</v>
      </c>
      <c r="L37" s="8">
        <f>TI_EHG_E!L37+NRG_E!L37+FC_E!L37</f>
        <v>4457.9299287599997</v>
      </c>
      <c r="M37" s="8">
        <f>TI_EHG_E!M37+NRG_E!M37+FC_E!M37</f>
        <v>4232.2894891200003</v>
      </c>
      <c r="N37" s="8">
        <f>TI_EHG_E!N37+NRG_E!N37+FC_E!N37</f>
        <v>3805.4012673599996</v>
      </c>
      <c r="O37" s="8">
        <f>TI_EHG_E!O37+NRG_E!O37+FC_E!O37</f>
        <v>3430.3500000000017</v>
      </c>
      <c r="P37" s="8">
        <f>TI_EHG_E!P37+NRG_E!P37+FC_E!P37</f>
        <v>3344.97245544</v>
      </c>
      <c r="Q37" s="8">
        <f>TI_EHG_E!Q37+NRG_E!Q37+FC_E!Q37</f>
        <v>3320.5787999999993</v>
      </c>
      <c r="R37" s="8">
        <f>TI_EHG_E!R37+NRG_E!R37+FC_E!R37</f>
        <v>3192.51223368</v>
      </c>
      <c r="S37" s="8">
        <f>TI_EHG_E!S37+NRG_E!S37+FC_E!S37</f>
        <v>3140.6760277199987</v>
      </c>
      <c r="T37" s="8">
        <f>TI_EHG_E!T37+NRG_E!T37+FC_E!T37</f>
        <v>3133.6474276799986</v>
      </c>
      <c r="U37" s="8">
        <f>TI_EHG_E!U37+NRG_E!U37+FC_E!U37</f>
        <v>3105.7869981600002</v>
      </c>
      <c r="V37" s="8">
        <f>TI_EHG_E!V37+NRG_E!V37+FC_E!V37</f>
        <v>3215.8021895999991</v>
      </c>
      <c r="W37" s="8">
        <f>TI_EHG_E!W37+NRG_E!W37+FC_E!W37</f>
        <v>2662.2684395999995</v>
      </c>
      <c r="X37" s="8">
        <f>TI_EHG_E!X37+NRG_E!X37+FC_E!X37</f>
        <v>2894.3771471999999</v>
      </c>
      <c r="Y37" s="8">
        <f>TI_EHG_E!Y37+NRG_E!Y37+FC_E!Y37</f>
        <v>3150.7565165999995</v>
      </c>
      <c r="Z37" s="8">
        <f>TI_EHG_E!Z37+NRG_E!Z37+FC_E!Z37</f>
        <v>3516.6942795600003</v>
      </c>
    </row>
    <row r="38" spans="1:26" ht="11.25" customHeight="1" x14ac:dyDescent="0.2">
      <c r="A38" s="28" t="s">
        <v>62</v>
      </c>
      <c r="B38" s="7" t="s">
        <v>63</v>
      </c>
      <c r="C38" s="8">
        <f>TI_EHG_E!C38+NRG_E!C38+FC_E!C38</f>
        <v>9.3030840000000001</v>
      </c>
      <c r="D38" s="8">
        <f>TI_EHG_E!D38+NRG_E!D38+FC_E!D38</f>
        <v>9.3030840000000001</v>
      </c>
      <c r="E38" s="8">
        <f>TI_EHG_E!E38+NRG_E!E38+FC_E!E38</f>
        <v>6.2019719999999996</v>
      </c>
      <c r="F38" s="8">
        <f>TI_EHG_E!F38+NRG_E!F38+FC_E!F38</f>
        <v>6.2019720000000005</v>
      </c>
      <c r="G38" s="8">
        <f>TI_EHG_E!G38+NRG_E!G38+FC_E!G38</f>
        <v>6.2720280000000015</v>
      </c>
      <c r="H38" s="8">
        <f>TI_EHG_E!H38+NRG_E!H38+FC_E!H38</f>
        <v>9.4079160000000002</v>
      </c>
      <c r="I38" s="8">
        <f>TI_EHG_E!I38+NRG_E!I38+FC_E!I38</f>
        <v>6.2720280000000033</v>
      </c>
      <c r="J38" s="8">
        <f>TI_EHG_E!J38+NRG_E!J38+FC_E!J38</f>
        <v>6.1598879999999978</v>
      </c>
      <c r="K38" s="8">
        <f>TI_EHG_E!K38+NRG_E!K38+FC_E!K38</f>
        <v>6.1598879999999978</v>
      </c>
      <c r="L38" s="8">
        <f>TI_EHG_E!L38+NRG_E!L38+FC_E!L38</f>
        <v>6.1598879999999978</v>
      </c>
      <c r="M38" s="8">
        <f>TI_EHG_E!M38+NRG_E!M38+FC_E!M38</f>
        <v>9.2400840000000013</v>
      </c>
      <c r="N38" s="8">
        <f>TI_EHG_E!N38+NRG_E!N38+FC_E!N38</f>
        <v>6.1598879999999978</v>
      </c>
      <c r="O38" s="8">
        <f>TI_EHG_E!O38+NRG_E!O38+FC_E!O38</f>
        <v>3.0799440000000002</v>
      </c>
      <c r="P38" s="8">
        <f>TI_EHG_E!P38+NRG_E!P38+FC_E!P38</f>
        <v>6.1598879999999978</v>
      </c>
      <c r="Q38" s="8">
        <f>TI_EHG_E!Q38+NRG_E!Q38+FC_E!Q38</f>
        <v>3.0799440000000007</v>
      </c>
      <c r="R38" s="8">
        <f>TI_EHG_E!R38+NRG_E!R38+FC_E!R38</f>
        <v>3.0799440000000007</v>
      </c>
      <c r="S38" s="8">
        <f>TI_EHG_E!S38+NRG_E!S38+FC_E!S38</f>
        <v>3.0799440000000011</v>
      </c>
      <c r="T38" s="8">
        <f>TI_EHG_E!T38+NRG_E!T38+FC_E!T38</f>
        <v>3.7298520000000002</v>
      </c>
      <c r="U38" s="8">
        <f>TI_EHG_E!U38+NRG_E!U38+FC_E!U38</f>
        <v>3.0061079999999993</v>
      </c>
      <c r="V38" s="8">
        <f>TI_EHG_E!V38+NRG_E!V38+FC_E!V38</f>
        <v>3.8437560000000013</v>
      </c>
      <c r="W38" s="8">
        <f>TI_EHG_E!W38+NRG_E!W38+FC_E!W38</f>
        <v>3.8467799999999981</v>
      </c>
      <c r="X38" s="8">
        <f>TI_EHG_E!X38+NRG_E!X38+FC_E!X38</f>
        <v>3.9977280000000004</v>
      </c>
      <c r="Y38" s="8">
        <f>TI_EHG_E!Y38+NRG_E!Y38+FC_E!Y38</f>
        <v>4.9712039999999993</v>
      </c>
      <c r="Z38" s="8">
        <f>TI_EHG_E!Z38+NRG_E!Z38+FC_E!Z38</f>
        <v>5.0480640000000001</v>
      </c>
    </row>
    <row r="39" spans="1:26" ht="11.25" customHeight="1" x14ac:dyDescent="0.2">
      <c r="A39" s="28" t="s">
        <v>64</v>
      </c>
      <c r="B39" s="7" t="s">
        <v>65</v>
      </c>
      <c r="C39" s="8">
        <f>TI_EHG_E!C39+NRG_E!C39+FC_E!C39</f>
        <v>0</v>
      </c>
      <c r="D39" s="8">
        <f>TI_EHG_E!D39+NRG_E!D39+FC_E!D39</f>
        <v>0</v>
      </c>
      <c r="E39" s="8">
        <f>TI_EHG_E!E39+NRG_E!E39+FC_E!E39</f>
        <v>0</v>
      </c>
      <c r="F39" s="8">
        <f>TI_EHG_E!F39+NRG_E!F39+FC_E!F39</f>
        <v>0</v>
      </c>
      <c r="G39" s="8">
        <f>TI_EHG_E!G39+NRG_E!G39+FC_E!G39</f>
        <v>0</v>
      </c>
      <c r="H39" s="8">
        <f>TI_EHG_E!H39+NRG_E!H39+FC_E!H39</f>
        <v>0</v>
      </c>
      <c r="I39" s="8">
        <f>TI_EHG_E!I39+NRG_E!I39+FC_E!I39</f>
        <v>0</v>
      </c>
      <c r="J39" s="8">
        <f>TI_EHG_E!J39+NRG_E!J39+FC_E!J39</f>
        <v>0</v>
      </c>
      <c r="K39" s="8">
        <f>TI_EHG_E!K39+NRG_E!K39+FC_E!K39</f>
        <v>0</v>
      </c>
      <c r="L39" s="8">
        <f>TI_EHG_E!L39+NRG_E!L39+FC_E!L39</f>
        <v>0</v>
      </c>
      <c r="M39" s="8">
        <f>TI_EHG_E!M39+NRG_E!M39+FC_E!M39</f>
        <v>0</v>
      </c>
      <c r="N39" s="8">
        <f>TI_EHG_E!N39+NRG_E!N39+FC_E!N39</f>
        <v>0</v>
      </c>
      <c r="O39" s="8">
        <f>TI_EHG_E!O39+NRG_E!O39+FC_E!O39</f>
        <v>0</v>
      </c>
      <c r="P39" s="8">
        <f>TI_EHG_E!P39+NRG_E!P39+FC_E!P39</f>
        <v>0</v>
      </c>
      <c r="Q39" s="8">
        <f>TI_EHG_E!Q39+NRG_E!Q39+FC_E!Q39</f>
        <v>0</v>
      </c>
      <c r="R39" s="8">
        <f>TI_EHG_E!R39+NRG_E!R39+FC_E!R39</f>
        <v>0</v>
      </c>
      <c r="S39" s="8">
        <f>TI_EHG_E!S39+NRG_E!S39+FC_E!S39</f>
        <v>0</v>
      </c>
      <c r="T39" s="8">
        <f>TI_EHG_E!T39+NRG_E!T39+FC_E!T39</f>
        <v>0</v>
      </c>
      <c r="U39" s="8">
        <f>TI_EHG_E!U39+NRG_E!U39+FC_E!U39</f>
        <v>0</v>
      </c>
      <c r="V39" s="8">
        <f>TI_EHG_E!V39+NRG_E!V39+FC_E!V39</f>
        <v>0</v>
      </c>
      <c r="W39" s="8">
        <f>TI_EHG_E!W39+NRG_E!W39+FC_E!W39</f>
        <v>0</v>
      </c>
      <c r="X39" s="8">
        <f>TI_EHG_E!X39+NRG_E!X39+FC_E!X39</f>
        <v>0</v>
      </c>
      <c r="Y39" s="8">
        <f>TI_EHG_E!Y39+NRG_E!Y39+FC_E!Y39</f>
        <v>0</v>
      </c>
      <c r="Z39" s="8">
        <f>TI_EHG_E!Z39+NRG_E!Z39+FC_E!Z39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TI_EHG_E!C40+NRG_E!C40+FC_E!C40</f>
        <v>442.43107055999985</v>
      </c>
      <c r="D40" s="8">
        <f>TI_EHG_E!D40+NRG_E!D40+FC_E!D40</f>
        <v>413.5766227200001</v>
      </c>
      <c r="E40" s="8">
        <f>TI_EHG_E!E40+NRG_E!E40+FC_E!E40</f>
        <v>416.78287380000012</v>
      </c>
      <c r="F40" s="8">
        <f>TI_EHG_E!F40+NRG_E!F40+FC_E!F40</f>
        <v>400.75265376000016</v>
      </c>
      <c r="G40" s="8">
        <f>TI_EHG_E!G40+NRG_E!G40+FC_E!G40</f>
        <v>432.81283500000012</v>
      </c>
      <c r="H40" s="8">
        <f>TI_EHG_E!H40+NRG_E!H40+FC_E!H40</f>
        <v>480.90323628000021</v>
      </c>
      <c r="I40" s="8">
        <f>TI_EHG_E!I40+NRG_E!I40+FC_E!I40</f>
        <v>477.69724404000016</v>
      </c>
      <c r="J40" s="8">
        <f>TI_EHG_E!J40+NRG_E!J40+FC_E!J40</f>
        <v>473.0301</v>
      </c>
      <c r="K40" s="8">
        <f>TI_EHG_E!K40+NRG_E!K40+FC_E!K40</f>
        <v>451.38796992000016</v>
      </c>
      <c r="L40" s="8">
        <f>TI_EHG_E!L40+NRG_E!L40+FC_E!L40</f>
        <v>426.6545137199999</v>
      </c>
      <c r="M40" s="8">
        <f>TI_EHG_E!M40+NRG_E!M40+FC_E!M40</f>
        <v>488.48854248000015</v>
      </c>
      <c r="N40" s="8">
        <f>TI_EHG_E!N40+NRG_E!N40+FC_E!N40</f>
        <v>435.92978627999997</v>
      </c>
      <c r="O40" s="8">
        <f>TI_EHG_E!O40+NRG_E!O40+FC_E!O40</f>
        <v>408.10448628</v>
      </c>
      <c r="P40" s="8">
        <f>TI_EHG_E!P40+NRG_E!P40+FC_E!P40</f>
        <v>423.56266992000013</v>
      </c>
      <c r="Q40" s="8">
        <f>TI_EHG_E!Q40+NRG_E!Q40+FC_E!Q40</f>
        <v>423.56292876000009</v>
      </c>
      <c r="R40" s="8">
        <f>TI_EHG_E!R40+NRG_E!R40+FC_E!R40</f>
        <v>451.38822876000017</v>
      </c>
      <c r="S40" s="8">
        <f>TI_EHG_E!S40+NRG_E!S40+FC_E!S40</f>
        <v>460.66324248000012</v>
      </c>
      <c r="T40" s="8">
        <f>TI_EHG_E!T40+NRG_E!T40+FC_E!T40</f>
        <v>547.39172592000011</v>
      </c>
      <c r="U40" s="8">
        <f>TI_EHG_E!U40+NRG_E!U40+FC_E!U40</f>
        <v>595.14304679999975</v>
      </c>
      <c r="V40" s="8">
        <f>TI_EHG_E!V40+NRG_E!V40+FC_E!V40</f>
        <v>558.41960412000003</v>
      </c>
      <c r="W40" s="8">
        <f>TI_EHG_E!W40+NRG_E!W40+FC_E!W40</f>
        <v>325.15403147999996</v>
      </c>
      <c r="X40" s="8">
        <f>TI_EHG_E!X40+NRG_E!X40+FC_E!X40</f>
        <v>414.20741580000004</v>
      </c>
      <c r="Y40" s="8">
        <f>TI_EHG_E!Y40+NRG_E!Y40+FC_E!Y40</f>
        <v>506.62468476000004</v>
      </c>
      <c r="Z40" s="8">
        <f>TI_EHG_E!Z40+NRG_E!Z40+FC_E!Z40</f>
        <v>529.71321276000003</v>
      </c>
    </row>
    <row r="41" spans="1:26" ht="11.25" customHeight="1" x14ac:dyDescent="0.2">
      <c r="A41" s="28" t="s">
        <v>68</v>
      </c>
      <c r="B41" s="7" t="s">
        <v>69</v>
      </c>
      <c r="C41" s="8">
        <f>TI_EHG_E!C41+NRG_E!C41+FC_E!C41</f>
        <v>28.342979999999997</v>
      </c>
      <c r="D41" s="8">
        <f>TI_EHG_E!D41+NRG_E!D41+FC_E!D41</f>
        <v>22.044626280000003</v>
      </c>
      <c r="E41" s="8">
        <f>TI_EHG_E!E41+NRG_E!E41+FC_E!E41</f>
        <v>15.746013720000001</v>
      </c>
      <c r="F41" s="8">
        <f>TI_EHG_E!F41+NRG_E!F41+FC_E!F41</f>
        <v>12.596966279999998</v>
      </c>
      <c r="G41" s="8">
        <f>TI_EHG_E!G41+NRG_E!G41+FC_E!G41</f>
        <v>9.4367887200000009</v>
      </c>
      <c r="H41" s="8">
        <f>TI_EHG_E!H41+NRG_E!H41+FC_E!H41</f>
        <v>9.4367887200000045</v>
      </c>
      <c r="I41" s="8">
        <f>TI_EHG_E!I41+NRG_E!I41+FC_E!I41</f>
        <v>6.2913650400000023</v>
      </c>
      <c r="J41" s="8">
        <f>TI_EHG_E!J41+NRG_E!J41+FC_E!J41</f>
        <v>3.1456825199999985</v>
      </c>
      <c r="K41" s="8">
        <f>TI_EHG_E!K41+NRG_E!K41+FC_E!K41</f>
        <v>6.2913650400000014</v>
      </c>
      <c r="L41" s="8">
        <f>TI_EHG_E!L41+NRG_E!L41+FC_E!L41</f>
        <v>6.2913650399999996</v>
      </c>
      <c r="M41" s="8">
        <f>TI_EHG_E!M41+NRG_E!M41+FC_E!M41</f>
        <v>6.2913650400000005</v>
      </c>
      <c r="N41" s="8">
        <f>TI_EHG_E!N41+NRG_E!N41+FC_E!N41</f>
        <v>6.2913650400000005</v>
      </c>
      <c r="O41" s="8">
        <f>TI_EHG_E!O41+NRG_E!O41+FC_E!O41</f>
        <v>3.1456825200000007</v>
      </c>
      <c r="P41" s="8">
        <f>TI_EHG_E!P41+NRG_E!P41+FC_E!P41</f>
        <v>6.2913650400000023</v>
      </c>
      <c r="Q41" s="8">
        <f>TI_EHG_E!Q41+NRG_E!Q41+FC_E!Q41</f>
        <v>3.1456825200000007</v>
      </c>
      <c r="R41" s="8">
        <f>TI_EHG_E!R41+NRG_E!R41+FC_E!R41</f>
        <v>3.1456825200000007</v>
      </c>
      <c r="S41" s="8">
        <f>TI_EHG_E!S41+NRG_E!S41+FC_E!S41</f>
        <v>3.1456825200000007</v>
      </c>
      <c r="T41" s="8">
        <f>TI_EHG_E!T41+NRG_E!T41+FC_E!T41</f>
        <v>2.20505796</v>
      </c>
      <c r="U41" s="8">
        <f>TI_EHG_E!U41+NRG_E!U41+FC_E!U41</f>
        <v>1.3586511599999995</v>
      </c>
      <c r="V41" s="8">
        <f>TI_EHG_E!V41+NRG_E!V41+FC_E!V41</f>
        <v>1.1352722399999999</v>
      </c>
      <c r="W41" s="8">
        <f>TI_EHG_E!W41+NRG_E!W41+FC_E!W41</f>
        <v>1.3589099999999998</v>
      </c>
      <c r="X41" s="8">
        <f>TI_EHG_E!X41+NRG_E!X41+FC_E!X41</f>
        <v>3.1674250800000001</v>
      </c>
      <c r="Y41" s="8">
        <f>TI_EHG_E!Y41+NRG_E!Y41+FC_E!Y41</f>
        <v>1.5727118400000002</v>
      </c>
      <c r="Z41" s="8">
        <f>TI_EHG_E!Z41+NRG_E!Z41+FC_E!Z41</f>
        <v>0.89015075999999982</v>
      </c>
    </row>
    <row r="42" spans="1:26" ht="11.25" customHeight="1" x14ac:dyDescent="0.2">
      <c r="A42" s="28" t="s">
        <v>70</v>
      </c>
      <c r="B42" s="7" t="s">
        <v>71</v>
      </c>
      <c r="C42" s="8">
        <f>TI_EHG_E!C42+NRG_E!C42+FC_E!C42</f>
        <v>35.880291360000015</v>
      </c>
      <c r="D42" s="8">
        <f>TI_EHG_E!D42+NRG_E!D42+FC_E!D42</f>
        <v>0</v>
      </c>
      <c r="E42" s="8">
        <f>TI_EHG_E!E42+NRG_E!E42+FC_E!E42</f>
        <v>0</v>
      </c>
      <c r="F42" s="8">
        <f>TI_EHG_E!F42+NRG_E!F42+FC_E!F42</f>
        <v>0</v>
      </c>
      <c r="G42" s="8">
        <f>TI_EHG_E!G42+NRG_E!G42+FC_E!G42</f>
        <v>0</v>
      </c>
      <c r="H42" s="8">
        <f>TI_EHG_E!H42+NRG_E!H42+FC_E!H42</f>
        <v>0</v>
      </c>
      <c r="I42" s="8">
        <f>TI_EHG_E!I42+NRG_E!I42+FC_E!I42</f>
        <v>0</v>
      </c>
      <c r="J42" s="8">
        <f>TI_EHG_E!J42+NRG_E!J42+FC_E!J42</f>
        <v>0</v>
      </c>
      <c r="K42" s="8">
        <f>TI_EHG_E!K42+NRG_E!K42+FC_E!K42</f>
        <v>0</v>
      </c>
      <c r="L42" s="8">
        <f>TI_EHG_E!L42+NRG_E!L42+FC_E!L42</f>
        <v>0</v>
      </c>
      <c r="M42" s="8">
        <f>TI_EHG_E!M42+NRG_E!M42+FC_E!M42</f>
        <v>0</v>
      </c>
      <c r="N42" s="8">
        <f>TI_EHG_E!N42+NRG_E!N42+FC_E!N42</f>
        <v>0</v>
      </c>
      <c r="O42" s="8">
        <f>TI_EHG_E!O42+NRG_E!O42+FC_E!O42</f>
        <v>0</v>
      </c>
      <c r="P42" s="8">
        <f>TI_EHG_E!P42+NRG_E!P42+FC_E!P42</f>
        <v>0</v>
      </c>
      <c r="Q42" s="8">
        <f>TI_EHG_E!Q42+NRG_E!Q42+FC_E!Q42</f>
        <v>0</v>
      </c>
      <c r="R42" s="8">
        <f>TI_EHG_E!R42+NRG_E!R42+FC_E!R42</f>
        <v>0</v>
      </c>
      <c r="S42" s="8">
        <f>TI_EHG_E!S42+NRG_E!S42+FC_E!S42</f>
        <v>0</v>
      </c>
      <c r="T42" s="8">
        <f>TI_EHG_E!T42+NRG_E!T42+FC_E!T42</f>
        <v>0</v>
      </c>
      <c r="U42" s="8">
        <f>TI_EHG_E!U42+NRG_E!U42+FC_E!U42</f>
        <v>0</v>
      </c>
      <c r="V42" s="8">
        <f>TI_EHG_E!V42+NRG_E!V42+FC_E!V42</f>
        <v>0</v>
      </c>
      <c r="W42" s="8">
        <f>TI_EHG_E!W42+NRG_E!W42+FC_E!W42</f>
        <v>0</v>
      </c>
      <c r="X42" s="8">
        <f>TI_EHG_E!X42+NRG_E!X42+FC_E!X42</f>
        <v>0</v>
      </c>
      <c r="Y42" s="8">
        <f>TI_EHG_E!Y42+NRG_E!Y42+FC_E!Y42</f>
        <v>0</v>
      </c>
      <c r="Z42" s="8">
        <f>TI_EHG_E!Z42+NRG_E!Z42+FC_E!Z42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TI_EHG_E!C43+NRG_E!C43+FC_E!C43</f>
        <v>15283.184042880001</v>
      </c>
      <c r="D43" s="8">
        <f>TI_EHG_E!D43+NRG_E!D43+FC_E!D43</f>
        <v>16638.121838520001</v>
      </c>
      <c r="E43" s="8">
        <f>TI_EHG_E!E43+NRG_E!E43+FC_E!E43</f>
        <v>16962.407832239998</v>
      </c>
      <c r="F43" s="8">
        <f>TI_EHG_E!F43+NRG_E!F43+FC_E!F43</f>
        <v>17129.367047520002</v>
      </c>
      <c r="G43" s="8">
        <f>TI_EHG_E!G43+NRG_E!G43+FC_E!G43</f>
        <v>17781.150025079998</v>
      </c>
      <c r="H43" s="8">
        <f>TI_EHG_E!H43+NRG_E!H43+FC_E!H43</f>
        <v>17614.191343320002</v>
      </c>
      <c r="I43" s="8">
        <f>TI_EHG_E!I43+NRG_E!I43+FC_E!I43</f>
        <v>16689.839666759999</v>
      </c>
      <c r="J43" s="8">
        <f>TI_EHG_E!J43+NRG_E!J43+FC_E!J43</f>
        <v>16935.184440719997</v>
      </c>
      <c r="K43" s="8">
        <f>TI_EHG_E!K43+NRG_E!K43+FC_E!K43</f>
        <v>16626.112836839999</v>
      </c>
      <c r="L43" s="8">
        <f>TI_EHG_E!L43+NRG_E!L43+FC_E!L43</f>
        <v>16584.691411079999</v>
      </c>
      <c r="M43" s="8">
        <f>TI_EHG_E!M43+NRG_E!M43+FC_E!M43</f>
        <v>16380.767796119995</v>
      </c>
      <c r="N43" s="8">
        <f>TI_EHG_E!N43+NRG_E!N43+FC_E!N43</f>
        <v>15166.787051519997</v>
      </c>
      <c r="O43" s="8">
        <f>TI_EHG_E!O43+NRG_E!O43+FC_E!O43</f>
        <v>13777.560725759999</v>
      </c>
      <c r="P43" s="8">
        <f>TI_EHG_E!P43+NRG_E!P43+FC_E!P43</f>
        <v>13529.029236840004</v>
      </c>
      <c r="Q43" s="8">
        <f>TI_EHG_E!Q43+NRG_E!Q43+FC_E!Q43</f>
        <v>13815.795970079998</v>
      </c>
      <c r="R43" s="8">
        <f>TI_EHG_E!R43+NRG_E!R43+FC_E!R43</f>
        <v>14115.30876288</v>
      </c>
      <c r="S43" s="8">
        <f>TI_EHG_E!S43+NRG_E!S43+FC_E!S43</f>
        <v>14488.105862879998</v>
      </c>
      <c r="T43" s="8">
        <f>TI_EHG_E!T43+NRG_E!T43+FC_E!T43</f>
        <v>14784.769925639999</v>
      </c>
      <c r="U43" s="8">
        <f>TI_EHG_E!U43+NRG_E!U43+FC_E!U43</f>
        <v>14917.383790920001</v>
      </c>
      <c r="V43" s="8">
        <f>TI_EHG_E!V43+NRG_E!V43+FC_E!V43</f>
        <v>15253.583286239998</v>
      </c>
      <c r="W43" s="8">
        <f>TI_EHG_E!W43+NRG_E!W43+FC_E!W43</f>
        <v>13258.908327600002</v>
      </c>
      <c r="X43" s="8">
        <f>TI_EHG_E!X43+NRG_E!X43+FC_E!X43</f>
        <v>14094.034119359998</v>
      </c>
      <c r="Y43" s="8">
        <f>TI_EHG_E!Y43+NRG_E!Y43+FC_E!Y43</f>
        <v>14610.16083384</v>
      </c>
      <c r="Z43" s="8">
        <f>TI_EHG_E!Z43+NRG_E!Z43+FC_E!Z43</f>
        <v>15198.854804640001</v>
      </c>
    </row>
    <row r="44" spans="1:26" ht="11.25" customHeight="1" x14ac:dyDescent="0.2">
      <c r="A44" s="28" t="s">
        <v>74</v>
      </c>
      <c r="B44" s="7" t="s">
        <v>75</v>
      </c>
      <c r="C44" s="8">
        <f>TI_EHG_E!C44+NRG_E!C44+FC_E!C44</f>
        <v>10053.176833439999</v>
      </c>
      <c r="D44" s="8">
        <f>TI_EHG_E!D44+NRG_E!D44+FC_E!D44</f>
        <v>10218.904939440001</v>
      </c>
      <c r="E44" s="8">
        <f>TI_EHG_E!E44+NRG_E!E44+FC_E!E44</f>
        <v>11269.564428240003</v>
      </c>
      <c r="F44" s="8">
        <f>TI_EHG_E!F44+NRG_E!F44+FC_E!F44</f>
        <v>7288.9429240800009</v>
      </c>
      <c r="G44" s="8">
        <f>TI_EHG_E!G44+NRG_E!G44+FC_E!G44</f>
        <v>7297.717019040002</v>
      </c>
      <c r="H44" s="8">
        <f>TI_EHG_E!H44+NRG_E!H44+FC_E!H44</f>
        <v>9092.5935760800021</v>
      </c>
      <c r="I44" s="8">
        <f>TI_EHG_E!I44+NRG_E!I44+FC_E!I44</f>
        <v>5378.4107049600007</v>
      </c>
      <c r="J44" s="8">
        <f>TI_EHG_E!J44+NRG_E!J44+FC_E!J44</f>
        <v>5544.9360000000006</v>
      </c>
      <c r="K44" s="8">
        <f>TI_EHG_E!K44+NRG_E!K44+FC_E!K44</f>
        <v>5018.6156903999999</v>
      </c>
      <c r="L44" s="8">
        <f>TI_EHG_E!L44+NRG_E!L44+FC_E!L44</f>
        <v>4476.8155356000007</v>
      </c>
      <c r="M44" s="8">
        <f>TI_EHG_E!M44+NRG_E!M44+FC_E!M44</f>
        <v>3467.5201548000005</v>
      </c>
      <c r="N44" s="8">
        <f>TI_EHG_E!N44+NRG_E!N44+FC_E!N44</f>
        <v>3402.5034117600003</v>
      </c>
      <c r="O44" s="8">
        <f>TI_EHG_E!O44+NRG_E!O44+FC_E!O44</f>
        <v>2888.5678142400002</v>
      </c>
      <c r="P44" s="8">
        <f>TI_EHG_E!P44+NRG_E!P44+FC_E!P44</f>
        <v>2164.1038142400002</v>
      </c>
      <c r="Q44" s="8">
        <f>TI_EHG_E!Q44+NRG_E!Q44+FC_E!Q44</f>
        <v>1554.1917832800004</v>
      </c>
      <c r="R44" s="8">
        <f>TI_EHG_E!R44+NRG_E!R44+FC_E!R44</f>
        <v>1777.10350464</v>
      </c>
      <c r="S44" s="8">
        <f>TI_EHG_E!S44+NRG_E!S44+FC_E!S44</f>
        <v>1857.5992569600003</v>
      </c>
      <c r="T44" s="8">
        <f>TI_EHG_E!T44+NRG_E!T44+FC_E!T44</f>
        <v>1714.1996887199998</v>
      </c>
      <c r="U44" s="8">
        <f>TI_EHG_E!U44+NRG_E!U44+FC_E!U44</f>
        <v>1648.0168372800003</v>
      </c>
      <c r="V44" s="8">
        <f>TI_EHG_E!V44+NRG_E!V44+FC_E!V44</f>
        <v>1661.2516800000008</v>
      </c>
      <c r="W44" s="8">
        <f>TI_EHG_E!W44+NRG_E!W44+FC_E!W44</f>
        <v>1499.9564577600001</v>
      </c>
      <c r="X44" s="8">
        <f>TI_EHG_E!X44+NRG_E!X44+FC_E!X44</f>
        <v>1354.9859172000001</v>
      </c>
      <c r="Y44" s="8">
        <f>TI_EHG_E!Y44+NRG_E!Y44+FC_E!Y44</f>
        <v>1618.17087096</v>
      </c>
      <c r="Z44" s="8">
        <f>TI_EHG_E!Z44+NRG_E!Z44+FC_E!Z44</f>
        <v>1604.3380668</v>
      </c>
    </row>
    <row r="45" spans="1:26" ht="11.25" customHeight="1" x14ac:dyDescent="0.2">
      <c r="A45" s="28" t="s">
        <v>76</v>
      </c>
      <c r="B45" s="7" t="s">
        <v>77</v>
      </c>
      <c r="C45" s="8">
        <f>TI_EHG_E!C45+NRG_E!C45+FC_E!C45</f>
        <v>0</v>
      </c>
      <c r="D45" s="8">
        <f>TI_EHG_E!D45+NRG_E!D45+FC_E!D45</f>
        <v>0</v>
      </c>
      <c r="E45" s="8">
        <f>TI_EHG_E!E45+NRG_E!E45+FC_E!E45</f>
        <v>0</v>
      </c>
      <c r="F45" s="8">
        <f>TI_EHG_E!F45+NRG_E!F45+FC_E!F45</f>
        <v>0</v>
      </c>
      <c r="G45" s="8">
        <f>TI_EHG_E!G45+NRG_E!G45+FC_E!G45</f>
        <v>0</v>
      </c>
      <c r="H45" s="8">
        <f>TI_EHG_E!H45+NRG_E!H45+FC_E!H45</f>
        <v>0</v>
      </c>
      <c r="I45" s="8">
        <f>TI_EHG_E!I45+NRG_E!I45+FC_E!I45</f>
        <v>0</v>
      </c>
      <c r="J45" s="8">
        <f>TI_EHG_E!J45+NRG_E!J45+FC_E!J45</f>
        <v>0</v>
      </c>
      <c r="K45" s="8">
        <f>TI_EHG_E!K45+NRG_E!K45+FC_E!K45</f>
        <v>0</v>
      </c>
      <c r="L45" s="8">
        <f>TI_EHG_E!L45+NRG_E!L45+FC_E!L45</f>
        <v>0</v>
      </c>
      <c r="M45" s="8">
        <f>TI_EHG_E!M45+NRG_E!M45+FC_E!M45</f>
        <v>0</v>
      </c>
      <c r="N45" s="8">
        <f>TI_EHG_E!N45+NRG_E!N45+FC_E!N45</f>
        <v>0</v>
      </c>
      <c r="O45" s="8">
        <f>TI_EHG_E!O45+NRG_E!O45+FC_E!O45</f>
        <v>0</v>
      </c>
      <c r="P45" s="8">
        <f>TI_EHG_E!P45+NRG_E!P45+FC_E!P45</f>
        <v>0</v>
      </c>
      <c r="Q45" s="8">
        <f>TI_EHG_E!Q45+NRG_E!Q45+FC_E!Q45</f>
        <v>0</v>
      </c>
      <c r="R45" s="8">
        <f>TI_EHG_E!R45+NRG_E!R45+FC_E!R45</f>
        <v>0</v>
      </c>
      <c r="S45" s="8">
        <f>TI_EHG_E!S45+NRG_E!S45+FC_E!S45</f>
        <v>0</v>
      </c>
      <c r="T45" s="8">
        <f>TI_EHG_E!T45+NRG_E!T45+FC_E!T45</f>
        <v>0</v>
      </c>
      <c r="U45" s="8">
        <f>TI_EHG_E!U45+NRG_E!U45+FC_E!U45</f>
        <v>0</v>
      </c>
      <c r="V45" s="8">
        <f>TI_EHG_E!V45+NRG_E!V45+FC_E!V45</f>
        <v>0</v>
      </c>
      <c r="W45" s="8">
        <f>TI_EHG_E!W45+NRG_E!W45+FC_E!W45</f>
        <v>0</v>
      </c>
      <c r="X45" s="8">
        <f>TI_EHG_E!X45+NRG_E!X45+FC_E!X45</f>
        <v>0</v>
      </c>
      <c r="Y45" s="8">
        <f>TI_EHG_E!Y45+NRG_E!Y45+FC_E!Y45</f>
        <v>0</v>
      </c>
      <c r="Z45" s="8">
        <f>TI_EHG_E!Z45+NRG_E!Z45+FC_E!Z45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TI_EHG_E!C46+NRG_E!C46+FC_E!C46</f>
        <v>0</v>
      </c>
      <c r="D46" s="8">
        <f>TI_EHG_E!D46+NRG_E!D46+FC_E!D46</f>
        <v>0</v>
      </c>
      <c r="E46" s="8">
        <f>TI_EHG_E!E46+NRG_E!E46+FC_E!E46</f>
        <v>0</v>
      </c>
      <c r="F46" s="8">
        <f>TI_EHG_E!F46+NRG_E!F46+FC_E!F46</f>
        <v>0</v>
      </c>
      <c r="G46" s="8">
        <f>TI_EHG_E!G46+NRG_E!G46+FC_E!G46</f>
        <v>0</v>
      </c>
      <c r="H46" s="8">
        <f>TI_EHG_E!H46+NRG_E!H46+FC_E!H46</f>
        <v>0</v>
      </c>
      <c r="I46" s="8">
        <f>TI_EHG_E!I46+NRG_E!I46+FC_E!I46</f>
        <v>0</v>
      </c>
      <c r="J46" s="8">
        <f>TI_EHG_E!J46+NRG_E!J46+FC_E!J46</f>
        <v>0</v>
      </c>
      <c r="K46" s="8">
        <f>TI_EHG_E!K46+NRG_E!K46+FC_E!K46</f>
        <v>0</v>
      </c>
      <c r="L46" s="8">
        <f>TI_EHG_E!L46+NRG_E!L46+FC_E!L46</f>
        <v>0</v>
      </c>
      <c r="M46" s="8">
        <f>TI_EHG_E!M46+NRG_E!M46+FC_E!M46</f>
        <v>0</v>
      </c>
      <c r="N46" s="8">
        <f>TI_EHG_E!N46+NRG_E!N46+FC_E!N46</f>
        <v>0</v>
      </c>
      <c r="O46" s="8">
        <f>TI_EHG_E!O46+NRG_E!O46+FC_E!O46</f>
        <v>0</v>
      </c>
      <c r="P46" s="8">
        <f>TI_EHG_E!P46+NRG_E!P46+FC_E!P46</f>
        <v>0</v>
      </c>
      <c r="Q46" s="8">
        <f>TI_EHG_E!Q46+NRG_E!Q46+FC_E!Q46</f>
        <v>0</v>
      </c>
      <c r="R46" s="8">
        <f>TI_EHG_E!R46+NRG_E!R46+FC_E!R46</f>
        <v>0</v>
      </c>
      <c r="S46" s="8">
        <f>TI_EHG_E!S46+NRG_E!S46+FC_E!S46</f>
        <v>0</v>
      </c>
      <c r="T46" s="8">
        <f>TI_EHG_E!T46+NRG_E!T46+FC_E!T46</f>
        <v>0</v>
      </c>
      <c r="U46" s="8">
        <f>TI_EHG_E!U46+NRG_E!U46+FC_E!U46</f>
        <v>0</v>
      </c>
      <c r="V46" s="8">
        <f>TI_EHG_E!V46+NRG_E!V46+FC_E!V46</f>
        <v>0</v>
      </c>
      <c r="W46" s="8">
        <f>TI_EHG_E!W46+NRG_E!W46+FC_E!W46</f>
        <v>0</v>
      </c>
      <c r="X46" s="8">
        <f>TI_EHG_E!X46+NRG_E!X46+FC_E!X46</f>
        <v>0</v>
      </c>
      <c r="Y46" s="8">
        <f>TI_EHG_E!Y46+NRG_E!Y46+FC_E!Y46</f>
        <v>0</v>
      </c>
      <c r="Z46" s="8">
        <f>TI_EHG_E!Z46+NRG_E!Z46+FC_E!Z46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TI_EHG_E!C47+NRG_E!C47+FC_E!C47</f>
        <v>0</v>
      </c>
      <c r="D47" s="8">
        <f>TI_EHG_E!D47+NRG_E!D47+FC_E!D47</f>
        <v>0</v>
      </c>
      <c r="E47" s="8">
        <f>TI_EHG_E!E47+NRG_E!E47+FC_E!E47</f>
        <v>0</v>
      </c>
      <c r="F47" s="8">
        <f>TI_EHG_E!F47+NRG_E!F47+FC_E!F47</f>
        <v>0</v>
      </c>
      <c r="G47" s="8">
        <f>TI_EHG_E!G47+NRG_E!G47+FC_E!G47</f>
        <v>0</v>
      </c>
      <c r="H47" s="8">
        <f>TI_EHG_E!H47+NRG_E!H47+FC_E!H47</f>
        <v>0</v>
      </c>
      <c r="I47" s="8">
        <f>TI_EHG_E!I47+NRG_E!I47+FC_E!I47</f>
        <v>0</v>
      </c>
      <c r="J47" s="8">
        <f>TI_EHG_E!J47+NRG_E!J47+FC_E!J47</f>
        <v>0</v>
      </c>
      <c r="K47" s="8">
        <f>TI_EHG_E!K47+NRG_E!K47+FC_E!K47</f>
        <v>12.589103160000001</v>
      </c>
      <c r="L47" s="8">
        <f>TI_EHG_E!L47+NRG_E!L47+FC_E!L47</f>
        <v>0</v>
      </c>
      <c r="M47" s="8">
        <f>TI_EHG_E!M47+NRG_E!M47+FC_E!M47</f>
        <v>0</v>
      </c>
      <c r="N47" s="8">
        <f>TI_EHG_E!N47+NRG_E!N47+FC_E!N47</f>
        <v>0</v>
      </c>
      <c r="O47" s="8">
        <f>TI_EHG_E!O47+NRG_E!O47+FC_E!O47</f>
        <v>0</v>
      </c>
      <c r="P47" s="8">
        <f>TI_EHG_E!P47+NRG_E!P47+FC_E!P47</f>
        <v>0</v>
      </c>
      <c r="Q47" s="8">
        <f>TI_EHG_E!Q47+NRG_E!Q47+FC_E!Q47</f>
        <v>0</v>
      </c>
      <c r="R47" s="8">
        <f>TI_EHG_E!R47+NRG_E!R47+FC_E!R47</f>
        <v>0</v>
      </c>
      <c r="S47" s="8">
        <f>TI_EHG_E!S47+NRG_E!S47+FC_E!S47</f>
        <v>0</v>
      </c>
      <c r="T47" s="8">
        <f>TI_EHG_E!T47+NRG_E!T47+FC_E!T47</f>
        <v>0</v>
      </c>
      <c r="U47" s="8">
        <f>TI_EHG_E!U47+NRG_E!U47+FC_E!U47</f>
        <v>0</v>
      </c>
      <c r="V47" s="8">
        <f>TI_EHG_E!V47+NRG_E!V47+FC_E!V47</f>
        <v>0</v>
      </c>
      <c r="W47" s="8">
        <f>TI_EHG_E!W47+NRG_E!W47+FC_E!W47</f>
        <v>0</v>
      </c>
      <c r="X47" s="8">
        <f>TI_EHG_E!X47+NRG_E!X47+FC_E!X47</f>
        <v>0</v>
      </c>
      <c r="Y47" s="8">
        <f>TI_EHG_E!Y47+NRG_E!Y47+FC_E!Y47</f>
        <v>0</v>
      </c>
      <c r="Z47" s="8">
        <f>TI_EHG_E!Z47+NRG_E!Z47+FC_E!Z47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TI_EHG_E!C48+NRG_E!C48+FC_E!C48</f>
        <v>1606.5950940000005</v>
      </c>
      <c r="D48" s="8">
        <f>TI_EHG_E!D48+NRG_E!D48+FC_E!D48</f>
        <v>2057.2257420000001</v>
      </c>
      <c r="E48" s="8">
        <f>TI_EHG_E!E48+NRG_E!E48+FC_E!E48</f>
        <v>2554.8784559999999</v>
      </c>
      <c r="F48" s="8">
        <f>TI_EHG_E!F48+NRG_E!F48+FC_E!F48</f>
        <v>2370.707703</v>
      </c>
      <c r="G48" s="8">
        <f>TI_EHG_E!G48+NRG_E!G48+FC_E!G48</f>
        <v>2801.7455309999996</v>
      </c>
      <c r="H48" s="8">
        <f>TI_EHG_E!H48+NRG_E!H48+FC_E!H48</f>
        <v>3232.7830080000003</v>
      </c>
      <c r="I48" s="8">
        <f>TI_EHG_E!I48+NRG_E!I48+FC_E!I48</f>
        <v>3119.1460560000005</v>
      </c>
      <c r="J48" s="8">
        <f>TI_EHG_E!J48+NRG_E!J48+FC_E!J48</f>
        <v>2009.2798440000001</v>
      </c>
      <c r="K48" s="8">
        <f>TI_EHG_E!K48+NRG_E!K48+FC_E!K48</f>
        <v>2183.9999219999995</v>
      </c>
      <c r="L48" s="8">
        <f>TI_EHG_E!L48+NRG_E!L48+FC_E!L48</f>
        <v>1887.6000779999995</v>
      </c>
      <c r="M48" s="8">
        <f>TI_EHG_E!M48+NRG_E!M48+FC_E!M48</f>
        <v>1800.2400389999998</v>
      </c>
      <c r="N48" s="8">
        <f>TI_EHG_E!N48+NRG_E!N48+FC_E!N48</f>
        <v>1531.9198440000002</v>
      </c>
      <c r="O48" s="8">
        <f>TI_EHG_E!O48+NRG_E!O48+FC_E!O48</f>
        <v>1279.1998440000002</v>
      </c>
      <c r="P48" s="8">
        <f>TI_EHG_E!P48+NRG_E!P48+FC_E!P48</f>
        <v>1366.5598830000004</v>
      </c>
      <c r="Q48" s="8">
        <f>TI_EHG_E!Q48+NRG_E!Q48+FC_E!Q48</f>
        <v>1569.3599609999997</v>
      </c>
      <c r="R48" s="8">
        <f>TI_EHG_E!R48+NRG_E!R48+FC_E!R48</f>
        <v>1422.7198829999998</v>
      </c>
      <c r="S48" s="8">
        <f>TI_EHG_E!S48+NRG_E!S48+FC_E!S48</f>
        <v>1042.0800389999999</v>
      </c>
      <c r="T48" s="8">
        <f>TI_EHG_E!T48+NRG_E!T48+FC_E!T48</f>
        <v>1212.9654420000002</v>
      </c>
      <c r="U48" s="8">
        <f>TI_EHG_E!U48+NRG_E!U48+FC_E!U48</f>
        <v>1073.2551569999998</v>
      </c>
      <c r="V48" s="8">
        <f>TI_EHG_E!V48+NRG_E!V48+FC_E!V48</f>
        <v>1055.2309560000003</v>
      </c>
      <c r="W48" s="8">
        <f>TI_EHG_E!W48+NRG_E!W48+FC_E!W48</f>
        <v>1113.0911999999998</v>
      </c>
      <c r="X48" s="8">
        <f>TI_EHG_E!X48+NRG_E!X48+FC_E!X48</f>
        <v>947.84987700000011</v>
      </c>
      <c r="Y48" s="8">
        <f>TI_EHG_E!Y48+NRG_E!Y48+FC_E!Y48</f>
        <v>1063.1214359999997</v>
      </c>
      <c r="Z48" s="8">
        <f>TI_EHG_E!Z48+NRG_E!Z48+FC_E!Z48</f>
        <v>1019.2292369999998</v>
      </c>
    </row>
    <row r="49" spans="1:26" ht="11.25" customHeight="1" x14ac:dyDescent="0.2">
      <c r="A49" s="28" t="s">
        <v>84</v>
      </c>
      <c r="B49" s="7" t="s">
        <v>85</v>
      </c>
      <c r="C49" s="8">
        <f>TI_EHG_E!C49+NRG_E!C49+FC_E!C49</f>
        <v>0</v>
      </c>
      <c r="D49" s="8">
        <f>TI_EHG_E!D49+NRG_E!D49+FC_E!D49</f>
        <v>0</v>
      </c>
      <c r="E49" s="8">
        <f>TI_EHG_E!E49+NRG_E!E49+FC_E!E49</f>
        <v>0</v>
      </c>
      <c r="F49" s="8">
        <f>TI_EHG_E!F49+NRG_E!F49+FC_E!F49</f>
        <v>0</v>
      </c>
      <c r="G49" s="8">
        <f>TI_EHG_E!G49+NRG_E!G49+FC_E!G49</f>
        <v>0</v>
      </c>
      <c r="H49" s="8">
        <f>TI_EHG_E!H49+NRG_E!H49+FC_E!H49</f>
        <v>0</v>
      </c>
      <c r="I49" s="8">
        <f>TI_EHG_E!I49+NRG_E!I49+FC_E!I49</f>
        <v>0</v>
      </c>
      <c r="J49" s="8">
        <f>TI_EHG_E!J49+NRG_E!J49+FC_E!J49</f>
        <v>0</v>
      </c>
      <c r="K49" s="8">
        <f>TI_EHG_E!K49+NRG_E!K49+FC_E!K49</f>
        <v>0</v>
      </c>
      <c r="L49" s="8">
        <f>TI_EHG_E!L49+NRG_E!L49+FC_E!L49</f>
        <v>0</v>
      </c>
      <c r="M49" s="8">
        <f>TI_EHG_E!M49+NRG_E!M49+FC_E!M49</f>
        <v>0</v>
      </c>
      <c r="N49" s="8">
        <f>TI_EHG_E!N49+NRG_E!N49+FC_E!N49</f>
        <v>0</v>
      </c>
      <c r="O49" s="8">
        <f>TI_EHG_E!O49+NRG_E!O49+FC_E!O49</f>
        <v>0</v>
      </c>
      <c r="P49" s="8">
        <f>TI_EHG_E!P49+NRG_E!P49+FC_E!P49</f>
        <v>0</v>
      </c>
      <c r="Q49" s="8">
        <f>TI_EHG_E!Q49+NRG_E!Q49+FC_E!Q49</f>
        <v>0</v>
      </c>
      <c r="R49" s="8">
        <f>TI_EHG_E!R49+NRG_E!R49+FC_E!R49</f>
        <v>0</v>
      </c>
      <c r="S49" s="8">
        <f>TI_EHG_E!S49+NRG_E!S49+FC_E!S49</f>
        <v>0</v>
      </c>
      <c r="T49" s="8">
        <f>TI_EHG_E!T49+NRG_E!T49+FC_E!T49</f>
        <v>0</v>
      </c>
      <c r="U49" s="8">
        <f>TI_EHG_E!U49+NRG_E!U49+FC_E!U49</f>
        <v>0</v>
      </c>
      <c r="V49" s="8">
        <f>TI_EHG_E!V49+NRG_E!V49+FC_E!V49</f>
        <v>0</v>
      </c>
      <c r="W49" s="8">
        <f>TI_EHG_E!W49+NRG_E!W49+FC_E!W49</f>
        <v>0</v>
      </c>
      <c r="X49" s="8">
        <f>TI_EHG_E!X49+NRG_E!X49+FC_E!X49</f>
        <v>0</v>
      </c>
      <c r="Y49" s="8">
        <f>TI_EHG_E!Y49+NRG_E!Y49+FC_E!Y49</f>
        <v>0</v>
      </c>
      <c r="Z49" s="8">
        <f>TI_EHG_E!Z49+NRG_E!Z49+FC_E!Z49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TI_EHG_E!C50+NRG_E!C50+FC_E!C50</f>
        <v>1744.4228079600002</v>
      </c>
      <c r="D50" s="8">
        <f>TI_EHG_E!D50+NRG_E!D50+FC_E!D50</f>
        <v>2033.1953999999998</v>
      </c>
      <c r="E50" s="8">
        <f>TI_EHG_E!E50+NRG_E!E50+FC_E!E50</f>
        <v>1741.47606</v>
      </c>
      <c r="F50" s="8">
        <f>TI_EHG_E!F50+NRG_E!F50+FC_E!F50</f>
        <v>2242.40817204</v>
      </c>
      <c r="G50" s="8">
        <f>TI_EHG_E!G50+NRG_E!G50+FC_E!G50</f>
        <v>1071.09630864</v>
      </c>
      <c r="H50" s="8">
        <f>TI_EHG_E!H50+NRG_E!H50+FC_E!H50</f>
        <v>1318.0257129600004</v>
      </c>
      <c r="I50" s="8">
        <f>TI_EHG_E!I50+NRG_E!I50+FC_E!I50</f>
        <v>2103.7099413599999</v>
      </c>
      <c r="J50" s="8">
        <f>TI_EHG_E!J50+NRG_E!J50+FC_E!J50</f>
        <v>1940.15949228</v>
      </c>
      <c r="K50" s="8">
        <f>TI_EHG_E!K50+NRG_E!K50+FC_E!K50</f>
        <v>1924.1250879600002</v>
      </c>
      <c r="L50" s="8">
        <f>TI_EHG_E!L50+NRG_E!L50+FC_E!L50</f>
        <v>1879.2288086400001</v>
      </c>
      <c r="M50" s="8">
        <f>TI_EHG_E!M50+NRG_E!M50+FC_E!M50</f>
        <v>1657.95434568</v>
      </c>
      <c r="N50" s="8">
        <f>TI_EHG_E!N50+NRG_E!N50+FC_E!N50</f>
        <v>756.82261727999992</v>
      </c>
      <c r="O50" s="8">
        <f>TI_EHG_E!O50+NRG_E!O50+FC_E!O50</f>
        <v>1071.09630864</v>
      </c>
      <c r="P50" s="8">
        <f>TI_EHG_E!P50+NRG_E!P50+FC_E!P50</f>
        <v>2171.05449228</v>
      </c>
      <c r="Q50" s="8">
        <f>TI_EHG_E!Q50+NRG_E!Q50+FC_E!Q50</f>
        <v>1693.2300879600002</v>
      </c>
      <c r="R50" s="8">
        <f>TI_EHG_E!R50+NRG_E!R50+FC_E!R50</f>
        <v>2097.2963379600001</v>
      </c>
      <c r="S50" s="8">
        <f>TI_EHG_E!S50+NRG_E!S50+FC_E!S50</f>
        <v>2366.6737499999999</v>
      </c>
      <c r="T50" s="8">
        <f>TI_EHG_E!T50+NRG_E!T50+FC_E!T50</f>
        <v>2150.0813098799999</v>
      </c>
      <c r="U50" s="8">
        <f>TI_EHG_E!U50+NRG_E!U50+FC_E!U50</f>
        <v>1889.0066181600002</v>
      </c>
      <c r="V50" s="8">
        <f>TI_EHG_E!V50+NRG_E!V50+FC_E!V50</f>
        <v>1688.1374678400002</v>
      </c>
      <c r="W50" s="8">
        <f>TI_EHG_E!W50+NRG_E!W50+FC_E!W50</f>
        <v>1626.0491426399999</v>
      </c>
      <c r="X50" s="8">
        <f>TI_EHG_E!X50+NRG_E!X50+FC_E!X50</f>
        <v>1224.47787804</v>
      </c>
      <c r="Y50" s="8">
        <f>TI_EHG_E!Y50+NRG_E!Y50+FC_E!Y50</f>
        <v>1854.0997801200001</v>
      </c>
      <c r="Z50" s="8">
        <f>TI_EHG_E!Z50+NRG_E!Z50+FC_E!Z50</f>
        <v>1400.7629120399999</v>
      </c>
    </row>
    <row r="51" spans="1:26" ht="11.25" customHeight="1" x14ac:dyDescent="0.2">
      <c r="A51" s="25" t="s">
        <v>88</v>
      </c>
      <c r="B51" s="26" t="s">
        <v>89</v>
      </c>
      <c r="C51" s="27">
        <f>TI_EHG_E!C51+NRG_E!C51+FC_E!C51</f>
        <v>4607.4649500000005</v>
      </c>
      <c r="D51" s="27">
        <f>TI_EHG_E!D51+NRG_E!D51+FC_E!D51</f>
        <v>5235.5605500000001</v>
      </c>
      <c r="E51" s="27">
        <f>TI_EHG_E!E51+NRG_E!E51+FC_E!E51</f>
        <v>6342.9577200000022</v>
      </c>
      <c r="F51" s="27">
        <f>TI_EHG_E!F51+NRG_E!F51+FC_E!F51</f>
        <v>6142.3609500000002</v>
      </c>
      <c r="G51" s="27">
        <f>TI_EHG_E!G51+NRG_E!G51+FC_E!G51</f>
        <v>7714.0136700000003</v>
      </c>
      <c r="H51" s="27">
        <f>TI_EHG_E!H51+NRG_E!H51+FC_E!H51</f>
        <v>8679.8873700000004</v>
      </c>
      <c r="I51" s="27">
        <f>TI_EHG_E!I51+NRG_E!I51+FC_E!I51</f>
        <v>8328.1235400000005</v>
      </c>
      <c r="J51" s="27">
        <f>TI_EHG_E!J51+NRG_E!J51+FC_E!J51</f>
        <v>8866.2964499999998</v>
      </c>
      <c r="K51" s="27">
        <f>TI_EHG_E!K51+NRG_E!K51+FC_E!K51</f>
        <v>9597.9975300000006</v>
      </c>
      <c r="L51" s="27">
        <f>TI_EHG_E!L51+NRG_E!L51+FC_E!L51</f>
        <v>9640.2576599999993</v>
      </c>
      <c r="M51" s="27">
        <f>TI_EHG_E!M51+NRG_E!M51+FC_E!M51</f>
        <v>10474.80687</v>
      </c>
      <c r="N51" s="27">
        <f>TI_EHG_E!N51+NRG_E!N51+FC_E!N51</f>
        <v>10618.804350000002</v>
      </c>
      <c r="O51" s="27">
        <f>TI_EHG_E!O51+NRG_E!O51+FC_E!O51</f>
        <v>8999.3880899999986</v>
      </c>
      <c r="P51" s="27">
        <f>TI_EHG_E!P51+NRG_E!P51+FC_E!P51</f>
        <v>8049.8226600000007</v>
      </c>
      <c r="Q51" s="27">
        <f>TI_EHG_E!Q51+NRG_E!Q51+FC_E!Q51</f>
        <v>7628.5341000000008</v>
      </c>
      <c r="R51" s="27">
        <f>TI_EHG_E!R51+NRG_E!R51+FC_E!R51</f>
        <v>9000.9795348000007</v>
      </c>
      <c r="S51" s="27">
        <f>TI_EHG_E!S51+NRG_E!S51+FC_E!S51</f>
        <v>9632.6633581200003</v>
      </c>
      <c r="T51" s="27">
        <f>TI_EHG_E!T51+NRG_E!T51+FC_E!T51</f>
        <v>12191.8142412</v>
      </c>
      <c r="U51" s="27">
        <f>TI_EHG_E!U51+NRG_E!U51+FC_E!U51</f>
        <v>11252.161411920002</v>
      </c>
      <c r="V51" s="27">
        <f>TI_EHG_E!V51+NRG_E!V51+FC_E!V51</f>
        <v>11892.14579124</v>
      </c>
      <c r="W51" s="27">
        <f>TI_EHG_E!W51+NRG_E!W51+FC_E!W51</f>
        <v>11667.109033799999</v>
      </c>
      <c r="X51" s="27">
        <f>TI_EHG_E!X51+NRG_E!X51+FC_E!X51</f>
        <v>11208.588137999999</v>
      </c>
      <c r="Y51" s="27">
        <f>TI_EHG_E!Y51+NRG_E!Y51+FC_E!Y51</f>
        <v>11015.251426079998</v>
      </c>
      <c r="Z51" s="27">
        <f>TI_EHG_E!Z51+NRG_E!Z51+FC_E!Z51</f>
        <v>8365.68890784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7">SUM(C53:C54)</f>
        <v>292.05188812799997</v>
      </c>
      <c r="D52" s="27">
        <f t="shared" ref="D52:X52" si="28">SUM(D53:D54)</f>
        <v>292.61231999999995</v>
      </c>
      <c r="E52" s="27">
        <f t="shared" si="28"/>
        <v>305.58528000000001</v>
      </c>
      <c r="F52" s="27">
        <f t="shared" si="28"/>
        <v>321.424316928</v>
      </c>
      <c r="G52" s="27">
        <f t="shared" si="28"/>
        <v>327.04642713599998</v>
      </c>
      <c r="H52" s="27">
        <f t="shared" si="28"/>
        <v>565.98217790400031</v>
      </c>
      <c r="I52" s="27">
        <f t="shared" si="28"/>
        <v>604.39818067199997</v>
      </c>
      <c r="J52" s="27">
        <f t="shared" si="28"/>
        <v>551.06527132799999</v>
      </c>
      <c r="K52" s="27">
        <f t="shared" si="28"/>
        <v>554.49091526400002</v>
      </c>
      <c r="L52" s="27">
        <f t="shared" si="28"/>
        <v>575.39789049599995</v>
      </c>
      <c r="M52" s="27">
        <f t="shared" si="28"/>
        <v>697.46837846400001</v>
      </c>
      <c r="N52" s="27">
        <f t="shared" si="28"/>
        <v>818.86404599999992</v>
      </c>
      <c r="O52" s="27">
        <f t="shared" si="28"/>
        <v>681.94971187199997</v>
      </c>
      <c r="P52" s="27">
        <f t="shared" si="28"/>
        <v>760.31359747199997</v>
      </c>
      <c r="Q52" s="27">
        <f t="shared" si="28"/>
        <v>802.27583092799978</v>
      </c>
      <c r="R52" s="27">
        <f t="shared" si="28"/>
        <v>672.25981679999995</v>
      </c>
      <c r="S52" s="27">
        <f t="shared" si="28"/>
        <v>909.97713892799993</v>
      </c>
      <c r="T52" s="27">
        <f t="shared" si="28"/>
        <v>892.18919275200005</v>
      </c>
      <c r="U52" s="27">
        <f t="shared" si="28"/>
        <v>820.16766374399992</v>
      </c>
      <c r="V52" s="27">
        <f t="shared" si="28"/>
        <v>839.93536598399999</v>
      </c>
      <c r="W52" s="27">
        <f t="shared" si="28"/>
        <v>889.41551212799982</v>
      </c>
      <c r="X52" s="27">
        <f t="shared" si="28"/>
        <v>872.10013175999995</v>
      </c>
      <c r="Y52" s="27">
        <f t="shared" ref="Y52:Z52" si="29">SUM(Y53:Y54)</f>
        <v>807.13813751999987</v>
      </c>
      <c r="Z52" s="27">
        <f t="shared" si="29"/>
        <v>773.89148865599998</v>
      </c>
    </row>
    <row r="53" spans="1:26" ht="11.25" customHeight="1" x14ac:dyDescent="0.2">
      <c r="A53" s="29" t="s">
        <v>116</v>
      </c>
      <c r="B53" s="7" t="s">
        <v>117</v>
      </c>
      <c r="C53" s="8">
        <f>TI_EHG_E!C53+NRG_E!C53+FC_E!C53</f>
        <v>0</v>
      </c>
      <c r="D53" s="8">
        <f>TI_EHG_E!D53+NRG_E!D53+FC_E!D53</f>
        <v>0</v>
      </c>
      <c r="E53" s="8">
        <f>TI_EHG_E!E53+NRG_E!E53+FC_E!E53</f>
        <v>0</v>
      </c>
      <c r="F53" s="8">
        <f>TI_EHG_E!F53+NRG_E!F53+FC_E!F53</f>
        <v>4.1472287999999997</v>
      </c>
      <c r="G53" s="8">
        <f>TI_EHG_E!G53+NRG_E!G53+FC_E!G53</f>
        <v>10.009771199999999</v>
      </c>
      <c r="H53" s="8">
        <f>TI_EHG_E!H53+NRG_E!H53+FC_E!H53</f>
        <v>219.07571400000006</v>
      </c>
      <c r="I53" s="8">
        <f>TI_EHG_E!I53+NRG_E!I53+FC_E!I53</f>
        <v>267.98222879999992</v>
      </c>
      <c r="J53" s="8">
        <f>TI_EHG_E!J53+NRG_E!J53+FC_E!J53</f>
        <v>235.95034319999996</v>
      </c>
      <c r="K53" s="8">
        <f>TI_EHG_E!K53+NRG_E!K53+FC_E!K53</f>
        <v>248.10477119999999</v>
      </c>
      <c r="L53" s="8">
        <f>TI_EHG_E!L53+NRG_E!L53+FC_E!L53</f>
        <v>243.38611440000003</v>
      </c>
      <c r="M53" s="8">
        <f>TI_EHG_E!M53+NRG_E!M53+FC_E!M53</f>
        <v>375.94711440000003</v>
      </c>
      <c r="N53" s="8">
        <f>TI_EHG_E!N53+NRG_E!N53+FC_E!N53</f>
        <v>488.77428600000002</v>
      </c>
      <c r="O53" s="8">
        <f>TI_EHG_E!O53+NRG_E!O53+FC_E!O53</f>
        <v>393.822</v>
      </c>
      <c r="P53" s="8">
        <f>TI_EHG_E!P53+NRG_E!P53+FC_E!P53</f>
        <v>436.1498856</v>
      </c>
      <c r="Q53" s="8">
        <f>TI_EHG_E!Q53+NRG_E!Q53+FC_E!Q53</f>
        <v>528.24194279999983</v>
      </c>
      <c r="R53" s="8">
        <f>TI_EHG_E!R53+NRG_E!R53+FC_E!R53</f>
        <v>345.77365680000003</v>
      </c>
      <c r="S53" s="8">
        <f>TI_EHG_E!S53+NRG_E!S53+FC_E!S53</f>
        <v>562.42981079999993</v>
      </c>
      <c r="T53" s="8">
        <f>TI_EHG_E!T53+NRG_E!T53+FC_E!T53</f>
        <v>591.28743960000008</v>
      </c>
      <c r="U53" s="8">
        <f>TI_EHG_E!U53+NRG_E!U53+FC_E!U53</f>
        <v>540.54617759999996</v>
      </c>
      <c r="V53" s="8">
        <f>TI_EHG_E!V53+NRG_E!V53+FC_E!V53</f>
        <v>541.51606079999999</v>
      </c>
      <c r="W53" s="8">
        <f>TI_EHG_E!W53+NRG_E!W53+FC_E!W53</f>
        <v>595.51137359999984</v>
      </c>
      <c r="X53" s="8">
        <f>TI_EHG_E!X53+NRG_E!X53+FC_E!X53</f>
        <v>559.66945320000002</v>
      </c>
      <c r="Y53" s="8">
        <f>TI_EHG_E!Y53+NRG_E!Y53+FC_E!Y53</f>
        <v>532.41697079999994</v>
      </c>
      <c r="Z53" s="8">
        <f>TI_EHG_E!Z53+NRG_E!Z53+FC_E!Z53</f>
        <v>522.28467720000003</v>
      </c>
    </row>
    <row r="54" spans="1:26" ht="11.25" customHeight="1" x14ac:dyDescent="0.2">
      <c r="A54" s="43" t="s">
        <v>118</v>
      </c>
      <c r="B54" s="44" t="s">
        <v>119</v>
      </c>
      <c r="C54" s="45">
        <f>TI_EHG_E!C54+NRG_E!C54+FC_E!C54</f>
        <v>292.05188812799997</v>
      </c>
      <c r="D54" s="45">
        <f>TI_EHG_E!D54+NRG_E!D54+FC_E!D54</f>
        <v>292.61231999999995</v>
      </c>
      <c r="E54" s="45">
        <f>TI_EHG_E!E54+NRG_E!E54+FC_E!E54</f>
        <v>305.58528000000001</v>
      </c>
      <c r="F54" s="45">
        <f>TI_EHG_E!F54+NRG_E!F54+FC_E!F54</f>
        <v>317.277088128</v>
      </c>
      <c r="G54" s="45">
        <f>TI_EHG_E!G54+NRG_E!G54+FC_E!G54</f>
        <v>317.03665593599999</v>
      </c>
      <c r="H54" s="45">
        <f>TI_EHG_E!H54+NRG_E!H54+FC_E!H54</f>
        <v>346.90646390400019</v>
      </c>
      <c r="I54" s="45">
        <f>TI_EHG_E!I54+NRG_E!I54+FC_E!I54</f>
        <v>336.41595187200005</v>
      </c>
      <c r="J54" s="45">
        <f>TI_EHG_E!J54+NRG_E!J54+FC_E!J54</f>
        <v>315.11492812800003</v>
      </c>
      <c r="K54" s="45">
        <f>TI_EHG_E!K54+NRG_E!K54+FC_E!K54</f>
        <v>306.38614406400001</v>
      </c>
      <c r="L54" s="45">
        <f>TI_EHG_E!L54+NRG_E!L54+FC_E!L54</f>
        <v>332.01177609599995</v>
      </c>
      <c r="M54" s="45">
        <f>TI_EHG_E!M54+NRG_E!M54+FC_E!M54</f>
        <v>321.52126406399998</v>
      </c>
      <c r="N54" s="45">
        <f>TI_EHG_E!N54+NRG_E!N54+FC_E!N54</f>
        <v>330.08975999999996</v>
      </c>
      <c r="O54" s="45">
        <f>TI_EHG_E!O54+NRG_E!O54+FC_E!O54</f>
        <v>288.12771187199996</v>
      </c>
      <c r="P54" s="45">
        <f>TI_EHG_E!P54+NRG_E!P54+FC_E!P54</f>
        <v>324.16371187199996</v>
      </c>
      <c r="Q54" s="45">
        <f>TI_EHG_E!Q54+NRG_E!Q54+FC_E!Q54</f>
        <v>274.033888128</v>
      </c>
      <c r="R54" s="45">
        <f>TI_EHG_E!R54+NRG_E!R54+FC_E!R54</f>
        <v>326.48615999999998</v>
      </c>
      <c r="S54" s="45">
        <f>TI_EHG_E!S54+NRG_E!S54+FC_E!S54</f>
        <v>347.547328128</v>
      </c>
      <c r="T54" s="45">
        <f>TI_EHG_E!T54+NRG_E!T54+FC_E!T54</f>
        <v>300.90175315199991</v>
      </c>
      <c r="U54" s="45">
        <f>TI_EHG_E!U54+NRG_E!U54+FC_E!U54</f>
        <v>279.62148614399996</v>
      </c>
      <c r="V54" s="45">
        <f>TI_EHG_E!V54+NRG_E!V54+FC_E!V54</f>
        <v>298.419305184</v>
      </c>
      <c r="W54" s="45">
        <f>TI_EHG_E!W54+NRG_E!W54+FC_E!W54</f>
        <v>293.90413852799998</v>
      </c>
      <c r="X54" s="45">
        <f>TI_EHG_E!X54+NRG_E!X54+FC_E!X54</f>
        <v>312.43067855999993</v>
      </c>
      <c r="Y54" s="45">
        <f>TI_EHG_E!Y54+NRG_E!Y54+FC_E!Y54</f>
        <v>274.72116671999999</v>
      </c>
      <c r="Z54" s="45">
        <f>TI_EHG_E!Z54+NRG_E!Z54+FC_E!Z54</f>
        <v>251.60681145599997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0">SUM(C62:C72)</f>
        <v>12534.764435279998</v>
      </c>
      <c r="D61" s="49">
        <f t="shared" si="30"/>
        <v>12476.412154079997</v>
      </c>
      <c r="E61" s="49">
        <f t="shared" si="30"/>
        <v>12831.969289679995</v>
      </c>
      <c r="F61" s="49">
        <f t="shared" si="30"/>
        <v>12835.026522719998</v>
      </c>
      <c r="G61" s="49">
        <f t="shared" si="30"/>
        <v>12987.2820852</v>
      </c>
      <c r="H61" s="49">
        <f t="shared" si="30"/>
        <v>13179.76226928</v>
      </c>
      <c r="I61" s="49">
        <f t="shared" si="30"/>
        <v>13461.322893119999</v>
      </c>
      <c r="J61" s="49">
        <f t="shared" si="30"/>
        <v>13997.658309119997</v>
      </c>
      <c r="K61" s="49">
        <f t="shared" si="30"/>
        <v>13920.208404479998</v>
      </c>
      <c r="L61" s="49">
        <f t="shared" si="30"/>
        <v>14533.746581519999</v>
      </c>
      <c r="M61" s="49">
        <f t="shared" si="30"/>
        <v>13550.722938720002</v>
      </c>
      <c r="N61" s="49">
        <f t="shared" si="30"/>
        <v>13760.726120640002</v>
      </c>
      <c r="O61" s="49">
        <f t="shared" si="30"/>
        <v>12140.293572720002</v>
      </c>
      <c r="P61" s="49">
        <f t="shared" si="30"/>
        <v>12389.854906080001</v>
      </c>
      <c r="Q61" s="49">
        <f t="shared" si="30"/>
        <v>12405.533944320001</v>
      </c>
      <c r="R61" s="49">
        <f t="shared" si="30"/>
        <v>12669.082331040005</v>
      </c>
      <c r="S61" s="49">
        <f t="shared" si="30"/>
        <v>12751.203206880002</v>
      </c>
      <c r="T61" s="49">
        <f t="shared" si="30"/>
        <v>12855.437962560001</v>
      </c>
      <c r="U61" s="49">
        <f t="shared" si="30"/>
        <v>12910.270502879997</v>
      </c>
      <c r="V61" s="49">
        <f t="shared" si="30"/>
        <v>13451.558163120006</v>
      </c>
      <c r="W61" s="49">
        <f t="shared" si="30"/>
        <v>13838.584434479999</v>
      </c>
      <c r="X61" s="49">
        <f t="shared" si="30"/>
        <v>14450.390557920002</v>
      </c>
      <c r="Y61" s="49">
        <f t="shared" ref="Y61:Z61" si="31">SUM(Y62:Y72)</f>
        <v>14952.089486879997</v>
      </c>
      <c r="Z61" s="49">
        <f t="shared" si="31"/>
        <v>14671.64995632</v>
      </c>
    </row>
    <row r="62" spans="1:26" ht="11.25" customHeight="1" x14ac:dyDescent="0.2">
      <c r="A62" s="50" t="s">
        <v>92</v>
      </c>
      <c r="B62" s="51" t="s">
        <v>93</v>
      </c>
      <c r="C62" s="52">
        <f>TI_EHG_E!C62+NRG_E!C62+FC_E!C62</f>
        <v>12167.343820799997</v>
      </c>
      <c r="D62" s="52">
        <f>TI_EHG_E!D62+NRG_E!D62+FC_E!D62</f>
        <v>12108.991910399998</v>
      </c>
      <c r="E62" s="52">
        <f>TI_EHG_E!E62+NRG_E!E62+FC_E!E62</f>
        <v>12448.239955199995</v>
      </c>
      <c r="F62" s="52">
        <f>TI_EHG_E!F62+NRG_E!F62+FC_E!F62</f>
        <v>12436.815686399998</v>
      </c>
      <c r="G62" s="52">
        <f>TI_EHG_E!G62+NRG_E!G62+FC_E!G62</f>
        <v>12581.071776000001</v>
      </c>
      <c r="H62" s="52">
        <f>TI_EHG_E!H62+NRG_E!H62+FC_E!H62</f>
        <v>12723.311865599999</v>
      </c>
      <c r="I62" s="52">
        <f>TI_EHG_E!I62+NRG_E!I62+FC_E!I62</f>
        <v>12807.535910399998</v>
      </c>
      <c r="J62" s="52">
        <f>TI_EHG_E!J62+NRG_E!J62+FC_E!J62</f>
        <v>13166.608089599997</v>
      </c>
      <c r="K62" s="52">
        <f>TI_EHG_E!K62+NRG_E!K62+FC_E!K62</f>
        <v>13074.543820799998</v>
      </c>
      <c r="L62" s="52">
        <f>TI_EHG_E!L62+NRG_E!L62+FC_E!L62</f>
        <v>13393.968134399998</v>
      </c>
      <c r="M62" s="52">
        <f>TI_EHG_E!M62+NRG_E!M62+FC_E!M62</f>
        <v>12108.655238400002</v>
      </c>
      <c r="N62" s="52">
        <f>TI_EHG_E!N62+NRG_E!N62+FC_E!N62</f>
        <v>12333.439641600002</v>
      </c>
      <c r="O62" s="52">
        <f>TI_EHG_E!O62+NRG_E!O62+FC_E!O62</f>
        <v>10593.967910400001</v>
      </c>
      <c r="P62" s="52">
        <f>TI_EHG_E!P62+NRG_E!P62+FC_E!P62</f>
        <v>10874.079820800001</v>
      </c>
      <c r="Q62" s="52">
        <f>TI_EHG_E!Q62+NRG_E!Q62+FC_E!Q62</f>
        <v>10915.968268800003</v>
      </c>
      <c r="R62" s="52">
        <f>TI_EHG_E!R62+NRG_E!R62+FC_E!R62</f>
        <v>10903.087238400003</v>
      </c>
      <c r="S62" s="52">
        <f>TI_EHG_E!S62+NRG_E!S62+FC_E!S62</f>
        <v>11191.263552000002</v>
      </c>
      <c r="T62" s="52">
        <f>TI_EHG_E!T62+NRG_E!T62+FC_E!T62</f>
        <v>11278.049932800001</v>
      </c>
      <c r="U62" s="52">
        <f>TI_EHG_E!U62+NRG_E!U62+FC_E!U62</f>
        <v>11319.400915199996</v>
      </c>
      <c r="V62" s="52">
        <f>TI_EHG_E!V62+NRG_E!V62+FC_E!V62</f>
        <v>11823.975475200004</v>
      </c>
      <c r="W62" s="52">
        <f>TI_EHG_E!W62+NRG_E!W62+FC_E!W62</f>
        <v>12329.097177599999</v>
      </c>
      <c r="X62" s="52">
        <f>TI_EHG_E!X62+NRG_E!X62+FC_E!X62</f>
        <v>12578.122368</v>
      </c>
      <c r="Y62" s="52">
        <f>TI_EHG_E!Y62+NRG_E!Y62+FC_E!Y62</f>
        <v>13059.058118399997</v>
      </c>
      <c r="Z62" s="52">
        <f>TI_EHG_E!Z62+NRG_E!Z62+FC_E!Z62</f>
        <v>12746.9978496</v>
      </c>
    </row>
    <row r="63" spans="1:26" ht="11.25" customHeight="1" x14ac:dyDescent="0.2">
      <c r="A63" s="50" t="s">
        <v>94</v>
      </c>
      <c r="B63" s="51" t="s">
        <v>95</v>
      </c>
      <c r="C63" s="52">
        <f>TI_EHG_E!C63+NRG_E!C63+FC_E!C63</f>
        <v>0</v>
      </c>
      <c r="D63" s="52">
        <f>TI_EHG_E!D63+NRG_E!D63+FC_E!D63</f>
        <v>0</v>
      </c>
      <c r="E63" s="52">
        <f>TI_EHG_E!E63+NRG_E!E63+FC_E!E63</f>
        <v>0</v>
      </c>
      <c r="F63" s="52">
        <f>TI_EHG_E!F63+NRG_E!F63+FC_E!F63</f>
        <v>0</v>
      </c>
      <c r="G63" s="52">
        <f>TI_EHG_E!G63+NRG_E!G63+FC_E!G63</f>
        <v>0</v>
      </c>
      <c r="H63" s="52">
        <f>TI_EHG_E!H63+NRG_E!H63+FC_E!H63</f>
        <v>0</v>
      </c>
      <c r="I63" s="52">
        <f>TI_EHG_E!I63+NRG_E!I63+FC_E!I63</f>
        <v>0</v>
      </c>
      <c r="J63" s="52">
        <f>TI_EHG_E!J63+NRG_E!J63+FC_E!J63</f>
        <v>0</v>
      </c>
      <c r="K63" s="52">
        <f>TI_EHG_E!K63+NRG_E!K63+FC_E!K63</f>
        <v>0</v>
      </c>
      <c r="L63" s="52">
        <f>TI_EHG_E!L63+NRG_E!L63+FC_E!L63</f>
        <v>0</v>
      </c>
      <c r="M63" s="52">
        <f>TI_EHG_E!M63+NRG_E!M63+FC_E!M63</f>
        <v>0</v>
      </c>
      <c r="N63" s="52">
        <f>TI_EHG_E!N63+NRG_E!N63+FC_E!N63</f>
        <v>0</v>
      </c>
      <c r="O63" s="52">
        <f>TI_EHG_E!O63+NRG_E!O63+FC_E!O63</f>
        <v>208.15200000000004</v>
      </c>
      <c r="P63" s="52">
        <f>TI_EHG_E!P63+NRG_E!P63+FC_E!P63</f>
        <v>142.07195520000002</v>
      </c>
      <c r="Q63" s="52">
        <f>TI_EHG_E!Q63+NRG_E!Q63+FC_E!Q63</f>
        <v>142.07195520000002</v>
      </c>
      <c r="R63" s="52">
        <f>TI_EHG_E!R63+NRG_E!R63+FC_E!R63</f>
        <v>142.07195520000005</v>
      </c>
      <c r="S63" s="52">
        <f>TI_EHG_E!S63+NRG_E!S63+FC_E!S63</f>
        <v>118.94359680000004</v>
      </c>
      <c r="T63" s="52">
        <f>TI_EHG_E!T63+NRG_E!T63+FC_E!T63</f>
        <v>126.49674240000006</v>
      </c>
      <c r="U63" s="52">
        <f>TI_EHG_E!U63+NRG_E!U63+FC_E!U63</f>
        <v>126.49714560000007</v>
      </c>
      <c r="V63" s="52">
        <f>TI_EHG_E!V63+NRG_E!V63+FC_E!V63</f>
        <v>108.98576640000006</v>
      </c>
      <c r="W63" s="52">
        <f>TI_EHG_E!W63+NRG_E!W63+FC_E!W63</f>
        <v>95.320108799999929</v>
      </c>
      <c r="X63" s="52">
        <f>TI_EHG_E!X63+NRG_E!X63+FC_E!X63</f>
        <v>117.55618560000005</v>
      </c>
      <c r="Y63" s="52">
        <f>TI_EHG_E!Y63+NRG_E!Y63+FC_E!Y63</f>
        <v>132.81407999999996</v>
      </c>
      <c r="Z63" s="52">
        <f>TI_EHG_E!Z63+NRG_E!Z63+FC_E!Z63</f>
        <v>147.90061440000002</v>
      </c>
    </row>
    <row r="64" spans="1:26" ht="11.25" customHeight="1" x14ac:dyDescent="0.2">
      <c r="A64" s="50" t="s">
        <v>96</v>
      </c>
      <c r="B64" s="51" t="s">
        <v>97</v>
      </c>
      <c r="C64" s="52">
        <f>TI_EHG_E!C64+NRG_E!C64+FC_E!C64</f>
        <v>2.6207344799999999</v>
      </c>
      <c r="D64" s="52">
        <f>TI_EHG_E!D64+NRG_E!D64+FC_E!D64</f>
        <v>2.0202436800000001</v>
      </c>
      <c r="E64" s="52">
        <f>TI_EHG_E!E64+NRG_E!E64+FC_E!E64</f>
        <v>2.1293344800000003</v>
      </c>
      <c r="F64" s="52">
        <f>TI_EHG_E!F64+NRG_E!F64+FC_E!F64</f>
        <v>1.9109563199999999</v>
      </c>
      <c r="G64" s="52">
        <f>TI_EHG_E!G64+NRG_E!G64+FC_E!G64</f>
        <v>10.210309200000001</v>
      </c>
      <c r="H64" s="52">
        <f>TI_EHG_E!H64+NRG_E!H64+FC_E!H64</f>
        <v>23.150443680000002</v>
      </c>
      <c r="I64" s="52">
        <f>TI_EHG_E!I64+NRG_E!I64+FC_E!I64</f>
        <v>21.020912639999999</v>
      </c>
      <c r="J64" s="52">
        <f>TI_EHG_E!J64+NRG_E!J64+FC_E!J64</f>
        <v>36.036131040000008</v>
      </c>
      <c r="K64" s="52">
        <f>TI_EHG_E!K64+NRG_E!K64+FC_E!K64</f>
        <v>52.525156320000008</v>
      </c>
      <c r="L64" s="52">
        <f>TI_EHG_E!L64+NRG_E!L64+FC_E!L64</f>
        <v>54.381665520000006</v>
      </c>
      <c r="M64" s="52">
        <f>TI_EHG_E!M64+NRG_E!M64+FC_E!M64</f>
        <v>70.270200000000017</v>
      </c>
      <c r="N64" s="52">
        <f>TI_EHG_E!N64+NRG_E!N64+FC_E!N64</f>
        <v>102.81188736</v>
      </c>
      <c r="O64" s="52">
        <f>TI_EHG_E!O64+NRG_E!O64+FC_E!O64</f>
        <v>130.11190920000001</v>
      </c>
      <c r="P64" s="52">
        <f>TI_EHG_E!P64+NRG_E!P64+FC_E!P64</f>
        <v>150.85980000000001</v>
      </c>
      <c r="Q64" s="52">
        <f>TI_EHG_E!Q64+NRG_E!Q64+FC_E!Q64</f>
        <v>187.38733104000002</v>
      </c>
      <c r="R64" s="52">
        <f>TI_EHG_E!R64+NRG_E!R64+FC_E!R64</f>
        <v>188.75224367999999</v>
      </c>
      <c r="S64" s="52">
        <f>TI_EHG_E!S64+NRG_E!S64+FC_E!S64</f>
        <v>183.67431264000001</v>
      </c>
      <c r="T64" s="52">
        <f>TI_EHG_E!T64+NRG_E!T64+FC_E!T64</f>
        <v>194.44619376000003</v>
      </c>
      <c r="U64" s="52">
        <f>TI_EHG_E!U64+NRG_E!U64+FC_E!U64</f>
        <v>188.53602767999999</v>
      </c>
      <c r="V64" s="52">
        <f>TI_EHG_E!V64+NRG_E!V64+FC_E!V64</f>
        <v>183.19175784000001</v>
      </c>
      <c r="W64" s="52">
        <f>TI_EHG_E!W64+NRG_E!W64+FC_E!W64</f>
        <v>189.15224328000002</v>
      </c>
      <c r="X64" s="52">
        <f>TI_EHG_E!X64+NRG_E!X64+FC_E!X64</f>
        <v>199.39871952000001</v>
      </c>
      <c r="Y64" s="52">
        <f>TI_EHG_E!Y64+NRG_E!Y64+FC_E!Y64</f>
        <v>197.9536104</v>
      </c>
      <c r="Z64" s="52">
        <f>TI_EHG_E!Z64+NRG_E!Z64+FC_E!Z64</f>
        <v>217.92607199999998</v>
      </c>
    </row>
    <row r="65" spans="1:26" ht="11.25" customHeight="1" x14ac:dyDescent="0.2">
      <c r="A65" s="50" t="s">
        <v>98</v>
      </c>
      <c r="B65" s="51" t="s">
        <v>99</v>
      </c>
      <c r="C65" s="52">
        <f>TI_EHG_E!C65+NRG_E!C65+FC_E!C65</f>
        <v>364.79987999999992</v>
      </c>
      <c r="D65" s="52">
        <f>TI_EHG_E!D65+NRG_E!D65+FC_E!D65</f>
        <v>365.4</v>
      </c>
      <c r="E65" s="52">
        <f>TI_EHG_E!E65+NRG_E!E65+FC_E!E65</f>
        <v>381.59999999999997</v>
      </c>
      <c r="F65" s="52">
        <f>TI_EHG_E!F65+NRG_E!F65+FC_E!F65</f>
        <v>396.29988000000003</v>
      </c>
      <c r="G65" s="52">
        <f>TI_EHG_E!G65+NRG_E!G65+FC_E!G65</f>
        <v>395.99999999999994</v>
      </c>
      <c r="H65" s="52">
        <f>TI_EHG_E!H65+NRG_E!H65+FC_E!H65</f>
        <v>433.29995999999988</v>
      </c>
      <c r="I65" s="52">
        <f>TI_EHG_E!I65+NRG_E!I65+FC_E!I65</f>
        <v>420.09984000000009</v>
      </c>
      <c r="J65" s="52">
        <f>TI_EHG_E!J65+NRG_E!J65+FC_E!J65</f>
        <v>393.50015999999999</v>
      </c>
      <c r="K65" s="52">
        <f>TI_EHG_E!K65+NRG_E!K65+FC_E!K65</f>
        <v>382.60007999999999</v>
      </c>
      <c r="L65" s="52">
        <f>TI_EHG_E!L65+NRG_E!L65+FC_E!L65</f>
        <v>414.69983999999994</v>
      </c>
      <c r="M65" s="52">
        <f>TI_EHG_E!M65+NRG_E!M65+FC_E!M65</f>
        <v>401.50007999999997</v>
      </c>
      <c r="N65" s="52">
        <f>TI_EHG_E!N65+NRG_E!N65+FC_E!N65</f>
        <v>412.30007999999992</v>
      </c>
      <c r="O65" s="52">
        <f>TI_EHG_E!O65+NRG_E!O65+FC_E!O65</f>
        <v>359.89991999999995</v>
      </c>
      <c r="P65" s="52">
        <f>TI_EHG_E!P65+NRG_E!P65+FC_E!P65</f>
        <v>404.89991999999995</v>
      </c>
      <c r="Q65" s="52">
        <f>TI_EHG_E!Q65+NRG_E!Q65+FC_E!Q65</f>
        <v>342.29987999999997</v>
      </c>
      <c r="R65" s="52">
        <f>TI_EHG_E!R65+NRG_E!R65+FC_E!R65</f>
        <v>407.80007999999998</v>
      </c>
      <c r="S65" s="52">
        <f>TI_EHG_E!S65+NRG_E!S65+FC_E!S65</f>
        <v>434.00015999999999</v>
      </c>
      <c r="T65" s="52">
        <f>TI_EHG_E!T65+NRG_E!T65+FC_E!T65</f>
        <v>498.08916000000005</v>
      </c>
      <c r="U65" s="52">
        <f>TI_EHG_E!U65+NRG_E!U65+FC_E!U65</f>
        <v>462.86351999999994</v>
      </c>
      <c r="V65" s="52">
        <f>TI_EHG_E!V65+NRG_E!V65+FC_E!V65</f>
        <v>493.97975999999971</v>
      </c>
      <c r="W65" s="52">
        <f>TI_EHG_E!W65+NRG_E!W65+FC_E!W65</f>
        <v>467.10755999999975</v>
      </c>
      <c r="X65" s="52">
        <f>TI_EHG_E!X65+NRG_E!X65+FC_E!X65</f>
        <v>496.55195999999995</v>
      </c>
      <c r="Y65" s="52">
        <f>TI_EHG_E!Y65+NRG_E!Y65+FC_E!Y65</f>
        <v>508.20335999999992</v>
      </c>
      <c r="Z65" s="52">
        <f>TI_EHG_E!Z65+NRG_E!Z65+FC_E!Z65</f>
        <v>465.4439999999999</v>
      </c>
    </row>
    <row r="66" spans="1:26" ht="11.25" customHeight="1" x14ac:dyDescent="0.2">
      <c r="A66" s="50" t="s">
        <v>100</v>
      </c>
      <c r="B66" s="51" t="s">
        <v>101</v>
      </c>
      <c r="C66" s="52">
        <f>TI_EHG_E!C66+NRG_E!C66+FC_E!C66</f>
        <v>0</v>
      </c>
      <c r="D66" s="52">
        <f>TI_EHG_E!D66+NRG_E!D66+FC_E!D66</f>
        <v>0</v>
      </c>
      <c r="E66" s="52">
        <f>TI_EHG_E!E66+NRG_E!E66+FC_E!E66</f>
        <v>0</v>
      </c>
      <c r="F66" s="52">
        <f>TI_EHG_E!F66+NRG_E!F66+FC_E!F66</f>
        <v>0</v>
      </c>
      <c r="G66" s="52">
        <f>TI_EHG_E!G66+NRG_E!G66+FC_E!G66</f>
        <v>0</v>
      </c>
      <c r="H66" s="52">
        <f>TI_EHG_E!H66+NRG_E!H66+FC_E!H66</f>
        <v>0</v>
      </c>
      <c r="I66" s="52">
        <f>TI_EHG_E!I66+NRG_E!I66+FC_E!I66</f>
        <v>0</v>
      </c>
      <c r="J66" s="52">
        <f>TI_EHG_E!J66+NRG_E!J66+FC_E!J66</f>
        <v>0</v>
      </c>
      <c r="K66" s="52">
        <f>TI_EHG_E!K66+NRG_E!K66+FC_E!K66</f>
        <v>0</v>
      </c>
      <c r="L66" s="52">
        <f>TI_EHG_E!L66+NRG_E!L66+FC_E!L66</f>
        <v>0</v>
      </c>
      <c r="M66" s="52">
        <f>TI_EHG_E!M66+NRG_E!M66+FC_E!M66</f>
        <v>0</v>
      </c>
      <c r="N66" s="52">
        <f>TI_EHG_E!N66+NRG_E!N66+FC_E!N66</f>
        <v>0</v>
      </c>
      <c r="O66" s="52">
        <f>TI_EHG_E!O66+NRG_E!O66+FC_E!O66</f>
        <v>0</v>
      </c>
      <c r="P66" s="52">
        <f>TI_EHG_E!P66+NRG_E!P66+FC_E!P66</f>
        <v>0</v>
      </c>
      <c r="Q66" s="52">
        <f>TI_EHG_E!Q66+NRG_E!Q66+FC_E!Q66</f>
        <v>0</v>
      </c>
      <c r="R66" s="52">
        <f>TI_EHG_E!R66+NRG_E!R66+FC_E!R66</f>
        <v>0</v>
      </c>
      <c r="S66" s="52">
        <f>TI_EHG_E!S66+NRG_E!S66+FC_E!S66</f>
        <v>0</v>
      </c>
      <c r="T66" s="52">
        <f>TI_EHG_E!T66+NRG_E!T66+FC_E!T66</f>
        <v>0</v>
      </c>
      <c r="U66" s="52">
        <f>TI_EHG_E!U66+NRG_E!U66+FC_E!U66</f>
        <v>0</v>
      </c>
      <c r="V66" s="52">
        <f>TI_EHG_E!V66+NRG_E!V66+FC_E!V66</f>
        <v>0</v>
      </c>
      <c r="W66" s="52">
        <f>TI_EHG_E!W66+NRG_E!W66+FC_E!W66</f>
        <v>0</v>
      </c>
      <c r="X66" s="52">
        <f>TI_EHG_E!X66+NRG_E!X66+FC_E!X66</f>
        <v>0</v>
      </c>
      <c r="Y66" s="52">
        <f>TI_EHG_E!Y66+NRG_E!Y66+FC_E!Y66</f>
        <v>0</v>
      </c>
      <c r="Z66" s="52">
        <f>TI_EHG_E!Z66+NRG_E!Z66+FC_E!Z66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TI_EHG_E!C67+NRG_E!C67+FC_E!C67</f>
        <v>0</v>
      </c>
      <c r="D67" s="52">
        <f>TI_EHG_E!D67+NRG_E!D67+FC_E!D67</f>
        <v>0</v>
      </c>
      <c r="E67" s="52">
        <f>TI_EHG_E!E67+NRG_E!E67+FC_E!E67</f>
        <v>0</v>
      </c>
      <c r="F67" s="52">
        <f>TI_EHG_E!F67+NRG_E!F67+FC_E!F67</f>
        <v>0</v>
      </c>
      <c r="G67" s="52">
        <f>TI_EHG_E!G67+NRG_E!G67+FC_E!G67</f>
        <v>0</v>
      </c>
      <c r="H67" s="52">
        <f>TI_EHG_E!H67+NRG_E!H67+FC_E!H67</f>
        <v>0</v>
      </c>
      <c r="I67" s="52">
        <f>TI_EHG_E!I67+NRG_E!I67+FC_E!I67</f>
        <v>0</v>
      </c>
      <c r="J67" s="52">
        <f>TI_EHG_E!J67+NRG_E!J67+FC_E!J67</f>
        <v>0</v>
      </c>
      <c r="K67" s="52">
        <f>TI_EHG_E!K67+NRG_E!K67+FC_E!K67</f>
        <v>0</v>
      </c>
      <c r="L67" s="52">
        <f>TI_EHG_E!L67+NRG_E!L67+FC_E!L67</f>
        <v>0</v>
      </c>
      <c r="M67" s="52">
        <f>TI_EHG_E!M67+NRG_E!M67+FC_E!M67</f>
        <v>0</v>
      </c>
      <c r="N67" s="52">
        <f>TI_EHG_E!N67+NRG_E!N67+FC_E!N67</f>
        <v>0</v>
      </c>
      <c r="O67" s="52">
        <f>TI_EHG_E!O67+NRG_E!O67+FC_E!O67</f>
        <v>3.8232000000000004</v>
      </c>
      <c r="P67" s="52">
        <f>TI_EHG_E!P67+NRG_E!P67+FC_E!P67</f>
        <v>5.7347999999999999</v>
      </c>
      <c r="Q67" s="52">
        <f>TI_EHG_E!Q67+NRG_E!Q67+FC_E!Q67</f>
        <v>5.7348000000000008</v>
      </c>
      <c r="R67" s="52">
        <f>TI_EHG_E!R67+NRG_E!R67+FC_E!R67</f>
        <v>63.082800000000013</v>
      </c>
      <c r="S67" s="52">
        <f>TI_EHG_E!S67+NRG_E!S67+FC_E!S67</f>
        <v>74.552399999999992</v>
      </c>
      <c r="T67" s="52">
        <f>TI_EHG_E!T67+NRG_E!T67+FC_E!T67</f>
        <v>8.7360119999999988</v>
      </c>
      <c r="U67" s="52">
        <f>TI_EHG_E!U67+NRG_E!U67+FC_E!U67</f>
        <v>16.598550240000005</v>
      </c>
      <c r="V67" s="52">
        <f>TI_EHG_E!V67+NRG_E!V67+FC_E!V67</f>
        <v>24.262027200000002</v>
      </c>
      <c r="W67" s="52">
        <f>TI_EHG_E!W67+NRG_E!W67+FC_E!W67</f>
        <v>19.022459039999998</v>
      </c>
      <c r="X67" s="52">
        <f>TI_EHG_E!X67+NRG_E!X67+FC_E!X67</f>
        <v>50.72239440000002</v>
      </c>
      <c r="Y67" s="52">
        <f>TI_EHG_E!Y67+NRG_E!Y67+FC_E!Y67</f>
        <v>76.240470239999993</v>
      </c>
      <c r="Z67" s="52">
        <f>TI_EHG_E!Z67+NRG_E!Z67+FC_E!Z67</f>
        <v>75.26937744</v>
      </c>
    </row>
    <row r="68" spans="1:26" ht="11.25" customHeight="1" x14ac:dyDescent="0.2">
      <c r="A68" s="50" t="s">
        <v>104</v>
      </c>
      <c r="B68" s="51" t="s">
        <v>105</v>
      </c>
      <c r="C68" s="52">
        <f>TI_EHG_E!C68+NRG_E!C68+FC_E!C68</f>
        <v>0</v>
      </c>
      <c r="D68" s="52">
        <f>TI_EHG_E!D68+NRG_E!D68+FC_E!D68</f>
        <v>0</v>
      </c>
      <c r="E68" s="52">
        <f>TI_EHG_E!E68+NRG_E!E68+FC_E!E68</f>
        <v>0</v>
      </c>
      <c r="F68" s="52">
        <f>TI_EHG_E!F68+NRG_E!F68+FC_E!F68</f>
        <v>0</v>
      </c>
      <c r="G68" s="52">
        <f>TI_EHG_E!G68+NRG_E!G68+FC_E!G68</f>
        <v>0</v>
      </c>
      <c r="H68" s="52">
        <f>TI_EHG_E!H68+NRG_E!H68+FC_E!H68</f>
        <v>0</v>
      </c>
      <c r="I68" s="52">
        <f>TI_EHG_E!I68+NRG_E!I68+FC_E!I68</f>
        <v>0</v>
      </c>
      <c r="J68" s="52">
        <f>TI_EHG_E!J68+NRG_E!J68+FC_E!J68</f>
        <v>0</v>
      </c>
      <c r="K68" s="52">
        <f>TI_EHG_E!K68+NRG_E!K68+FC_E!K68</f>
        <v>0</v>
      </c>
      <c r="L68" s="52">
        <f>TI_EHG_E!L68+NRG_E!L68+FC_E!L68</f>
        <v>0</v>
      </c>
      <c r="M68" s="52">
        <f>TI_EHG_E!M68+NRG_E!M68+FC_E!M68</f>
        <v>0</v>
      </c>
      <c r="N68" s="52">
        <f>TI_EHG_E!N68+NRG_E!N68+FC_E!N68</f>
        <v>0</v>
      </c>
      <c r="O68" s="52">
        <f>TI_EHG_E!O68+NRG_E!O68+FC_E!O68</f>
        <v>0</v>
      </c>
      <c r="P68" s="52">
        <f>TI_EHG_E!P68+NRG_E!P68+FC_E!P68</f>
        <v>0</v>
      </c>
      <c r="Q68" s="52">
        <f>TI_EHG_E!Q68+NRG_E!Q68+FC_E!Q68</f>
        <v>0</v>
      </c>
      <c r="R68" s="52">
        <f>TI_EHG_E!R68+NRG_E!R68+FC_E!R68</f>
        <v>0</v>
      </c>
      <c r="S68" s="52">
        <f>TI_EHG_E!S68+NRG_E!S68+FC_E!S68</f>
        <v>0</v>
      </c>
      <c r="T68" s="52">
        <f>TI_EHG_E!T68+NRG_E!T68+FC_E!T68</f>
        <v>6.1064150399999999</v>
      </c>
      <c r="U68" s="52">
        <f>TI_EHG_E!U68+NRG_E!U68+FC_E!U68</f>
        <v>12.495492000000002</v>
      </c>
      <c r="V68" s="52">
        <f>TI_EHG_E!V68+NRG_E!V68+FC_E!V68</f>
        <v>5.4776260799999985</v>
      </c>
      <c r="W68" s="52">
        <f>TI_EHG_E!W68+NRG_E!W68+FC_E!W68</f>
        <v>4.188697920000001</v>
      </c>
      <c r="X68" s="52">
        <f>TI_EHG_E!X68+NRG_E!X68+FC_E!X68</f>
        <v>3.1383374400000013</v>
      </c>
      <c r="Y68" s="52">
        <f>TI_EHG_E!Y68+NRG_E!Y68+FC_E!Y68</f>
        <v>2.5044508800000003</v>
      </c>
      <c r="Z68" s="52">
        <f>TI_EHG_E!Z68+NRG_E!Z68+FC_E!Z68</f>
        <v>2.6693582400000002</v>
      </c>
    </row>
    <row r="69" spans="1:26" ht="11.25" customHeight="1" x14ac:dyDescent="0.2">
      <c r="A69" s="50" t="s">
        <v>106</v>
      </c>
      <c r="B69" s="51" t="s">
        <v>107</v>
      </c>
      <c r="C69" s="52">
        <f>TI_EHG_E!C69+NRG_E!C69+FC_E!C69</f>
        <v>0</v>
      </c>
      <c r="D69" s="52">
        <f>TI_EHG_E!D69+NRG_E!D69+FC_E!D69</f>
        <v>0</v>
      </c>
      <c r="E69" s="52">
        <f>TI_EHG_E!E69+NRG_E!E69+FC_E!E69</f>
        <v>0</v>
      </c>
      <c r="F69" s="52">
        <f>TI_EHG_E!F69+NRG_E!F69+FC_E!F69</f>
        <v>0</v>
      </c>
      <c r="G69" s="52">
        <f>TI_EHG_E!G69+NRG_E!G69+FC_E!G69</f>
        <v>0</v>
      </c>
      <c r="H69" s="52">
        <f>TI_EHG_E!H69+NRG_E!H69+FC_E!H69</f>
        <v>0</v>
      </c>
      <c r="I69" s="52">
        <f>TI_EHG_E!I69+NRG_E!I69+FC_E!I69</f>
        <v>209.56794335999996</v>
      </c>
      <c r="J69" s="52">
        <f>TI_EHG_E!J69+NRG_E!J69+FC_E!J69</f>
        <v>392.94033983999998</v>
      </c>
      <c r="K69" s="52">
        <f>TI_EHG_E!K69+NRG_E!K69+FC_E!K69</f>
        <v>395.55999647999988</v>
      </c>
      <c r="L69" s="52">
        <f>TI_EHG_E!L69+NRG_E!L69+FC_E!L69</f>
        <v>657.52005312000006</v>
      </c>
      <c r="M69" s="52">
        <f>TI_EHG_E!M69+NRG_E!M69+FC_E!M69</f>
        <v>956.15453808000007</v>
      </c>
      <c r="N69" s="52">
        <f>TI_EHG_E!N69+NRG_E!N69+FC_E!N69</f>
        <v>898.52336639999999</v>
      </c>
      <c r="O69" s="52">
        <f>TI_EHG_E!O69+NRG_E!O69+FC_E!O69</f>
        <v>830.41382303999967</v>
      </c>
      <c r="P69" s="52">
        <f>TI_EHG_E!P69+NRG_E!P69+FC_E!P69</f>
        <v>798.9787080000001</v>
      </c>
      <c r="Q69" s="52">
        <f>TI_EHG_E!Q69+NRG_E!Q69+FC_E!Q69</f>
        <v>796.35905135999985</v>
      </c>
      <c r="R69" s="52">
        <f>TI_EHG_E!R69+NRG_E!R69+FC_E!R69</f>
        <v>953.53513632000011</v>
      </c>
      <c r="S69" s="52">
        <f>TI_EHG_E!S69+NRG_E!S69+FC_E!S69</f>
        <v>741.34728144000007</v>
      </c>
      <c r="T69" s="52">
        <f>TI_EHG_E!T69+NRG_E!T69+FC_E!T69</f>
        <v>743.51350656000011</v>
      </c>
      <c r="U69" s="52">
        <f>TI_EHG_E!U69+NRG_E!U69+FC_E!U69</f>
        <v>783.87885215999995</v>
      </c>
      <c r="V69" s="52">
        <f>TI_EHG_E!V69+NRG_E!V69+FC_E!V69</f>
        <v>811.68575039999973</v>
      </c>
      <c r="W69" s="52">
        <f>TI_EHG_E!W69+NRG_E!W69+FC_E!W69</f>
        <v>734.69618783999977</v>
      </c>
      <c r="X69" s="52">
        <f>TI_EHG_E!X69+NRG_E!X69+FC_E!X69</f>
        <v>1004.9005929600003</v>
      </c>
      <c r="Y69" s="52">
        <f>TI_EHG_E!Y69+NRG_E!Y69+FC_E!Y69</f>
        <v>975.31539696000004</v>
      </c>
      <c r="Z69" s="52">
        <f>TI_EHG_E!Z69+NRG_E!Z69+FC_E!Z69</f>
        <v>1015.4426846400003</v>
      </c>
    </row>
    <row r="70" spans="1:26" ht="11.25" customHeight="1" x14ac:dyDescent="0.2">
      <c r="A70" s="50" t="s">
        <v>108</v>
      </c>
      <c r="B70" s="51" t="s">
        <v>109</v>
      </c>
      <c r="C70" s="52">
        <f>TI_EHG_E!C70+NRG_E!C70+FC_E!C70</f>
        <v>0</v>
      </c>
      <c r="D70" s="52">
        <f>TI_EHG_E!D70+NRG_E!D70+FC_E!D70</f>
        <v>0</v>
      </c>
      <c r="E70" s="52">
        <f>TI_EHG_E!E70+NRG_E!E70+FC_E!E70</f>
        <v>0</v>
      </c>
      <c r="F70" s="52">
        <f>TI_EHG_E!F70+NRG_E!F70+FC_E!F70</f>
        <v>0</v>
      </c>
      <c r="G70" s="52">
        <f>TI_EHG_E!G70+NRG_E!G70+FC_E!G70</f>
        <v>0</v>
      </c>
      <c r="H70" s="52">
        <f>TI_EHG_E!H70+NRG_E!H70+FC_E!H70</f>
        <v>0</v>
      </c>
      <c r="I70" s="52">
        <f>TI_EHG_E!I70+NRG_E!I70+FC_E!I70</f>
        <v>0</v>
      </c>
      <c r="J70" s="52">
        <f>TI_EHG_E!J70+NRG_E!J70+FC_E!J70</f>
        <v>0</v>
      </c>
      <c r="K70" s="52">
        <f>TI_EHG_E!K70+NRG_E!K70+FC_E!K70</f>
        <v>0</v>
      </c>
      <c r="L70" s="52">
        <f>TI_EHG_E!L70+NRG_E!L70+FC_E!L70</f>
        <v>0</v>
      </c>
      <c r="M70" s="52">
        <f>TI_EHG_E!M70+NRG_E!M70+FC_E!M70</f>
        <v>0</v>
      </c>
      <c r="N70" s="52">
        <f>TI_EHG_E!N70+NRG_E!N70+FC_E!N70</f>
        <v>0</v>
      </c>
      <c r="O70" s="52">
        <f>TI_EHG_E!O70+NRG_E!O70+FC_E!O70</f>
        <v>0</v>
      </c>
      <c r="P70" s="52">
        <f>TI_EHG_E!P70+NRG_E!P70+FC_E!P70</f>
        <v>0</v>
      </c>
      <c r="Q70" s="52">
        <f>TI_EHG_E!Q70+NRG_E!Q70+FC_E!Q70</f>
        <v>0</v>
      </c>
      <c r="R70" s="52">
        <f>TI_EHG_E!R70+NRG_E!R70+FC_E!R70</f>
        <v>0</v>
      </c>
      <c r="S70" s="52">
        <f>TI_EHG_E!S70+NRG_E!S70+FC_E!S70</f>
        <v>0</v>
      </c>
      <c r="T70" s="52">
        <f>TI_EHG_E!T70+NRG_E!T70+FC_E!T70</f>
        <v>0</v>
      </c>
      <c r="U70" s="52">
        <f>TI_EHG_E!U70+NRG_E!U70+FC_E!U70</f>
        <v>0</v>
      </c>
      <c r="V70" s="52">
        <f>TI_EHG_E!V70+NRG_E!V70+FC_E!V70</f>
        <v>0</v>
      </c>
      <c r="W70" s="52">
        <f>TI_EHG_E!W70+NRG_E!W70+FC_E!W70</f>
        <v>0</v>
      </c>
      <c r="X70" s="52">
        <f>TI_EHG_E!X70+NRG_E!X70+FC_E!X70</f>
        <v>0</v>
      </c>
      <c r="Y70" s="52">
        <f>TI_EHG_E!Y70+NRG_E!Y70+FC_E!Y70</f>
        <v>0</v>
      </c>
      <c r="Z70" s="52">
        <f>TI_EHG_E!Z70+NRG_E!Z70+FC_E!Z70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TI_EHG_E!C71+NRG_E!C71+FC_E!C71</f>
        <v>0</v>
      </c>
      <c r="D71" s="52">
        <f>TI_EHG_E!D71+NRG_E!D71+FC_E!D71</f>
        <v>0</v>
      </c>
      <c r="E71" s="52">
        <f>TI_EHG_E!E71+NRG_E!E71+FC_E!E71</f>
        <v>0</v>
      </c>
      <c r="F71" s="52">
        <f>TI_EHG_E!F71+NRG_E!F71+FC_E!F71</f>
        <v>0</v>
      </c>
      <c r="G71" s="52">
        <f>TI_EHG_E!G71+NRG_E!G71+FC_E!G71</f>
        <v>0</v>
      </c>
      <c r="H71" s="52">
        <f>TI_EHG_E!H71+NRG_E!H71+FC_E!H71</f>
        <v>0</v>
      </c>
      <c r="I71" s="52">
        <f>TI_EHG_E!I71+NRG_E!I71+FC_E!I71</f>
        <v>0</v>
      </c>
      <c r="J71" s="52">
        <f>TI_EHG_E!J71+NRG_E!J71+FC_E!J71</f>
        <v>0</v>
      </c>
      <c r="K71" s="52">
        <f>TI_EHG_E!K71+NRG_E!K71+FC_E!K71</f>
        <v>0</v>
      </c>
      <c r="L71" s="52">
        <f>TI_EHG_E!L71+NRG_E!L71+FC_E!L71</f>
        <v>0</v>
      </c>
      <c r="M71" s="52">
        <f>TI_EHG_E!M71+NRG_E!M71+FC_E!M71</f>
        <v>0</v>
      </c>
      <c r="N71" s="52">
        <f>TI_EHG_E!N71+NRG_E!N71+FC_E!N71</f>
        <v>0</v>
      </c>
      <c r="O71" s="52">
        <f>TI_EHG_E!O71+NRG_E!O71+FC_E!O71</f>
        <v>0</v>
      </c>
      <c r="P71" s="52">
        <f>TI_EHG_E!P71+NRG_E!P71+FC_E!P71</f>
        <v>0</v>
      </c>
      <c r="Q71" s="52">
        <f>TI_EHG_E!Q71+NRG_E!Q71+FC_E!Q71</f>
        <v>0</v>
      </c>
      <c r="R71" s="52">
        <f>TI_EHG_E!R71+NRG_E!R71+FC_E!R71</f>
        <v>0</v>
      </c>
      <c r="S71" s="52">
        <f>TI_EHG_E!S71+NRG_E!S71+FC_E!S71</f>
        <v>0</v>
      </c>
      <c r="T71" s="52">
        <f>TI_EHG_E!T71+NRG_E!T71+FC_E!T71</f>
        <v>0</v>
      </c>
      <c r="U71" s="52">
        <f>TI_EHG_E!U71+NRG_E!U71+FC_E!U71</f>
        <v>0</v>
      </c>
      <c r="V71" s="52">
        <f>TI_EHG_E!V71+NRG_E!V71+FC_E!V71</f>
        <v>0</v>
      </c>
      <c r="W71" s="52">
        <f>TI_EHG_E!W71+NRG_E!W71+FC_E!W71</f>
        <v>0</v>
      </c>
      <c r="X71" s="52">
        <f>TI_EHG_E!X71+NRG_E!X71+FC_E!X71</f>
        <v>0</v>
      </c>
      <c r="Y71" s="52">
        <f>TI_EHG_E!Y71+NRG_E!Y71+FC_E!Y71</f>
        <v>0</v>
      </c>
      <c r="Z71" s="52">
        <f>TI_EHG_E!Z71+NRG_E!Z71+FC_E!Z71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TI_EHG_E!C72+NRG_E!C72+FC_E!C72</f>
        <v>0</v>
      </c>
      <c r="D72" s="55">
        <f>TI_EHG_E!D72+NRG_E!D72+FC_E!D72</f>
        <v>0</v>
      </c>
      <c r="E72" s="55">
        <f>TI_EHG_E!E72+NRG_E!E72+FC_E!E72</f>
        <v>0</v>
      </c>
      <c r="F72" s="55">
        <f>TI_EHG_E!F72+NRG_E!F72+FC_E!F72</f>
        <v>0</v>
      </c>
      <c r="G72" s="55">
        <f>TI_EHG_E!G72+NRG_E!G72+FC_E!G72</f>
        <v>0</v>
      </c>
      <c r="H72" s="55">
        <f>TI_EHG_E!H72+NRG_E!H72+FC_E!H72</f>
        <v>0</v>
      </c>
      <c r="I72" s="55">
        <f>TI_EHG_E!I72+NRG_E!I72+FC_E!I72</f>
        <v>3.0982867199999991</v>
      </c>
      <c r="J72" s="55">
        <f>TI_EHG_E!J72+NRG_E!J72+FC_E!J72</f>
        <v>8.5735886399999988</v>
      </c>
      <c r="K72" s="55">
        <f>TI_EHG_E!K72+NRG_E!K72+FC_E!K72</f>
        <v>14.97935088</v>
      </c>
      <c r="L72" s="55">
        <f>TI_EHG_E!L72+NRG_E!L72+FC_E!L72</f>
        <v>13.176888479999999</v>
      </c>
      <c r="M72" s="55">
        <f>TI_EHG_E!M72+NRG_E!M72+FC_E!M72</f>
        <v>14.142882239999997</v>
      </c>
      <c r="N72" s="55">
        <f>TI_EHG_E!N72+NRG_E!N72+FC_E!N72</f>
        <v>13.651145279999998</v>
      </c>
      <c r="O72" s="55">
        <f>TI_EHG_E!O72+NRG_E!O72+FC_E!O72</f>
        <v>13.92481008</v>
      </c>
      <c r="P72" s="55">
        <f>TI_EHG_E!P72+NRG_E!P72+FC_E!P72</f>
        <v>13.229902080000002</v>
      </c>
      <c r="Q72" s="55">
        <f>TI_EHG_E!Q72+NRG_E!Q72+FC_E!Q72</f>
        <v>15.712657919999998</v>
      </c>
      <c r="R72" s="55">
        <f>TI_EHG_E!R72+NRG_E!R72+FC_E!R72</f>
        <v>10.752877439999995</v>
      </c>
      <c r="S72" s="55">
        <f>TI_EHG_E!S72+NRG_E!S72+FC_E!S72</f>
        <v>7.4219039999999996</v>
      </c>
      <c r="T72" s="55">
        <f>TI_EHG_E!T72+NRG_E!T72+FC_E!T72</f>
        <v>0</v>
      </c>
      <c r="U72" s="55">
        <f>TI_EHG_E!U72+NRG_E!U72+FC_E!U72</f>
        <v>0</v>
      </c>
      <c r="V72" s="55">
        <f>TI_EHG_E!V72+NRG_E!V72+FC_E!V72</f>
        <v>0</v>
      </c>
      <c r="W72" s="55">
        <f>TI_EHG_E!W72+NRG_E!W72+FC_E!W72</f>
        <v>0</v>
      </c>
      <c r="X72" s="55">
        <f>TI_EHG_E!X72+NRG_E!X72+FC_E!X72</f>
        <v>0</v>
      </c>
      <c r="Y72" s="55">
        <f>TI_EHG_E!Y72+NRG_E!Y72+FC_E!Y72</f>
        <v>0</v>
      </c>
      <c r="Z72" s="55">
        <f>TI_EHG_E!Z72+NRG_E!Z72+FC_E!Z72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165</v>
      </c>
      <c r="B1" s="4" t="s">
        <v>206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21846.736641528001</v>
      </c>
      <c r="D2" s="21">
        <f t="shared" ref="D2:X2" si="0">SUM(D3,D17,D22,D25,D26,D51,D52)</f>
        <v>21514.173863399999</v>
      </c>
      <c r="E2" s="21">
        <f t="shared" si="0"/>
        <v>24889.739214240006</v>
      </c>
      <c r="F2" s="21">
        <f t="shared" si="0"/>
        <v>20546.771237208006</v>
      </c>
      <c r="G2" s="21">
        <f t="shared" si="0"/>
        <v>21816.201698495999</v>
      </c>
      <c r="H2" s="21">
        <f t="shared" si="0"/>
        <v>25132.977247464005</v>
      </c>
      <c r="I2" s="21">
        <f t="shared" si="0"/>
        <v>21986.701115111999</v>
      </c>
      <c r="J2" s="21">
        <f t="shared" si="0"/>
        <v>19686.809634767997</v>
      </c>
      <c r="K2" s="21">
        <f t="shared" si="0"/>
        <v>18989.667204624006</v>
      </c>
      <c r="L2" s="21">
        <f t="shared" si="0"/>
        <v>20024.278418376001</v>
      </c>
      <c r="M2" s="21">
        <f t="shared" si="0"/>
        <v>15159.825131543999</v>
      </c>
      <c r="N2" s="21">
        <f t="shared" si="0"/>
        <v>17159.346070560001</v>
      </c>
      <c r="O2" s="21">
        <f t="shared" si="0"/>
        <v>18145.180750031999</v>
      </c>
      <c r="P2" s="21">
        <f t="shared" si="0"/>
        <v>15739.344869472001</v>
      </c>
      <c r="Q2" s="21">
        <f t="shared" si="0"/>
        <v>15361.605744768001</v>
      </c>
      <c r="R2" s="21">
        <f t="shared" si="0"/>
        <v>18952.00286076</v>
      </c>
      <c r="S2" s="21">
        <f t="shared" si="0"/>
        <v>18012.850945487997</v>
      </c>
      <c r="T2" s="21">
        <f t="shared" si="0"/>
        <v>21794.417876592001</v>
      </c>
      <c r="U2" s="21">
        <f t="shared" si="0"/>
        <v>18467.715606984002</v>
      </c>
      <c r="V2" s="21">
        <f t="shared" si="0"/>
        <v>13423.101247944</v>
      </c>
      <c r="W2" s="21">
        <f t="shared" si="0"/>
        <v>10760.417570807998</v>
      </c>
      <c r="X2" s="21">
        <f t="shared" si="0"/>
        <v>8455.8153135599987</v>
      </c>
      <c r="Y2" s="21">
        <f t="shared" ref="Y2:Z2" si="1">SUM(Y3,Y17,Y22,Y25,Y26,Y51,Y52)</f>
        <v>7975.1734138799984</v>
      </c>
      <c r="Z2" s="21">
        <f t="shared" si="1"/>
        <v>5390.9917126560013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12665.271445200002</v>
      </c>
      <c r="D3" s="24">
        <f t="shared" ref="D3:X3" si="3">SUM(D4,D8,D11)</f>
        <v>11727.193816799998</v>
      </c>
      <c r="E3" s="24">
        <f t="shared" si="3"/>
        <v>13064.086957680001</v>
      </c>
      <c r="F3" s="24">
        <f t="shared" si="3"/>
        <v>12427.923261600003</v>
      </c>
      <c r="G3" s="24">
        <f t="shared" si="3"/>
        <v>12780.003044160001</v>
      </c>
      <c r="H3" s="24">
        <f t="shared" si="3"/>
        <v>13145.146027200002</v>
      </c>
      <c r="I3" s="24">
        <f t="shared" si="3"/>
        <v>12975.196029840001</v>
      </c>
      <c r="J3" s="24">
        <f t="shared" si="3"/>
        <v>10722.892593599998</v>
      </c>
      <c r="K3" s="24">
        <f t="shared" si="3"/>
        <v>9682.9108992000019</v>
      </c>
      <c r="L3" s="24">
        <f t="shared" si="3"/>
        <v>11224.225180079999</v>
      </c>
      <c r="M3" s="24">
        <f t="shared" si="3"/>
        <v>6326.472437999998</v>
      </c>
      <c r="N3" s="24">
        <f t="shared" si="3"/>
        <v>8715.8631938399994</v>
      </c>
      <c r="O3" s="24">
        <f t="shared" si="3"/>
        <v>11522.232208080002</v>
      </c>
      <c r="P3" s="24">
        <f t="shared" si="3"/>
        <v>10397.233455840002</v>
      </c>
      <c r="Q3" s="24">
        <f t="shared" si="3"/>
        <v>10561.202538480002</v>
      </c>
      <c r="R3" s="24">
        <f t="shared" si="3"/>
        <v>12856.100495039998</v>
      </c>
      <c r="S3" s="24">
        <f t="shared" si="3"/>
        <v>11218.916530799997</v>
      </c>
      <c r="T3" s="24">
        <f t="shared" si="3"/>
        <v>12818.915429760002</v>
      </c>
      <c r="U3" s="24">
        <f t="shared" si="3"/>
        <v>10632.488557680001</v>
      </c>
      <c r="V3" s="24">
        <f t="shared" si="3"/>
        <v>4903.075354319999</v>
      </c>
      <c r="W3" s="24">
        <f t="shared" si="3"/>
        <v>2202.52037544</v>
      </c>
      <c r="X3" s="24">
        <f t="shared" si="3"/>
        <v>734.56952976000002</v>
      </c>
      <c r="Y3" s="24">
        <f t="shared" ref="Y3:Z3" si="4">SUM(Y4,Y8,Y11)</f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12665.271445200002</v>
      </c>
      <c r="D4" s="19">
        <f t="shared" ref="D4:X4" si="6">SUM(D5:D7)</f>
        <v>11727.193816799998</v>
      </c>
      <c r="E4" s="19">
        <f t="shared" si="6"/>
        <v>13064.086957680001</v>
      </c>
      <c r="F4" s="19">
        <f t="shared" si="6"/>
        <v>12427.923261600003</v>
      </c>
      <c r="G4" s="19">
        <f t="shared" si="6"/>
        <v>12780.003044160001</v>
      </c>
      <c r="H4" s="19">
        <f t="shared" si="6"/>
        <v>13145.146027200002</v>
      </c>
      <c r="I4" s="19">
        <f t="shared" si="6"/>
        <v>12975.196029840001</v>
      </c>
      <c r="J4" s="19">
        <f t="shared" si="6"/>
        <v>10722.892593599998</v>
      </c>
      <c r="K4" s="19">
        <f t="shared" si="6"/>
        <v>9682.9108992000019</v>
      </c>
      <c r="L4" s="19">
        <f t="shared" si="6"/>
        <v>11224.225180079999</v>
      </c>
      <c r="M4" s="19">
        <f t="shared" si="6"/>
        <v>6326.472437999998</v>
      </c>
      <c r="N4" s="19">
        <f t="shared" si="6"/>
        <v>8715.8631938399994</v>
      </c>
      <c r="O4" s="19">
        <f t="shared" si="6"/>
        <v>11522.232208080002</v>
      </c>
      <c r="P4" s="19">
        <f t="shared" si="6"/>
        <v>10397.233455840002</v>
      </c>
      <c r="Q4" s="19">
        <f t="shared" si="6"/>
        <v>10561.202538480002</v>
      </c>
      <c r="R4" s="19">
        <f t="shared" si="6"/>
        <v>12856.100495039998</v>
      </c>
      <c r="S4" s="19">
        <f t="shared" si="6"/>
        <v>11218.916530799997</v>
      </c>
      <c r="T4" s="19">
        <f t="shared" si="6"/>
        <v>12818.915429760002</v>
      </c>
      <c r="U4" s="19">
        <f t="shared" si="6"/>
        <v>10632.488557680001</v>
      </c>
      <c r="V4" s="19">
        <f t="shared" si="6"/>
        <v>4903.075354319999</v>
      </c>
      <c r="W4" s="19">
        <f t="shared" si="6"/>
        <v>2202.52037544</v>
      </c>
      <c r="X4" s="19">
        <f t="shared" si="6"/>
        <v>734.56952976000002</v>
      </c>
      <c r="Y4" s="19">
        <f t="shared" ref="Y4:Z4" si="7">SUM(Y5:Y7)</f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f>TI_EHG_E_E!C5+TI_EHG_CHP_E!C5+TI_EHG_H_E!C5</f>
        <v>0</v>
      </c>
      <c r="D5" s="8">
        <f>TI_EHG_E_E!D5+TI_EHG_CHP_E!D5+TI_EHG_H_E!D5</f>
        <v>0</v>
      </c>
      <c r="E5" s="8">
        <f>TI_EHG_E_E!E5+TI_EHG_CHP_E!E5+TI_EHG_H_E!E5</f>
        <v>0</v>
      </c>
      <c r="F5" s="8">
        <f>TI_EHG_E_E!F5+TI_EHG_CHP_E!F5+TI_EHG_H_E!F5</f>
        <v>0</v>
      </c>
      <c r="G5" s="8">
        <f>TI_EHG_E_E!G5+TI_EHG_CHP_E!G5+TI_EHG_H_E!G5</f>
        <v>0</v>
      </c>
      <c r="H5" s="8">
        <f>TI_EHG_E_E!H5+TI_EHG_CHP_E!H5+TI_EHG_H_E!H5</f>
        <v>0</v>
      </c>
      <c r="I5" s="8">
        <f>TI_EHG_E_E!I5+TI_EHG_CHP_E!I5+TI_EHG_H_E!I5</f>
        <v>0</v>
      </c>
      <c r="J5" s="8">
        <f>TI_EHG_E_E!J5+TI_EHG_CHP_E!J5+TI_EHG_H_E!J5</f>
        <v>0</v>
      </c>
      <c r="K5" s="8">
        <f>TI_EHG_E_E!K5+TI_EHG_CHP_E!K5+TI_EHG_H_E!K5</f>
        <v>0</v>
      </c>
      <c r="L5" s="8">
        <f>TI_EHG_E_E!L5+TI_EHG_CHP_E!L5+TI_EHG_H_E!L5</f>
        <v>0</v>
      </c>
      <c r="M5" s="8">
        <f>TI_EHG_E_E!M5+TI_EHG_CHP_E!M5+TI_EHG_H_E!M5</f>
        <v>0</v>
      </c>
      <c r="N5" s="8">
        <f>TI_EHG_E_E!N5+TI_EHG_CHP_E!N5+TI_EHG_H_E!N5</f>
        <v>0</v>
      </c>
      <c r="O5" s="8">
        <f>TI_EHG_E_E!O5+TI_EHG_CHP_E!O5+TI_EHG_H_E!O5</f>
        <v>0</v>
      </c>
      <c r="P5" s="8">
        <f>TI_EHG_E_E!P5+TI_EHG_CHP_E!P5+TI_EHG_H_E!P5</f>
        <v>0</v>
      </c>
      <c r="Q5" s="8">
        <f>TI_EHG_E_E!Q5+TI_EHG_CHP_E!Q5+TI_EHG_H_E!Q5</f>
        <v>0</v>
      </c>
      <c r="R5" s="8">
        <f>TI_EHG_E_E!R5+TI_EHG_CHP_E!R5+TI_EHG_H_E!R5</f>
        <v>0</v>
      </c>
      <c r="S5" s="8">
        <f>TI_EHG_E_E!S5+TI_EHG_CHP_E!S5+TI_EHG_H_E!S5</f>
        <v>0</v>
      </c>
      <c r="T5" s="8">
        <f>TI_EHG_E_E!T5+TI_EHG_CHP_E!T5+TI_EHG_H_E!T5</f>
        <v>0</v>
      </c>
      <c r="U5" s="8">
        <f>TI_EHG_E_E!U5+TI_EHG_CHP_E!U5+TI_EHG_H_E!U5</f>
        <v>0</v>
      </c>
      <c r="V5" s="8">
        <f>TI_EHG_E_E!V5+TI_EHG_CHP_E!V5+TI_EHG_H_E!V5</f>
        <v>0</v>
      </c>
      <c r="W5" s="8">
        <f>TI_EHG_E_E!W5+TI_EHG_CHP_E!W5+TI_EHG_H_E!W5</f>
        <v>0</v>
      </c>
      <c r="X5" s="8">
        <f>TI_EHG_E_E!X5+TI_EHG_CHP_E!X5+TI_EHG_H_E!X5</f>
        <v>0</v>
      </c>
      <c r="Y5" s="8">
        <f>TI_EHG_E_E!Y5+TI_EHG_CHP_E!Y5+TI_EHG_H_E!Y5</f>
        <v>0</v>
      </c>
      <c r="Z5" s="8">
        <f>TI_EHG_E_E!Z5+TI_EHG_CHP_E!Z5+TI_EHG_H_E!Z5</f>
        <v>0</v>
      </c>
    </row>
    <row r="6" spans="1:26" ht="11.25" customHeight="1" x14ac:dyDescent="0.2">
      <c r="A6" s="28" t="s">
        <v>6</v>
      </c>
      <c r="B6" s="7" t="s">
        <v>7</v>
      </c>
      <c r="C6" s="8">
        <f>TI_EHG_E_E!C6+TI_EHG_CHP_E!C6+TI_EHG_H_E!C6</f>
        <v>0</v>
      </c>
      <c r="D6" s="8">
        <f>TI_EHG_E_E!D6+TI_EHG_CHP_E!D6+TI_EHG_H_E!D6</f>
        <v>0</v>
      </c>
      <c r="E6" s="8">
        <f>TI_EHG_E_E!E6+TI_EHG_CHP_E!E6+TI_EHG_H_E!E6</f>
        <v>0</v>
      </c>
      <c r="F6" s="8">
        <f>TI_EHG_E_E!F6+TI_EHG_CHP_E!F6+TI_EHG_H_E!F6</f>
        <v>0</v>
      </c>
      <c r="G6" s="8">
        <f>TI_EHG_E_E!G6+TI_EHG_CHP_E!G6+TI_EHG_H_E!G6</f>
        <v>0</v>
      </c>
      <c r="H6" s="8">
        <f>TI_EHG_E_E!H6+TI_EHG_CHP_E!H6+TI_EHG_H_E!H6</f>
        <v>0</v>
      </c>
      <c r="I6" s="8">
        <f>TI_EHG_E_E!I6+TI_EHG_CHP_E!I6+TI_EHG_H_E!I6</f>
        <v>0</v>
      </c>
      <c r="J6" s="8">
        <f>TI_EHG_E_E!J6+TI_EHG_CHP_E!J6+TI_EHG_H_E!J6</f>
        <v>0</v>
      </c>
      <c r="K6" s="8">
        <f>TI_EHG_E_E!K6+TI_EHG_CHP_E!K6+TI_EHG_H_E!K6</f>
        <v>0</v>
      </c>
      <c r="L6" s="8">
        <f>TI_EHG_E_E!L6+TI_EHG_CHP_E!L6+TI_EHG_H_E!L6</f>
        <v>0</v>
      </c>
      <c r="M6" s="8">
        <f>TI_EHG_E_E!M6+TI_EHG_CHP_E!M6+TI_EHG_H_E!M6</f>
        <v>0</v>
      </c>
      <c r="N6" s="8">
        <f>TI_EHG_E_E!N6+TI_EHG_CHP_E!N6+TI_EHG_H_E!N6</f>
        <v>0</v>
      </c>
      <c r="O6" s="8">
        <f>TI_EHG_E_E!O6+TI_EHG_CHP_E!O6+TI_EHG_H_E!O6</f>
        <v>0</v>
      </c>
      <c r="P6" s="8">
        <f>TI_EHG_E_E!P6+TI_EHG_CHP_E!P6+TI_EHG_H_E!P6</f>
        <v>0</v>
      </c>
      <c r="Q6" s="8">
        <f>TI_EHG_E_E!Q6+TI_EHG_CHP_E!Q6+TI_EHG_H_E!Q6</f>
        <v>0</v>
      </c>
      <c r="R6" s="8">
        <f>TI_EHG_E_E!R6+TI_EHG_CHP_E!R6+TI_EHG_H_E!R6</f>
        <v>0</v>
      </c>
      <c r="S6" s="8">
        <f>TI_EHG_E_E!S6+TI_EHG_CHP_E!S6+TI_EHG_H_E!S6</f>
        <v>0</v>
      </c>
      <c r="T6" s="8">
        <f>TI_EHG_E_E!T6+TI_EHG_CHP_E!T6+TI_EHG_H_E!T6</f>
        <v>0</v>
      </c>
      <c r="U6" s="8">
        <f>TI_EHG_E_E!U6+TI_EHG_CHP_E!U6+TI_EHG_H_E!U6</f>
        <v>0</v>
      </c>
      <c r="V6" s="8">
        <f>TI_EHG_E_E!V6+TI_EHG_CHP_E!V6+TI_EHG_H_E!V6</f>
        <v>0</v>
      </c>
      <c r="W6" s="8">
        <f>TI_EHG_E_E!W6+TI_EHG_CHP_E!W6+TI_EHG_H_E!W6</f>
        <v>0</v>
      </c>
      <c r="X6" s="8">
        <f>TI_EHG_E_E!X6+TI_EHG_CHP_E!X6+TI_EHG_H_E!X6</f>
        <v>0</v>
      </c>
      <c r="Y6" s="8">
        <f>TI_EHG_E_E!Y6+TI_EHG_CHP_E!Y6+TI_EHG_H_E!Y6</f>
        <v>0</v>
      </c>
      <c r="Z6" s="8">
        <f>TI_EHG_E_E!Z6+TI_EHG_CHP_E!Z6+TI_EHG_H_E!Z6</f>
        <v>0</v>
      </c>
    </row>
    <row r="7" spans="1:26" ht="11.25" customHeight="1" x14ac:dyDescent="0.2">
      <c r="A7" s="28" t="s">
        <v>8</v>
      </c>
      <c r="B7" s="7" t="s">
        <v>9</v>
      </c>
      <c r="C7" s="8">
        <f>TI_EHG_E_E!C7+TI_EHG_CHP_E!C7+TI_EHG_H_E!C7</f>
        <v>12665.271445200002</v>
      </c>
      <c r="D7" s="8">
        <f>TI_EHG_E_E!D7+TI_EHG_CHP_E!D7+TI_EHG_H_E!D7</f>
        <v>11727.193816799998</v>
      </c>
      <c r="E7" s="8">
        <f>TI_EHG_E_E!E7+TI_EHG_CHP_E!E7+TI_EHG_H_E!E7</f>
        <v>13064.086957680001</v>
      </c>
      <c r="F7" s="8">
        <f>TI_EHG_E_E!F7+TI_EHG_CHP_E!F7+TI_EHG_H_E!F7</f>
        <v>12427.923261600003</v>
      </c>
      <c r="G7" s="8">
        <f>TI_EHG_E_E!G7+TI_EHG_CHP_E!G7+TI_EHG_H_E!G7</f>
        <v>12780.003044160001</v>
      </c>
      <c r="H7" s="8">
        <f>TI_EHG_E_E!H7+TI_EHG_CHP_E!H7+TI_EHG_H_E!H7</f>
        <v>13145.146027200002</v>
      </c>
      <c r="I7" s="8">
        <f>TI_EHG_E_E!I7+TI_EHG_CHP_E!I7+TI_EHG_H_E!I7</f>
        <v>12975.196029840001</v>
      </c>
      <c r="J7" s="8">
        <f>TI_EHG_E_E!J7+TI_EHG_CHP_E!J7+TI_EHG_H_E!J7</f>
        <v>10722.892593599998</v>
      </c>
      <c r="K7" s="8">
        <f>TI_EHG_E_E!K7+TI_EHG_CHP_E!K7+TI_EHG_H_E!K7</f>
        <v>9682.9108992000019</v>
      </c>
      <c r="L7" s="8">
        <f>TI_EHG_E_E!L7+TI_EHG_CHP_E!L7+TI_EHG_H_E!L7</f>
        <v>11224.225180079999</v>
      </c>
      <c r="M7" s="8">
        <f>TI_EHG_E_E!M7+TI_EHG_CHP_E!M7+TI_EHG_H_E!M7</f>
        <v>6326.472437999998</v>
      </c>
      <c r="N7" s="8">
        <f>TI_EHG_E_E!N7+TI_EHG_CHP_E!N7+TI_EHG_H_E!N7</f>
        <v>8715.8631938399994</v>
      </c>
      <c r="O7" s="8">
        <f>TI_EHG_E_E!O7+TI_EHG_CHP_E!O7+TI_EHG_H_E!O7</f>
        <v>11522.232208080002</v>
      </c>
      <c r="P7" s="8">
        <f>TI_EHG_E_E!P7+TI_EHG_CHP_E!P7+TI_EHG_H_E!P7</f>
        <v>10397.233455840002</v>
      </c>
      <c r="Q7" s="8">
        <f>TI_EHG_E_E!Q7+TI_EHG_CHP_E!Q7+TI_EHG_H_E!Q7</f>
        <v>10561.202538480002</v>
      </c>
      <c r="R7" s="8">
        <f>TI_EHG_E_E!R7+TI_EHG_CHP_E!R7+TI_EHG_H_E!R7</f>
        <v>12856.100495039998</v>
      </c>
      <c r="S7" s="8">
        <f>TI_EHG_E_E!S7+TI_EHG_CHP_E!S7+TI_EHG_H_E!S7</f>
        <v>11218.916530799997</v>
      </c>
      <c r="T7" s="8">
        <f>TI_EHG_E_E!T7+TI_EHG_CHP_E!T7+TI_EHG_H_E!T7</f>
        <v>12818.915429760002</v>
      </c>
      <c r="U7" s="8">
        <f>TI_EHG_E_E!U7+TI_EHG_CHP_E!U7+TI_EHG_H_E!U7</f>
        <v>10632.488557680001</v>
      </c>
      <c r="V7" s="8">
        <f>TI_EHG_E_E!V7+TI_EHG_CHP_E!V7+TI_EHG_H_E!V7</f>
        <v>4903.075354319999</v>
      </c>
      <c r="W7" s="8">
        <f>TI_EHG_E_E!W7+TI_EHG_CHP_E!W7+TI_EHG_H_E!W7</f>
        <v>2202.52037544</v>
      </c>
      <c r="X7" s="8">
        <f>TI_EHG_E_E!X7+TI_EHG_CHP_E!X7+TI_EHG_H_E!X7</f>
        <v>734.56952976000002</v>
      </c>
      <c r="Y7" s="8">
        <f>TI_EHG_E_E!Y7+TI_EHG_CHP_E!Y7+TI_EHG_H_E!Y7</f>
        <v>0</v>
      </c>
      <c r="Z7" s="8">
        <f>TI_EHG_E_E!Z7+TI_EHG_CHP_E!Z7+TI_EHG_H_E!Z7</f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0</v>
      </c>
      <c r="D8" s="19">
        <f t="shared" ref="D8:X8" si="9">SUM(D9:D10)</f>
        <v>0</v>
      </c>
      <c r="E8" s="19">
        <f t="shared" si="9"/>
        <v>0</v>
      </c>
      <c r="F8" s="19">
        <f t="shared" si="9"/>
        <v>0</v>
      </c>
      <c r="G8" s="19">
        <f t="shared" si="9"/>
        <v>0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si="9"/>
        <v>0</v>
      </c>
      <c r="Y8" s="19">
        <f t="shared" ref="Y8:Z8" si="10">SUM(Y9:Y10)</f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f>TI_EHG_E_E!C9+TI_EHG_CHP_E!C9+TI_EHG_H_E!C9</f>
        <v>0</v>
      </c>
      <c r="D9" s="8">
        <f>TI_EHG_E_E!D9+TI_EHG_CHP_E!D9+TI_EHG_H_E!D9</f>
        <v>0</v>
      </c>
      <c r="E9" s="8">
        <f>TI_EHG_E_E!E9+TI_EHG_CHP_E!E9+TI_EHG_H_E!E9</f>
        <v>0</v>
      </c>
      <c r="F9" s="8">
        <f>TI_EHG_E_E!F9+TI_EHG_CHP_E!F9+TI_EHG_H_E!F9</f>
        <v>0</v>
      </c>
      <c r="G9" s="8">
        <f>TI_EHG_E_E!G9+TI_EHG_CHP_E!G9+TI_EHG_H_E!G9</f>
        <v>0</v>
      </c>
      <c r="H9" s="8">
        <f>TI_EHG_E_E!H9+TI_EHG_CHP_E!H9+TI_EHG_H_E!H9</f>
        <v>0</v>
      </c>
      <c r="I9" s="8">
        <f>TI_EHG_E_E!I9+TI_EHG_CHP_E!I9+TI_EHG_H_E!I9</f>
        <v>0</v>
      </c>
      <c r="J9" s="8">
        <f>TI_EHG_E_E!J9+TI_EHG_CHP_E!J9+TI_EHG_H_E!J9</f>
        <v>0</v>
      </c>
      <c r="K9" s="8">
        <f>TI_EHG_E_E!K9+TI_EHG_CHP_E!K9+TI_EHG_H_E!K9</f>
        <v>0</v>
      </c>
      <c r="L9" s="8">
        <f>TI_EHG_E_E!L9+TI_EHG_CHP_E!L9+TI_EHG_H_E!L9</f>
        <v>0</v>
      </c>
      <c r="M9" s="8">
        <f>TI_EHG_E_E!M9+TI_EHG_CHP_E!M9+TI_EHG_H_E!M9</f>
        <v>0</v>
      </c>
      <c r="N9" s="8">
        <f>TI_EHG_E_E!N9+TI_EHG_CHP_E!N9+TI_EHG_H_E!N9</f>
        <v>0</v>
      </c>
      <c r="O9" s="8">
        <f>TI_EHG_E_E!O9+TI_EHG_CHP_E!O9+TI_EHG_H_E!O9</f>
        <v>0</v>
      </c>
      <c r="P9" s="8">
        <f>TI_EHG_E_E!P9+TI_EHG_CHP_E!P9+TI_EHG_H_E!P9</f>
        <v>0</v>
      </c>
      <c r="Q9" s="8">
        <f>TI_EHG_E_E!Q9+TI_EHG_CHP_E!Q9+TI_EHG_H_E!Q9</f>
        <v>0</v>
      </c>
      <c r="R9" s="8">
        <f>TI_EHG_E_E!R9+TI_EHG_CHP_E!R9+TI_EHG_H_E!R9</f>
        <v>0</v>
      </c>
      <c r="S9" s="8">
        <f>TI_EHG_E_E!S9+TI_EHG_CHP_E!S9+TI_EHG_H_E!S9</f>
        <v>0</v>
      </c>
      <c r="T9" s="8">
        <f>TI_EHG_E_E!T9+TI_EHG_CHP_E!T9+TI_EHG_H_E!T9</f>
        <v>0</v>
      </c>
      <c r="U9" s="8">
        <f>TI_EHG_E_E!U9+TI_EHG_CHP_E!U9+TI_EHG_H_E!U9</f>
        <v>0</v>
      </c>
      <c r="V9" s="8">
        <f>TI_EHG_E_E!V9+TI_EHG_CHP_E!V9+TI_EHG_H_E!V9</f>
        <v>0</v>
      </c>
      <c r="W9" s="8">
        <f>TI_EHG_E_E!W9+TI_EHG_CHP_E!W9+TI_EHG_H_E!W9</f>
        <v>0</v>
      </c>
      <c r="X9" s="8">
        <f>TI_EHG_E_E!X9+TI_EHG_CHP_E!X9+TI_EHG_H_E!X9</f>
        <v>0</v>
      </c>
      <c r="Y9" s="8">
        <f>TI_EHG_E_E!Y9+TI_EHG_CHP_E!Y9+TI_EHG_H_E!Y9</f>
        <v>0</v>
      </c>
      <c r="Z9" s="8">
        <f>TI_EHG_E_E!Z9+TI_EHG_CHP_E!Z9+TI_EHG_H_E!Z9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TI_EHG_E_E!C10+TI_EHG_CHP_E!C10+TI_EHG_H_E!C10</f>
        <v>0</v>
      </c>
      <c r="D10" s="8">
        <f>TI_EHG_E_E!D10+TI_EHG_CHP_E!D10+TI_EHG_H_E!D10</f>
        <v>0</v>
      </c>
      <c r="E10" s="8">
        <f>TI_EHG_E_E!E10+TI_EHG_CHP_E!E10+TI_EHG_H_E!E10</f>
        <v>0</v>
      </c>
      <c r="F10" s="8">
        <f>TI_EHG_E_E!F10+TI_EHG_CHP_E!F10+TI_EHG_H_E!F10</f>
        <v>0</v>
      </c>
      <c r="G10" s="8">
        <f>TI_EHG_E_E!G10+TI_EHG_CHP_E!G10+TI_EHG_H_E!G10</f>
        <v>0</v>
      </c>
      <c r="H10" s="8">
        <f>TI_EHG_E_E!H10+TI_EHG_CHP_E!H10+TI_EHG_H_E!H10</f>
        <v>0</v>
      </c>
      <c r="I10" s="8">
        <f>TI_EHG_E_E!I10+TI_EHG_CHP_E!I10+TI_EHG_H_E!I10</f>
        <v>0</v>
      </c>
      <c r="J10" s="8">
        <f>TI_EHG_E_E!J10+TI_EHG_CHP_E!J10+TI_EHG_H_E!J10</f>
        <v>0</v>
      </c>
      <c r="K10" s="8">
        <f>TI_EHG_E_E!K10+TI_EHG_CHP_E!K10+TI_EHG_H_E!K10</f>
        <v>0</v>
      </c>
      <c r="L10" s="8">
        <f>TI_EHG_E_E!L10+TI_EHG_CHP_E!L10+TI_EHG_H_E!L10</f>
        <v>0</v>
      </c>
      <c r="M10" s="8">
        <f>TI_EHG_E_E!M10+TI_EHG_CHP_E!M10+TI_EHG_H_E!M10</f>
        <v>0</v>
      </c>
      <c r="N10" s="8">
        <f>TI_EHG_E_E!N10+TI_EHG_CHP_E!N10+TI_EHG_H_E!N10</f>
        <v>0</v>
      </c>
      <c r="O10" s="8">
        <f>TI_EHG_E_E!O10+TI_EHG_CHP_E!O10+TI_EHG_H_E!O10</f>
        <v>0</v>
      </c>
      <c r="P10" s="8">
        <f>TI_EHG_E_E!P10+TI_EHG_CHP_E!P10+TI_EHG_H_E!P10</f>
        <v>0</v>
      </c>
      <c r="Q10" s="8">
        <f>TI_EHG_E_E!Q10+TI_EHG_CHP_E!Q10+TI_EHG_H_E!Q10</f>
        <v>0</v>
      </c>
      <c r="R10" s="8">
        <f>TI_EHG_E_E!R10+TI_EHG_CHP_E!R10+TI_EHG_H_E!R10</f>
        <v>0</v>
      </c>
      <c r="S10" s="8">
        <f>TI_EHG_E_E!S10+TI_EHG_CHP_E!S10+TI_EHG_H_E!S10</f>
        <v>0</v>
      </c>
      <c r="T10" s="8">
        <f>TI_EHG_E_E!T10+TI_EHG_CHP_E!T10+TI_EHG_H_E!T10</f>
        <v>0</v>
      </c>
      <c r="U10" s="8">
        <f>TI_EHG_E_E!U10+TI_EHG_CHP_E!U10+TI_EHG_H_E!U10</f>
        <v>0</v>
      </c>
      <c r="V10" s="8">
        <f>TI_EHG_E_E!V10+TI_EHG_CHP_E!V10+TI_EHG_H_E!V10</f>
        <v>0</v>
      </c>
      <c r="W10" s="8">
        <f>TI_EHG_E_E!W10+TI_EHG_CHP_E!W10+TI_EHG_H_E!W10</f>
        <v>0</v>
      </c>
      <c r="X10" s="8">
        <f>TI_EHG_E_E!X10+TI_EHG_CHP_E!X10+TI_EHG_H_E!X10</f>
        <v>0</v>
      </c>
      <c r="Y10" s="8">
        <f>TI_EHG_E_E!Y10+TI_EHG_CHP_E!Y10+TI_EHG_H_E!Y10</f>
        <v>0</v>
      </c>
      <c r="Z10" s="8">
        <f>TI_EHG_E_E!Z10+TI_EHG_CHP_E!Z10+TI_EHG_H_E!Z10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0</v>
      </c>
      <c r="D11" s="19">
        <f t="shared" ref="D11:X11" si="12">SUM(D12:D16)</f>
        <v>0</v>
      </c>
      <c r="E11" s="19">
        <f t="shared" si="12"/>
        <v>0</v>
      </c>
      <c r="F11" s="19">
        <f t="shared" si="12"/>
        <v>0</v>
      </c>
      <c r="G11" s="19">
        <f t="shared" si="12"/>
        <v>0</v>
      </c>
      <c r="H11" s="19">
        <f t="shared" si="12"/>
        <v>0</v>
      </c>
      <c r="I11" s="19">
        <f t="shared" si="12"/>
        <v>0</v>
      </c>
      <c r="J11" s="19">
        <f t="shared" si="12"/>
        <v>0</v>
      </c>
      <c r="K11" s="19">
        <f t="shared" si="12"/>
        <v>0</v>
      </c>
      <c r="L11" s="19">
        <f t="shared" si="12"/>
        <v>0</v>
      </c>
      <c r="M11" s="19">
        <f t="shared" si="12"/>
        <v>0</v>
      </c>
      <c r="N11" s="19">
        <f t="shared" si="12"/>
        <v>0</v>
      </c>
      <c r="O11" s="19">
        <f t="shared" si="12"/>
        <v>0</v>
      </c>
      <c r="P11" s="19">
        <f t="shared" si="12"/>
        <v>0</v>
      </c>
      <c r="Q11" s="19">
        <f t="shared" si="12"/>
        <v>0</v>
      </c>
      <c r="R11" s="19">
        <f t="shared" si="12"/>
        <v>0</v>
      </c>
      <c r="S11" s="19">
        <f t="shared" si="12"/>
        <v>0</v>
      </c>
      <c r="T11" s="19">
        <f t="shared" si="12"/>
        <v>0</v>
      </c>
      <c r="U11" s="19">
        <f t="shared" si="12"/>
        <v>0</v>
      </c>
      <c r="V11" s="19">
        <f t="shared" si="12"/>
        <v>0</v>
      </c>
      <c r="W11" s="19">
        <f t="shared" si="12"/>
        <v>0</v>
      </c>
      <c r="X11" s="19">
        <f t="shared" si="12"/>
        <v>0</v>
      </c>
      <c r="Y11" s="19">
        <f t="shared" ref="Y11:Z11" si="13">SUM(Y12:Y16)</f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f>TI_EHG_E_E!C12+TI_EHG_CHP_E!C12+TI_EHG_H_E!C12</f>
        <v>0</v>
      </c>
      <c r="D12" s="8">
        <f>TI_EHG_E_E!D12+TI_EHG_CHP_E!D12+TI_EHG_H_E!D12</f>
        <v>0</v>
      </c>
      <c r="E12" s="8">
        <f>TI_EHG_E_E!E12+TI_EHG_CHP_E!E12+TI_EHG_H_E!E12</f>
        <v>0</v>
      </c>
      <c r="F12" s="8">
        <f>TI_EHG_E_E!F12+TI_EHG_CHP_E!F12+TI_EHG_H_E!F12</f>
        <v>0</v>
      </c>
      <c r="G12" s="8">
        <f>TI_EHG_E_E!G12+TI_EHG_CHP_E!G12+TI_EHG_H_E!G12</f>
        <v>0</v>
      </c>
      <c r="H12" s="8">
        <f>TI_EHG_E_E!H12+TI_EHG_CHP_E!H12+TI_EHG_H_E!H12</f>
        <v>0</v>
      </c>
      <c r="I12" s="8">
        <f>TI_EHG_E_E!I12+TI_EHG_CHP_E!I12+TI_EHG_H_E!I12</f>
        <v>0</v>
      </c>
      <c r="J12" s="8">
        <f>TI_EHG_E_E!J12+TI_EHG_CHP_E!J12+TI_EHG_H_E!J12</f>
        <v>0</v>
      </c>
      <c r="K12" s="8">
        <f>TI_EHG_E_E!K12+TI_EHG_CHP_E!K12+TI_EHG_H_E!K12</f>
        <v>0</v>
      </c>
      <c r="L12" s="8">
        <f>TI_EHG_E_E!L12+TI_EHG_CHP_E!L12+TI_EHG_H_E!L12</f>
        <v>0</v>
      </c>
      <c r="M12" s="8">
        <f>TI_EHG_E_E!M12+TI_EHG_CHP_E!M12+TI_EHG_H_E!M12</f>
        <v>0</v>
      </c>
      <c r="N12" s="8">
        <f>TI_EHG_E_E!N12+TI_EHG_CHP_E!N12+TI_EHG_H_E!N12</f>
        <v>0</v>
      </c>
      <c r="O12" s="8">
        <f>TI_EHG_E_E!O12+TI_EHG_CHP_E!O12+TI_EHG_H_E!O12</f>
        <v>0</v>
      </c>
      <c r="P12" s="8">
        <f>TI_EHG_E_E!P12+TI_EHG_CHP_E!P12+TI_EHG_H_E!P12</f>
        <v>0</v>
      </c>
      <c r="Q12" s="8">
        <f>TI_EHG_E_E!Q12+TI_EHG_CHP_E!Q12+TI_EHG_H_E!Q12</f>
        <v>0</v>
      </c>
      <c r="R12" s="8">
        <f>TI_EHG_E_E!R12+TI_EHG_CHP_E!R12+TI_EHG_H_E!R12</f>
        <v>0</v>
      </c>
      <c r="S12" s="8">
        <f>TI_EHG_E_E!S12+TI_EHG_CHP_E!S12+TI_EHG_H_E!S12</f>
        <v>0</v>
      </c>
      <c r="T12" s="8">
        <f>TI_EHG_E_E!T12+TI_EHG_CHP_E!T12+TI_EHG_H_E!T12</f>
        <v>0</v>
      </c>
      <c r="U12" s="8">
        <f>TI_EHG_E_E!U12+TI_EHG_CHP_E!U12+TI_EHG_H_E!U12</f>
        <v>0</v>
      </c>
      <c r="V12" s="8">
        <f>TI_EHG_E_E!V12+TI_EHG_CHP_E!V12+TI_EHG_H_E!V12</f>
        <v>0</v>
      </c>
      <c r="W12" s="8">
        <f>TI_EHG_E_E!W12+TI_EHG_CHP_E!W12+TI_EHG_H_E!W12</f>
        <v>0</v>
      </c>
      <c r="X12" s="8">
        <f>TI_EHG_E_E!X12+TI_EHG_CHP_E!X12+TI_EHG_H_E!X12</f>
        <v>0</v>
      </c>
      <c r="Y12" s="8">
        <f>TI_EHG_E_E!Y12+TI_EHG_CHP_E!Y12+TI_EHG_H_E!Y12</f>
        <v>0</v>
      </c>
      <c r="Z12" s="8">
        <f>TI_EHG_E_E!Z12+TI_EHG_CHP_E!Z12+TI_EHG_H_E!Z12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TI_EHG_E_E!C13+TI_EHG_CHP_E!C13+TI_EHG_H_E!C13</f>
        <v>0</v>
      </c>
      <c r="D13" s="8">
        <f>TI_EHG_E_E!D13+TI_EHG_CHP_E!D13+TI_EHG_H_E!D13</f>
        <v>0</v>
      </c>
      <c r="E13" s="8">
        <f>TI_EHG_E_E!E13+TI_EHG_CHP_E!E13+TI_EHG_H_E!E13</f>
        <v>0</v>
      </c>
      <c r="F13" s="8">
        <f>TI_EHG_E_E!F13+TI_EHG_CHP_E!F13+TI_EHG_H_E!F13</f>
        <v>0</v>
      </c>
      <c r="G13" s="8">
        <f>TI_EHG_E_E!G13+TI_EHG_CHP_E!G13+TI_EHG_H_E!G13</f>
        <v>0</v>
      </c>
      <c r="H13" s="8">
        <f>TI_EHG_E_E!H13+TI_EHG_CHP_E!H13+TI_EHG_H_E!H13</f>
        <v>0</v>
      </c>
      <c r="I13" s="8">
        <f>TI_EHG_E_E!I13+TI_EHG_CHP_E!I13+TI_EHG_H_E!I13</f>
        <v>0</v>
      </c>
      <c r="J13" s="8">
        <f>TI_EHG_E_E!J13+TI_EHG_CHP_E!J13+TI_EHG_H_E!J13</f>
        <v>0</v>
      </c>
      <c r="K13" s="8">
        <f>TI_EHG_E_E!K13+TI_EHG_CHP_E!K13+TI_EHG_H_E!K13</f>
        <v>0</v>
      </c>
      <c r="L13" s="8">
        <f>TI_EHG_E_E!L13+TI_EHG_CHP_E!L13+TI_EHG_H_E!L13</f>
        <v>0</v>
      </c>
      <c r="M13" s="8">
        <f>TI_EHG_E_E!M13+TI_EHG_CHP_E!M13+TI_EHG_H_E!M13</f>
        <v>0</v>
      </c>
      <c r="N13" s="8">
        <f>TI_EHG_E_E!N13+TI_EHG_CHP_E!N13+TI_EHG_H_E!N13</f>
        <v>0</v>
      </c>
      <c r="O13" s="8">
        <f>TI_EHG_E_E!O13+TI_EHG_CHP_E!O13+TI_EHG_H_E!O13</f>
        <v>0</v>
      </c>
      <c r="P13" s="8">
        <f>TI_EHG_E_E!P13+TI_EHG_CHP_E!P13+TI_EHG_H_E!P13</f>
        <v>0</v>
      </c>
      <c r="Q13" s="8">
        <f>TI_EHG_E_E!Q13+TI_EHG_CHP_E!Q13+TI_EHG_H_E!Q13</f>
        <v>0</v>
      </c>
      <c r="R13" s="8">
        <f>TI_EHG_E_E!R13+TI_EHG_CHP_E!R13+TI_EHG_H_E!R13</f>
        <v>0</v>
      </c>
      <c r="S13" s="8">
        <f>TI_EHG_E_E!S13+TI_EHG_CHP_E!S13+TI_EHG_H_E!S13</f>
        <v>0</v>
      </c>
      <c r="T13" s="8">
        <f>TI_EHG_E_E!T13+TI_EHG_CHP_E!T13+TI_EHG_H_E!T13</f>
        <v>0</v>
      </c>
      <c r="U13" s="8">
        <f>TI_EHG_E_E!U13+TI_EHG_CHP_E!U13+TI_EHG_H_E!U13</f>
        <v>0</v>
      </c>
      <c r="V13" s="8">
        <f>TI_EHG_E_E!V13+TI_EHG_CHP_E!V13+TI_EHG_H_E!V13</f>
        <v>0</v>
      </c>
      <c r="W13" s="8">
        <f>TI_EHG_E_E!W13+TI_EHG_CHP_E!W13+TI_EHG_H_E!W13</f>
        <v>0</v>
      </c>
      <c r="X13" s="8">
        <f>TI_EHG_E_E!X13+TI_EHG_CHP_E!X13+TI_EHG_H_E!X13</f>
        <v>0</v>
      </c>
      <c r="Y13" s="8">
        <f>TI_EHG_E_E!Y13+TI_EHG_CHP_E!Y13+TI_EHG_H_E!Y13</f>
        <v>0</v>
      </c>
      <c r="Z13" s="8">
        <f>TI_EHG_E_E!Z13+TI_EHG_CHP_E!Z13+TI_EHG_H_E!Z13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TI_EHG_E_E!C14+TI_EHG_CHP_E!C14+TI_EHG_H_E!C14</f>
        <v>0</v>
      </c>
      <c r="D14" s="8">
        <f>TI_EHG_E_E!D14+TI_EHG_CHP_E!D14+TI_EHG_H_E!D14</f>
        <v>0</v>
      </c>
      <c r="E14" s="8">
        <f>TI_EHG_E_E!E14+TI_EHG_CHP_E!E14+TI_EHG_H_E!E14</f>
        <v>0</v>
      </c>
      <c r="F14" s="8">
        <f>TI_EHG_E_E!F14+TI_EHG_CHP_E!F14+TI_EHG_H_E!F14</f>
        <v>0</v>
      </c>
      <c r="G14" s="8">
        <f>TI_EHG_E_E!G14+TI_EHG_CHP_E!G14+TI_EHG_H_E!G14</f>
        <v>0</v>
      </c>
      <c r="H14" s="8">
        <f>TI_EHG_E_E!H14+TI_EHG_CHP_E!H14+TI_EHG_H_E!H14</f>
        <v>0</v>
      </c>
      <c r="I14" s="8">
        <f>TI_EHG_E_E!I14+TI_EHG_CHP_E!I14+TI_EHG_H_E!I14</f>
        <v>0</v>
      </c>
      <c r="J14" s="8">
        <f>TI_EHG_E_E!J14+TI_EHG_CHP_E!J14+TI_EHG_H_E!J14</f>
        <v>0</v>
      </c>
      <c r="K14" s="8">
        <f>TI_EHG_E_E!K14+TI_EHG_CHP_E!K14+TI_EHG_H_E!K14</f>
        <v>0</v>
      </c>
      <c r="L14" s="8">
        <f>TI_EHG_E_E!L14+TI_EHG_CHP_E!L14+TI_EHG_H_E!L14</f>
        <v>0</v>
      </c>
      <c r="M14" s="8">
        <f>TI_EHG_E_E!M14+TI_EHG_CHP_E!M14+TI_EHG_H_E!M14</f>
        <v>0</v>
      </c>
      <c r="N14" s="8">
        <f>TI_EHG_E_E!N14+TI_EHG_CHP_E!N14+TI_EHG_H_E!N14</f>
        <v>0</v>
      </c>
      <c r="O14" s="8">
        <f>TI_EHG_E_E!O14+TI_EHG_CHP_E!O14+TI_EHG_H_E!O14</f>
        <v>0</v>
      </c>
      <c r="P14" s="8">
        <f>TI_EHG_E_E!P14+TI_EHG_CHP_E!P14+TI_EHG_H_E!P14</f>
        <v>0</v>
      </c>
      <c r="Q14" s="8">
        <f>TI_EHG_E_E!Q14+TI_EHG_CHP_E!Q14+TI_EHG_H_E!Q14</f>
        <v>0</v>
      </c>
      <c r="R14" s="8">
        <f>TI_EHG_E_E!R14+TI_EHG_CHP_E!R14+TI_EHG_H_E!R14</f>
        <v>0</v>
      </c>
      <c r="S14" s="8">
        <f>TI_EHG_E_E!S14+TI_EHG_CHP_E!S14+TI_EHG_H_E!S14</f>
        <v>0</v>
      </c>
      <c r="T14" s="8">
        <f>TI_EHG_E_E!T14+TI_EHG_CHP_E!T14+TI_EHG_H_E!T14</f>
        <v>0</v>
      </c>
      <c r="U14" s="8">
        <f>TI_EHG_E_E!U14+TI_EHG_CHP_E!U14+TI_EHG_H_E!U14</f>
        <v>0</v>
      </c>
      <c r="V14" s="8">
        <f>TI_EHG_E_E!V14+TI_EHG_CHP_E!V14+TI_EHG_H_E!V14</f>
        <v>0</v>
      </c>
      <c r="W14" s="8">
        <f>TI_EHG_E_E!W14+TI_EHG_CHP_E!W14+TI_EHG_H_E!W14</f>
        <v>0</v>
      </c>
      <c r="X14" s="8">
        <f>TI_EHG_E_E!X14+TI_EHG_CHP_E!X14+TI_EHG_H_E!X14</f>
        <v>0</v>
      </c>
      <c r="Y14" s="8">
        <f>TI_EHG_E_E!Y14+TI_EHG_CHP_E!Y14+TI_EHG_H_E!Y14</f>
        <v>0</v>
      </c>
      <c r="Z14" s="8">
        <f>TI_EHG_E_E!Z14+TI_EHG_CHP_E!Z14+TI_EHG_H_E!Z14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TI_EHG_E_E!C15+TI_EHG_CHP_E!C15+TI_EHG_H_E!C15</f>
        <v>0</v>
      </c>
      <c r="D15" s="8">
        <f>TI_EHG_E_E!D15+TI_EHG_CHP_E!D15+TI_EHG_H_E!D15</f>
        <v>0</v>
      </c>
      <c r="E15" s="8">
        <f>TI_EHG_E_E!E15+TI_EHG_CHP_E!E15+TI_EHG_H_E!E15</f>
        <v>0</v>
      </c>
      <c r="F15" s="8">
        <f>TI_EHG_E_E!F15+TI_EHG_CHP_E!F15+TI_EHG_H_E!F15</f>
        <v>0</v>
      </c>
      <c r="G15" s="8">
        <f>TI_EHG_E_E!G15+TI_EHG_CHP_E!G15+TI_EHG_H_E!G15</f>
        <v>0</v>
      </c>
      <c r="H15" s="8">
        <f>TI_EHG_E_E!H15+TI_EHG_CHP_E!H15+TI_EHG_H_E!H15</f>
        <v>0</v>
      </c>
      <c r="I15" s="8">
        <f>TI_EHG_E_E!I15+TI_EHG_CHP_E!I15+TI_EHG_H_E!I15</f>
        <v>0</v>
      </c>
      <c r="J15" s="8">
        <f>TI_EHG_E_E!J15+TI_EHG_CHP_E!J15+TI_EHG_H_E!J15</f>
        <v>0</v>
      </c>
      <c r="K15" s="8">
        <f>TI_EHG_E_E!K15+TI_EHG_CHP_E!K15+TI_EHG_H_E!K15</f>
        <v>0</v>
      </c>
      <c r="L15" s="8">
        <f>TI_EHG_E_E!L15+TI_EHG_CHP_E!L15+TI_EHG_H_E!L15</f>
        <v>0</v>
      </c>
      <c r="M15" s="8">
        <f>TI_EHG_E_E!M15+TI_EHG_CHP_E!M15+TI_EHG_H_E!M15</f>
        <v>0</v>
      </c>
      <c r="N15" s="8">
        <f>TI_EHG_E_E!N15+TI_EHG_CHP_E!N15+TI_EHG_H_E!N15</f>
        <v>0</v>
      </c>
      <c r="O15" s="8">
        <f>TI_EHG_E_E!O15+TI_EHG_CHP_E!O15+TI_EHG_H_E!O15</f>
        <v>0</v>
      </c>
      <c r="P15" s="8">
        <f>TI_EHG_E_E!P15+TI_EHG_CHP_E!P15+TI_EHG_H_E!P15</f>
        <v>0</v>
      </c>
      <c r="Q15" s="8">
        <f>TI_EHG_E_E!Q15+TI_EHG_CHP_E!Q15+TI_EHG_H_E!Q15</f>
        <v>0</v>
      </c>
      <c r="R15" s="8">
        <f>TI_EHG_E_E!R15+TI_EHG_CHP_E!R15+TI_EHG_H_E!R15</f>
        <v>0</v>
      </c>
      <c r="S15" s="8">
        <f>TI_EHG_E_E!S15+TI_EHG_CHP_E!S15+TI_EHG_H_E!S15</f>
        <v>0</v>
      </c>
      <c r="T15" s="8">
        <f>TI_EHG_E_E!T15+TI_EHG_CHP_E!T15+TI_EHG_H_E!T15</f>
        <v>0</v>
      </c>
      <c r="U15" s="8">
        <f>TI_EHG_E_E!U15+TI_EHG_CHP_E!U15+TI_EHG_H_E!U15</f>
        <v>0</v>
      </c>
      <c r="V15" s="8">
        <f>TI_EHG_E_E!V15+TI_EHG_CHP_E!V15+TI_EHG_H_E!V15</f>
        <v>0</v>
      </c>
      <c r="W15" s="8">
        <f>TI_EHG_E_E!W15+TI_EHG_CHP_E!W15+TI_EHG_H_E!W15</f>
        <v>0</v>
      </c>
      <c r="X15" s="8">
        <f>TI_EHG_E_E!X15+TI_EHG_CHP_E!X15+TI_EHG_H_E!X15</f>
        <v>0</v>
      </c>
      <c r="Y15" s="8">
        <f>TI_EHG_E_E!Y15+TI_EHG_CHP_E!Y15+TI_EHG_H_E!Y15</f>
        <v>0</v>
      </c>
      <c r="Z15" s="8">
        <f>TI_EHG_E_E!Z15+TI_EHG_CHP_E!Z15+TI_EHG_H_E!Z15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TI_EHG_E_E!C16+TI_EHG_CHP_E!C16+TI_EHG_H_E!C16</f>
        <v>0</v>
      </c>
      <c r="D16" s="8">
        <f>TI_EHG_E_E!D16+TI_EHG_CHP_E!D16+TI_EHG_H_E!D16</f>
        <v>0</v>
      </c>
      <c r="E16" s="8">
        <f>TI_EHG_E_E!E16+TI_EHG_CHP_E!E16+TI_EHG_H_E!E16</f>
        <v>0</v>
      </c>
      <c r="F16" s="8">
        <f>TI_EHG_E_E!F16+TI_EHG_CHP_E!F16+TI_EHG_H_E!F16</f>
        <v>0</v>
      </c>
      <c r="G16" s="8">
        <f>TI_EHG_E_E!G16+TI_EHG_CHP_E!G16+TI_EHG_H_E!G16</f>
        <v>0</v>
      </c>
      <c r="H16" s="8">
        <f>TI_EHG_E_E!H16+TI_EHG_CHP_E!H16+TI_EHG_H_E!H16</f>
        <v>0</v>
      </c>
      <c r="I16" s="8">
        <f>TI_EHG_E_E!I16+TI_EHG_CHP_E!I16+TI_EHG_H_E!I16</f>
        <v>0</v>
      </c>
      <c r="J16" s="8">
        <f>TI_EHG_E_E!J16+TI_EHG_CHP_E!J16+TI_EHG_H_E!J16</f>
        <v>0</v>
      </c>
      <c r="K16" s="8">
        <f>TI_EHG_E_E!K16+TI_EHG_CHP_E!K16+TI_EHG_H_E!K16</f>
        <v>0</v>
      </c>
      <c r="L16" s="8">
        <f>TI_EHG_E_E!L16+TI_EHG_CHP_E!L16+TI_EHG_H_E!L16</f>
        <v>0</v>
      </c>
      <c r="M16" s="8">
        <f>TI_EHG_E_E!M16+TI_EHG_CHP_E!M16+TI_EHG_H_E!M16</f>
        <v>0</v>
      </c>
      <c r="N16" s="8">
        <f>TI_EHG_E_E!N16+TI_EHG_CHP_E!N16+TI_EHG_H_E!N16</f>
        <v>0</v>
      </c>
      <c r="O16" s="8">
        <f>TI_EHG_E_E!O16+TI_EHG_CHP_E!O16+TI_EHG_H_E!O16</f>
        <v>0</v>
      </c>
      <c r="P16" s="8">
        <f>TI_EHG_E_E!P16+TI_EHG_CHP_E!P16+TI_EHG_H_E!P16</f>
        <v>0</v>
      </c>
      <c r="Q16" s="8">
        <f>TI_EHG_E_E!Q16+TI_EHG_CHP_E!Q16+TI_EHG_H_E!Q16</f>
        <v>0</v>
      </c>
      <c r="R16" s="8">
        <f>TI_EHG_E_E!R16+TI_EHG_CHP_E!R16+TI_EHG_H_E!R16</f>
        <v>0</v>
      </c>
      <c r="S16" s="8">
        <f>TI_EHG_E_E!S16+TI_EHG_CHP_E!S16+TI_EHG_H_E!S16</f>
        <v>0</v>
      </c>
      <c r="T16" s="8">
        <f>TI_EHG_E_E!T16+TI_EHG_CHP_E!T16+TI_EHG_H_E!T16</f>
        <v>0</v>
      </c>
      <c r="U16" s="8">
        <f>TI_EHG_E_E!U16+TI_EHG_CHP_E!U16+TI_EHG_H_E!U16</f>
        <v>0</v>
      </c>
      <c r="V16" s="8">
        <f>TI_EHG_E_E!V16+TI_EHG_CHP_E!V16+TI_EHG_H_E!V16</f>
        <v>0</v>
      </c>
      <c r="W16" s="8">
        <f>TI_EHG_E_E!W16+TI_EHG_CHP_E!W16+TI_EHG_H_E!W16</f>
        <v>0</v>
      </c>
      <c r="X16" s="8">
        <f>TI_EHG_E_E!X16+TI_EHG_CHP_E!X16+TI_EHG_H_E!X16</f>
        <v>0</v>
      </c>
      <c r="Y16" s="8">
        <f>TI_EHG_E_E!Y16+TI_EHG_CHP_E!Y16+TI_EHG_H_E!Y16</f>
        <v>0</v>
      </c>
      <c r="Z16" s="8">
        <f>TI_EHG_E_E!Z16+TI_EHG_CHP_E!Z16+TI_EHG_H_E!Z16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320.16715199999999</v>
      </c>
      <c r="D17" s="27">
        <f t="shared" ref="D17:X17" si="15">SUM(D18:D21)</f>
        <v>82.055160000000001</v>
      </c>
      <c r="E17" s="27">
        <f t="shared" si="15"/>
        <v>0</v>
      </c>
      <c r="F17" s="27">
        <f t="shared" si="15"/>
        <v>0</v>
      </c>
      <c r="G17" s="27">
        <f t="shared" si="15"/>
        <v>0</v>
      </c>
      <c r="H17" s="27">
        <f t="shared" si="15"/>
        <v>0</v>
      </c>
      <c r="I17" s="27">
        <f t="shared" si="15"/>
        <v>0</v>
      </c>
      <c r="J17" s="27">
        <f t="shared" si="15"/>
        <v>0</v>
      </c>
      <c r="K17" s="27">
        <f t="shared" si="15"/>
        <v>0</v>
      </c>
      <c r="L17" s="27">
        <f t="shared" si="15"/>
        <v>0</v>
      </c>
      <c r="M17" s="27">
        <f t="shared" si="15"/>
        <v>0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si="15"/>
        <v>0</v>
      </c>
      <c r="Y17" s="27">
        <f t="shared" ref="Y17:Z17" si="16">SUM(Y18:Y21)</f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f>TI_EHG_E_E!C18+TI_EHG_CHP_E!C18+TI_EHG_H_E!C18</f>
        <v>0</v>
      </c>
      <c r="D18" s="8">
        <f>TI_EHG_E_E!D18+TI_EHG_CHP_E!D18+TI_EHG_H_E!D18</f>
        <v>0</v>
      </c>
      <c r="E18" s="8">
        <f>TI_EHG_E_E!E18+TI_EHG_CHP_E!E18+TI_EHG_H_E!E18</f>
        <v>0</v>
      </c>
      <c r="F18" s="8">
        <f>TI_EHG_E_E!F18+TI_EHG_CHP_E!F18+TI_EHG_H_E!F18</f>
        <v>0</v>
      </c>
      <c r="G18" s="8">
        <f>TI_EHG_E_E!G18+TI_EHG_CHP_E!G18+TI_EHG_H_E!G18</f>
        <v>0</v>
      </c>
      <c r="H18" s="8">
        <f>TI_EHG_E_E!H18+TI_EHG_CHP_E!H18+TI_EHG_H_E!H18</f>
        <v>0</v>
      </c>
      <c r="I18" s="8">
        <f>TI_EHG_E_E!I18+TI_EHG_CHP_E!I18+TI_EHG_H_E!I18</f>
        <v>0</v>
      </c>
      <c r="J18" s="8">
        <f>TI_EHG_E_E!J18+TI_EHG_CHP_E!J18+TI_EHG_H_E!J18</f>
        <v>0</v>
      </c>
      <c r="K18" s="8">
        <f>TI_EHG_E_E!K18+TI_EHG_CHP_E!K18+TI_EHG_H_E!K18</f>
        <v>0</v>
      </c>
      <c r="L18" s="8">
        <f>TI_EHG_E_E!L18+TI_EHG_CHP_E!L18+TI_EHG_H_E!L18</f>
        <v>0</v>
      </c>
      <c r="M18" s="8">
        <f>TI_EHG_E_E!M18+TI_EHG_CHP_E!M18+TI_EHG_H_E!M18</f>
        <v>0</v>
      </c>
      <c r="N18" s="8">
        <f>TI_EHG_E_E!N18+TI_EHG_CHP_E!N18+TI_EHG_H_E!N18</f>
        <v>0</v>
      </c>
      <c r="O18" s="8">
        <f>TI_EHG_E_E!O18+TI_EHG_CHP_E!O18+TI_EHG_H_E!O18</f>
        <v>0</v>
      </c>
      <c r="P18" s="8">
        <f>TI_EHG_E_E!P18+TI_EHG_CHP_E!P18+TI_EHG_H_E!P18</f>
        <v>0</v>
      </c>
      <c r="Q18" s="8">
        <f>TI_EHG_E_E!Q18+TI_EHG_CHP_E!Q18+TI_EHG_H_E!Q18</f>
        <v>0</v>
      </c>
      <c r="R18" s="8">
        <f>TI_EHG_E_E!R18+TI_EHG_CHP_E!R18+TI_EHG_H_E!R18</f>
        <v>0</v>
      </c>
      <c r="S18" s="8">
        <f>TI_EHG_E_E!S18+TI_EHG_CHP_E!S18+TI_EHG_H_E!S18</f>
        <v>0</v>
      </c>
      <c r="T18" s="8">
        <f>TI_EHG_E_E!T18+TI_EHG_CHP_E!T18+TI_EHG_H_E!T18</f>
        <v>0</v>
      </c>
      <c r="U18" s="8">
        <f>TI_EHG_E_E!U18+TI_EHG_CHP_E!U18+TI_EHG_H_E!U18</f>
        <v>0</v>
      </c>
      <c r="V18" s="8">
        <f>TI_EHG_E_E!V18+TI_EHG_CHP_E!V18+TI_EHG_H_E!V18</f>
        <v>0</v>
      </c>
      <c r="W18" s="8">
        <f>TI_EHG_E_E!W18+TI_EHG_CHP_E!W18+TI_EHG_H_E!W18</f>
        <v>0</v>
      </c>
      <c r="X18" s="8">
        <f>TI_EHG_E_E!X18+TI_EHG_CHP_E!X18+TI_EHG_H_E!X18</f>
        <v>0</v>
      </c>
      <c r="Y18" s="8">
        <f>TI_EHG_E_E!Y18+TI_EHG_CHP_E!Y18+TI_EHG_H_E!Y18</f>
        <v>0</v>
      </c>
      <c r="Z18" s="8">
        <f>TI_EHG_E_E!Z18+TI_EHG_CHP_E!Z18+TI_EHG_H_E!Z18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TI_EHG_E_E!C19+TI_EHG_CHP_E!C19+TI_EHG_H_E!C19</f>
        <v>32.607359999999993</v>
      </c>
      <c r="D19" s="8">
        <f>TI_EHG_E_E!D19+TI_EHG_CHP_E!D19+TI_EHG_H_E!D19</f>
        <v>4.835160000000001</v>
      </c>
      <c r="E19" s="8">
        <f>TI_EHG_E_E!E19+TI_EHG_CHP_E!E19+TI_EHG_H_E!E19</f>
        <v>0</v>
      </c>
      <c r="F19" s="8">
        <f>TI_EHG_E_E!F19+TI_EHG_CHP_E!F19+TI_EHG_H_E!F19</f>
        <v>0</v>
      </c>
      <c r="G19" s="8">
        <f>TI_EHG_E_E!G19+TI_EHG_CHP_E!G19+TI_EHG_H_E!G19</f>
        <v>0</v>
      </c>
      <c r="H19" s="8">
        <f>TI_EHG_E_E!H19+TI_EHG_CHP_E!H19+TI_EHG_H_E!H19</f>
        <v>0</v>
      </c>
      <c r="I19" s="8">
        <f>TI_EHG_E_E!I19+TI_EHG_CHP_E!I19+TI_EHG_H_E!I19</f>
        <v>0</v>
      </c>
      <c r="J19" s="8">
        <f>TI_EHG_E_E!J19+TI_EHG_CHP_E!J19+TI_EHG_H_E!J19</f>
        <v>0</v>
      </c>
      <c r="K19" s="8">
        <f>TI_EHG_E_E!K19+TI_EHG_CHP_E!K19+TI_EHG_H_E!K19</f>
        <v>0</v>
      </c>
      <c r="L19" s="8">
        <f>TI_EHG_E_E!L19+TI_EHG_CHP_E!L19+TI_EHG_H_E!L19</f>
        <v>0</v>
      </c>
      <c r="M19" s="8">
        <f>TI_EHG_E_E!M19+TI_EHG_CHP_E!M19+TI_EHG_H_E!M19</f>
        <v>0</v>
      </c>
      <c r="N19" s="8">
        <f>TI_EHG_E_E!N19+TI_EHG_CHP_E!N19+TI_EHG_H_E!N19</f>
        <v>0</v>
      </c>
      <c r="O19" s="8">
        <f>TI_EHG_E_E!O19+TI_EHG_CHP_E!O19+TI_EHG_H_E!O19</f>
        <v>0</v>
      </c>
      <c r="P19" s="8">
        <f>TI_EHG_E_E!P19+TI_EHG_CHP_E!P19+TI_EHG_H_E!P19</f>
        <v>0</v>
      </c>
      <c r="Q19" s="8">
        <f>TI_EHG_E_E!Q19+TI_EHG_CHP_E!Q19+TI_EHG_H_E!Q19</f>
        <v>0</v>
      </c>
      <c r="R19" s="8">
        <f>TI_EHG_E_E!R19+TI_EHG_CHP_E!R19+TI_EHG_H_E!R19</f>
        <v>0</v>
      </c>
      <c r="S19" s="8">
        <f>TI_EHG_E_E!S19+TI_EHG_CHP_E!S19+TI_EHG_H_E!S19</f>
        <v>0</v>
      </c>
      <c r="T19" s="8">
        <f>TI_EHG_E_E!T19+TI_EHG_CHP_E!T19+TI_EHG_H_E!T19</f>
        <v>0</v>
      </c>
      <c r="U19" s="8">
        <f>TI_EHG_E_E!U19+TI_EHG_CHP_E!U19+TI_EHG_H_E!U19</f>
        <v>0</v>
      </c>
      <c r="V19" s="8">
        <f>TI_EHG_E_E!V19+TI_EHG_CHP_E!V19+TI_EHG_H_E!V19</f>
        <v>0</v>
      </c>
      <c r="W19" s="8">
        <f>TI_EHG_E_E!W19+TI_EHG_CHP_E!W19+TI_EHG_H_E!W19</f>
        <v>0</v>
      </c>
      <c r="X19" s="8">
        <f>TI_EHG_E_E!X19+TI_EHG_CHP_E!X19+TI_EHG_H_E!X19</f>
        <v>0</v>
      </c>
      <c r="Y19" s="8">
        <f>TI_EHG_E_E!Y19+TI_EHG_CHP_E!Y19+TI_EHG_H_E!Y19</f>
        <v>0</v>
      </c>
      <c r="Z19" s="8">
        <f>TI_EHG_E_E!Z19+TI_EHG_CHP_E!Z19+TI_EHG_H_E!Z19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TI_EHG_E_E!C20+TI_EHG_CHP_E!C20+TI_EHG_H_E!C20</f>
        <v>287.55979200000002</v>
      </c>
      <c r="D20" s="8">
        <f>TI_EHG_E_E!D20+TI_EHG_CHP_E!D20+TI_EHG_H_E!D20</f>
        <v>77.22</v>
      </c>
      <c r="E20" s="8">
        <f>TI_EHG_E_E!E20+TI_EHG_CHP_E!E20+TI_EHG_H_E!E20</f>
        <v>0</v>
      </c>
      <c r="F20" s="8">
        <f>TI_EHG_E_E!F20+TI_EHG_CHP_E!F20+TI_EHG_H_E!F20</f>
        <v>0</v>
      </c>
      <c r="G20" s="8">
        <f>TI_EHG_E_E!G20+TI_EHG_CHP_E!G20+TI_EHG_H_E!G20</f>
        <v>0</v>
      </c>
      <c r="H20" s="8">
        <f>TI_EHG_E_E!H20+TI_EHG_CHP_E!H20+TI_EHG_H_E!H20</f>
        <v>0</v>
      </c>
      <c r="I20" s="8">
        <f>TI_EHG_E_E!I20+TI_EHG_CHP_E!I20+TI_EHG_H_E!I20</f>
        <v>0</v>
      </c>
      <c r="J20" s="8">
        <f>TI_EHG_E_E!J20+TI_EHG_CHP_E!J20+TI_EHG_H_E!J20</f>
        <v>0</v>
      </c>
      <c r="K20" s="8">
        <f>TI_EHG_E_E!K20+TI_EHG_CHP_E!K20+TI_EHG_H_E!K20</f>
        <v>0</v>
      </c>
      <c r="L20" s="8">
        <f>TI_EHG_E_E!L20+TI_EHG_CHP_E!L20+TI_EHG_H_E!L20</f>
        <v>0</v>
      </c>
      <c r="M20" s="8">
        <f>TI_EHG_E_E!M20+TI_EHG_CHP_E!M20+TI_EHG_H_E!M20</f>
        <v>0</v>
      </c>
      <c r="N20" s="8">
        <f>TI_EHG_E_E!N20+TI_EHG_CHP_E!N20+TI_EHG_H_E!N20</f>
        <v>0</v>
      </c>
      <c r="O20" s="8">
        <f>TI_EHG_E_E!O20+TI_EHG_CHP_E!O20+TI_EHG_H_E!O20</f>
        <v>0</v>
      </c>
      <c r="P20" s="8">
        <f>TI_EHG_E_E!P20+TI_EHG_CHP_E!P20+TI_EHG_H_E!P20</f>
        <v>0</v>
      </c>
      <c r="Q20" s="8">
        <f>TI_EHG_E_E!Q20+TI_EHG_CHP_E!Q20+TI_EHG_H_E!Q20</f>
        <v>0</v>
      </c>
      <c r="R20" s="8">
        <f>TI_EHG_E_E!R20+TI_EHG_CHP_E!R20+TI_EHG_H_E!R20</f>
        <v>0</v>
      </c>
      <c r="S20" s="8">
        <f>TI_EHG_E_E!S20+TI_EHG_CHP_E!S20+TI_EHG_H_E!S20</f>
        <v>0</v>
      </c>
      <c r="T20" s="8">
        <f>TI_EHG_E_E!T20+TI_EHG_CHP_E!T20+TI_EHG_H_E!T20</f>
        <v>0</v>
      </c>
      <c r="U20" s="8">
        <f>TI_EHG_E_E!U20+TI_EHG_CHP_E!U20+TI_EHG_H_E!U20</f>
        <v>0</v>
      </c>
      <c r="V20" s="8">
        <f>TI_EHG_E_E!V20+TI_EHG_CHP_E!V20+TI_EHG_H_E!V20</f>
        <v>0</v>
      </c>
      <c r="W20" s="8">
        <f>TI_EHG_E_E!W20+TI_EHG_CHP_E!W20+TI_EHG_H_E!W20</f>
        <v>0</v>
      </c>
      <c r="X20" s="8">
        <f>TI_EHG_E_E!X20+TI_EHG_CHP_E!X20+TI_EHG_H_E!X20</f>
        <v>0</v>
      </c>
      <c r="Y20" s="8">
        <f>TI_EHG_E_E!Y20+TI_EHG_CHP_E!Y20+TI_EHG_H_E!Y20</f>
        <v>0</v>
      </c>
      <c r="Z20" s="8">
        <f>TI_EHG_E_E!Z20+TI_EHG_CHP_E!Z20+TI_EHG_H_E!Z20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TI_EHG_E_E!C21+TI_EHG_CHP_E!C21+TI_EHG_H_E!C21</f>
        <v>0</v>
      </c>
      <c r="D21" s="8">
        <f>TI_EHG_E_E!D21+TI_EHG_CHP_E!D21+TI_EHG_H_E!D21</f>
        <v>0</v>
      </c>
      <c r="E21" s="8">
        <f>TI_EHG_E_E!E21+TI_EHG_CHP_E!E21+TI_EHG_H_E!E21</f>
        <v>0</v>
      </c>
      <c r="F21" s="8">
        <f>TI_EHG_E_E!F21+TI_EHG_CHP_E!F21+TI_EHG_H_E!F21</f>
        <v>0</v>
      </c>
      <c r="G21" s="8">
        <f>TI_EHG_E_E!G21+TI_EHG_CHP_E!G21+TI_EHG_H_E!G21</f>
        <v>0</v>
      </c>
      <c r="H21" s="8">
        <f>TI_EHG_E_E!H21+TI_EHG_CHP_E!H21+TI_EHG_H_E!H21</f>
        <v>0</v>
      </c>
      <c r="I21" s="8">
        <f>TI_EHG_E_E!I21+TI_EHG_CHP_E!I21+TI_EHG_H_E!I21</f>
        <v>0</v>
      </c>
      <c r="J21" s="8">
        <f>TI_EHG_E_E!J21+TI_EHG_CHP_E!J21+TI_EHG_H_E!J21</f>
        <v>0</v>
      </c>
      <c r="K21" s="8">
        <f>TI_EHG_E_E!K21+TI_EHG_CHP_E!K21+TI_EHG_H_E!K21</f>
        <v>0</v>
      </c>
      <c r="L21" s="8">
        <f>TI_EHG_E_E!L21+TI_EHG_CHP_E!L21+TI_EHG_H_E!L21</f>
        <v>0</v>
      </c>
      <c r="M21" s="8">
        <f>TI_EHG_E_E!M21+TI_EHG_CHP_E!M21+TI_EHG_H_E!M21</f>
        <v>0</v>
      </c>
      <c r="N21" s="8">
        <f>TI_EHG_E_E!N21+TI_EHG_CHP_E!N21+TI_EHG_H_E!N21</f>
        <v>0</v>
      </c>
      <c r="O21" s="8">
        <f>TI_EHG_E_E!O21+TI_EHG_CHP_E!O21+TI_EHG_H_E!O21</f>
        <v>0</v>
      </c>
      <c r="P21" s="8">
        <f>TI_EHG_E_E!P21+TI_EHG_CHP_E!P21+TI_EHG_H_E!P21</f>
        <v>0</v>
      </c>
      <c r="Q21" s="8">
        <f>TI_EHG_E_E!Q21+TI_EHG_CHP_E!Q21+TI_EHG_H_E!Q21</f>
        <v>0</v>
      </c>
      <c r="R21" s="8">
        <f>TI_EHG_E_E!R21+TI_EHG_CHP_E!R21+TI_EHG_H_E!R21</f>
        <v>0</v>
      </c>
      <c r="S21" s="8">
        <f>TI_EHG_E_E!S21+TI_EHG_CHP_E!S21+TI_EHG_H_E!S21</f>
        <v>0</v>
      </c>
      <c r="T21" s="8">
        <f>TI_EHG_E_E!T21+TI_EHG_CHP_E!T21+TI_EHG_H_E!T21</f>
        <v>0</v>
      </c>
      <c r="U21" s="8">
        <f>TI_EHG_E_E!U21+TI_EHG_CHP_E!U21+TI_EHG_H_E!U21</f>
        <v>0</v>
      </c>
      <c r="V21" s="8">
        <f>TI_EHG_E_E!V21+TI_EHG_CHP_E!V21+TI_EHG_H_E!V21</f>
        <v>0</v>
      </c>
      <c r="W21" s="8">
        <f>TI_EHG_E_E!W21+TI_EHG_CHP_E!W21+TI_EHG_H_E!W21</f>
        <v>0</v>
      </c>
      <c r="X21" s="8">
        <f>TI_EHG_E_E!X21+TI_EHG_CHP_E!X21+TI_EHG_H_E!X21</f>
        <v>0</v>
      </c>
      <c r="Y21" s="8">
        <f>TI_EHG_E_E!Y21+TI_EHG_CHP_E!Y21+TI_EHG_H_E!Y21</f>
        <v>0</v>
      </c>
      <c r="Z21" s="8">
        <f>TI_EHG_E_E!Z21+TI_EHG_CHP_E!Z21+TI_EHG_H_E!Z21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X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si="18"/>
        <v>0</v>
      </c>
      <c r="Y22" s="27">
        <f t="shared" ref="Y22:Z22" si="19">SUM(Y23:Y24)</f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f>TI_EHG_E_E!C23+TI_EHG_CHP_E!C23+TI_EHG_H_E!C23</f>
        <v>0</v>
      </c>
      <c r="D23" s="8">
        <f>TI_EHG_E_E!D23+TI_EHG_CHP_E!D23+TI_EHG_H_E!D23</f>
        <v>0</v>
      </c>
      <c r="E23" s="8">
        <f>TI_EHG_E_E!E23+TI_EHG_CHP_E!E23+TI_EHG_H_E!E23</f>
        <v>0</v>
      </c>
      <c r="F23" s="8">
        <f>TI_EHG_E_E!F23+TI_EHG_CHP_E!F23+TI_EHG_H_E!F23</f>
        <v>0</v>
      </c>
      <c r="G23" s="8">
        <f>TI_EHG_E_E!G23+TI_EHG_CHP_E!G23+TI_EHG_H_E!G23</f>
        <v>0</v>
      </c>
      <c r="H23" s="8">
        <f>TI_EHG_E_E!H23+TI_EHG_CHP_E!H23+TI_EHG_H_E!H23</f>
        <v>0</v>
      </c>
      <c r="I23" s="8">
        <f>TI_EHG_E_E!I23+TI_EHG_CHP_E!I23+TI_EHG_H_E!I23</f>
        <v>0</v>
      </c>
      <c r="J23" s="8">
        <f>TI_EHG_E_E!J23+TI_EHG_CHP_E!J23+TI_EHG_H_E!J23</f>
        <v>0</v>
      </c>
      <c r="K23" s="8">
        <f>TI_EHG_E_E!K23+TI_EHG_CHP_E!K23+TI_EHG_H_E!K23</f>
        <v>0</v>
      </c>
      <c r="L23" s="8">
        <f>TI_EHG_E_E!L23+TI_EHG_CHP_E!L23+TI_EHG_H_E!L23</f>
        <v>0</v>
      </c>
      <c r="M23" s="8">
        <f>TI_EHG_E_E!M23+TI_EHG_CHP_E!M23+TI_EHG_H_E!M23</f>
        <v>0</v>
      </c>
      <c r="N23" s="8">
        <f>TI_EHG_E_E!N23+TI_EHG_CHP_E!N23+TI_EHG_H_E!N23</f>
        <v>0</v>
      </c>
      <c r="O23" s="8">
        <f>TI_EHG_E_E!O23+TI_EHG_CHP_E!O23+TI_EHG_H_E!O23</f>
        <v>0</v>
      </c>
      <c r="P23" s="8">
        <f>TI_EHG_E_E!P23+TI_EHG_CHP_E!P23+TI_EHG_H_E!P23</f>
        <v>0</v>
      </c>
      <c r="Q23" s="8">
        <f>TI_EHG_E_E!Q23+TI_EHG_CHP_E!Q23+TI_EHG_H_E!Q23</f>
        <v>0</v>
      </c>
      <c r="R23" s="8">
        <f>TI_EHG_E_E!R23+TI_EHG_CHP_E!R23+TI_EHG_H_E!R23</f>
        <v>0</v>
      </c>
      <c r="S23" s="8">
        <f>TI_EHG_E_E!S23+TI_EHG_CHP_E!S23+TI_EHG_H_E!S23</f>
        <v>0</v>
      </c>
      <c r="T23" s="8">
        <f>TI_EHG_E_E!T23+TI_EHG_CHP_E!T23+TI_EHG_H_E!T23</f>
        <v>0</v>
      </c>
      <c r="U23" s="8">
        <f>TI_EHG_E_E!U23+TI_EHG_CHP_E!U23+TI_EHG_H_E!U23</f>
        <v>0</v>
      </c>
      <c r="V23" s="8">
        <f>TI_EHG_E_E!V23+TI_EHG_CHP_E!V23+TI_EHG_H_E!V23</f>
        <v>0</v>
      </c>
      <c r="W23" s="8">
        <f>TI_EHG_E_E!W23+TI_EHG_CHP_E!W23+TI_EHG_H_E!W23</f>
        <v>0</v>
      </c>
      <c r="X23" s="8">
        <f>TI_EHG_E_E!X23+TI_EHG_CHP_E!X23+TI_EHG_H_E!X23</f>
        <v>0</v>
      </c>
      <c r="Y23" s="8">
        <f>TI_EHG_E_E!Y23+TI_EHG_CHP_E!Y23+TI_EHG_H_E!Y23</f>
        <v>0</v>
      </c>
      <c r="Z23" s="8">
        <f>TI_EHG_E_E!Z23+TI_EHG_CHP_E!Z23+TI_EHG_H_E!Z23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TI_EHG_E_E!C24+TI_EHG_CHP_E!C24+TI_EHG_H_E!C24</f>
        <v>0</v>
      </c>
      <c r="D24" s="8">
        <f>TI_EHG_E_E!D24+TI_EHG_CHP_E!D24+TI_EHG_H_E!D24</f>
        <v>0</v>
      </c>
      <c r="E24" s="8">
        <f>TI_EHG_E_E!E24+TI_EHG_CHP_E!E24+TI_EHG_H_E!E24</f>
        <v>0</v>
      </c>
      <c r="F24" s="8">
        <f>TI_EHG_E_E!F24+TI_EHG_CHP_E!F24+TI_EHG_H_E!F24</f>
        <v>0</v>
      </c>
      <c r="G24" s="8">
        <f>TI_EHG_E_E!G24+TI_EHG_CHP_E!G24+TI_EHG_H_E!G24</f>
        <v>0</v>
      </c>
      <c r="H24" s="8">
        <f>TI_EHG_E_E!H24+TI_EHG_CHP_E!H24+TI_EHG_H_E!H24</f>
        <v>0</v>
      </c>
      <c r="I24" s="8">
        <f>TI_EHG_E_E!I24+TI_EHG_CHP_E!I24+TI_EHG_H_E!I24</f>
        <v>0</v>
      </c>
      <c r="J24" s="8">
        <f>TI_EHG_E_E!J24+TI_EHG_CHP_E!J24+TI_EHG_H_E!J24</f>
        <v>0</v>
      </c>
      <c r="K24" s="8">
        <f>TI_EHG_E_E!K24+TI_EHG_CHP_E!K24+TI_EHG_H_E!K24</f>
        <v>0</v>
      </c>
      <c r="L24" s="8">
        <f>TI_EHG_E_E!L24+TI_EHG_CHP_E!L24+TI_EHG_H_E!L24</f>
        <v>0</v>
      </c>
      <c r="M24" s="8">
        <f>TI_EHG_E_E!M24+TI_EHG_CHP_E!M24+TI_EHG_H_E!M24</f>
        <v>0</v>
      </c>
      <c r="N24" s="8">
        <f>TI_EHG_E_E!N24+TI_EHG_CHP_E!N24+TI_EHG_H_E!N24</f>
        <v>0</v>
      </c>
      <c r="O24" s="8">
        <f>TI_EHG_E_E!O24+TI_EHG_CHP_E!O24+TI_EHG_H_E!O24</f>
        <v>0</v>
      </c>
      <c r="P24" s="8">
        <f>TI_EHG_E_E!P24+TI_EHG_CHP_E!P24+TI_EHG_H_E!P24</f>
        <v>0</v>
      </c>
      <c r="Q24" s="8">
        <f>TI_EHG_E_E!Q24+TI_EHG_CHP_E!Q24+TI_EHG_H_E!Q24</f>
        <v>0</v>
      </c>
      <c r="R24" s="8">
        <f>TI_EHG_E_E!R24+TI_EHG_CHP_E!R24+TI_EHG_H_E!R24</f>
        <v>0</v>
      </c>
      <c r="S24" s="8">
        <f>TI_EHG_E_E!S24+TI_EHG_CHP_E!S24+TI_EHG_H_E!S24</f>
        <v>0</v>
      </c>
      <c r="T24" s="8">
        <f>TI_EHG_E_E!T24+TI_EHG_CHP_E!T24+TI_EHG_H_E!T24</f>
        <v>0</v>
      </c>
      <c r="U24" s="8">
        <f>TI_EHG_E_E!U24+TI_EHG_CHP_E!U24+TI_EHG_H_E!U24</f>
        <v>0</v>
      </c>
      <c r="V24" s="8">
        <f>TI_EHG_E_E!V24+TI_EHG_CHP_E!V24+TI_EHG_H_E!V24</f>
        <v>0</v>
      </c>
      <c r="W24" s="8">
        <f>TI_EHG_E_E!W24+TI_EHG_CHP_E!W24+TI_EHG_H_E!W24</f>
        <v>0</v>
      </c>
      <c r="X24" s="8">
        <f>TI_EHG_E_E!X24+TI_EHG_CHP_E!X24+TI_EHG_H_E!X24</f>
        <v>0</v>
      </c>
      <c r="Y24" s="8">
        <f>TI_EHG_E_E!Y24+TI_EHG_CHP_E!Y24+TI_EHG_H_E!Y24</f>
        <v>0</v>
      </c>
      <c r="Z24" s="8">
        <f>TI_EHG_E_E!Z24+TI_EHG_CHP_E!Z24+TI_EHG_H_E!Z24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TI_EHG_E_E!C25+TI_EHG_CHP_E!C25+TI_EHG_H_E!C25</f>
        <v>0</v>
      </c>
      <c r="D25" s="27">
        <f>TI_EHG_E_E!D25+TI_EHG_CHP_E!D25+TI_EHG_H_E!D25</f>
        <v>0</v>
      </c>
      <c r="E25" s="27">
        <f>TI_EHG_E_E!E25+TI_EHG_CHP_E!E25+TI_EHG_H_E!E25</f>
        <v>0</v>
      </c>
      <c r="F25" s="27">
        <f>TI_EHG_E_E!F25+TI_EHG_CHP_E!F25+TI_EHG_H_E!F25</f>
        <v>0</v>
      </c>
      <c r="G25" s="27">
        <f>TI_EHG_E_E!G25+TI_EHG_CHP_E!G25+TI_EHG_H_E!G25</f>
        <v>0</v>
      </c>
      <c r="H25" s="27">
        <f>TI_EHG_E_E!H25+TI_EHG_CHP_E!H25+TI_EHG_H_E!H25</f>
        <v>0</v>
      </c>
      <c r="I25" s="27">
        <f>TI_EHG_E_E!I25+TI_EHG_CHP_E!I25+TI_EHG_H_E!I25</f>
        <v>0</v>
      </c>
      <c r="J25" s="27">
        <f>TI_EHG_E_E!J25+TI_EHG_CHP_E!J25+TI_EHG_H_E!J25</f>
        <v>0</v>
      </c>
      <c r="K25" s="27">
        <f>TI_EHG_E_E!K25+TI_EHG_CHP_E!K25+TI_EHG_H_E!K25</f>
        <v>0</v>
      </c>
      <c r="L25" s="27">
        <f>TI_EHG_E_E!L25+TI_EHG_CHP_E!L25+TI_EHG_H_E!L25</f>
        <v>0</v>
      </c>
      <c r="M25" s="27">
        <f>TI_EHG_E_E!M25+TI_EHG_CHP_E!M25+TI_EHG_H_E!M25</f>
        <v>0</v>
      </c>
      <c r="N25" s="27">
        <f>TI_EHG_E_E!N25+TI_EHG_CHP_E!N25+TI_EHG_H_E!N25</f>
        <v>0</v>
      </c>
      <c r="O25" s="27">
        <f>TI_EHG_E_E!O25+TI_EHG_CHP_E!O25+TI_EHG_H_E!O25</f>
        <v>0</v>
      </c>
      <c r="P25" s="27">
        <f>TI_EHG_E_E!P25+TI_EHG_CHP_E!P25+TI_EHG_H_E!P25</f>
        <v>0</v>
      </c>
      <c r="Q25" s="27">
        <f>TI_EHG_E_E!Q25+TI_EHG_CHP_E!Q25+TI_EHG_H_E!Q25</f>
        <v>0</v>
      </c>
      <c r="R25" s="27">
        <f>TI_EHG_E_E!R25+TI_EHG_CHP_E!R25+TI_EHG_H_E!R25</f>
        <v>0</v>
      </c>
      <c r="S25" s="27">
        <f>TI_EHG_E_E!S25+TI_EHG_CHP_E!S25+TI_EHG_H_E!S25</f>
        <v>0</v>
      </c>
      <c r="T25" s="27">
        <f>TI_EHG_E_E!T25+TI_EHG_CHP_E!T25+TI_EHG_H_E!T25</f>
        <v>0</v>
      </c>
      <c r="U25" s="27">
        <f>TI_EHG_E_E!U25+TI_EHG_CHP_E!U25+TI_EHG_H_E!U25</f>
        <v>0</v>
      </c>
      <c r="V25" s="27">
        <f>TI_EHG_E_E!V25+TI_EHG_CHP_E!V25+TI_EHG_H_E!V25</f>
        <v>0</v>
      </c>
      <c r="W25" s="27">
        <f>TI_EHG_E_E!W25+TI_EHG_CHP_E!W25+TI_EHG_H_E!W25</f>
        <v>0</v>
      </c>
      <c r="X25" s="27">
        <f>TI_EHG_E_E!X25+TI_EHG_CHP_E!X25+TI_EHG_H_E!X25</f>
        <v>0</v>
      </c>
      <c r="Y25" s="27">
        <f>TI_EHG_E_E!Y25+TI_EHG_CHP_E!Y25+TI_EHG_H_E!Y25</f>
        <v>0</v>
      </c>
      <c r="Z25" s="27">
        <f>TI_EHG_E_E!Z25+TI_EHG_CHP_E!Z25+TI_EHG_H_E!Z25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5818.4499761999987</v>
      </c>
      <c r="D26" s="27">
        <f t="shared" ref="D26:X26" si="21">SUM(D27,D33)</f>
        <v>6618.9533165999992</v>
      </c>
      <c r="E26" s="27">
        <f t="shared" si="21"/>
        <v>7956.1798365600016</v>
      </c>
      <c r="F26" s="27">
        <f t="shared" si="21"/>
        <v>4488.05660868</v>
      </c>
      <c r="G26" s="27">
        <f t="shared" si="21"/>
        <v>4041.9071172000004</v>
      </c>
      <c r="H26" s="27">
        <f t="shared" si="21"/>
        <v>6202.1313435600014</v>
      </c>
      <c r="I26" s="27">
        <f t="shared" si="21"/>
        <v>3677.6566890000004</v>
      </c>
      <c r="J26" s="27">
        <f t="shared" si="21"/>
        <v>3365.1131486400009</v>
      </c>
      <c r="K26" s="27">
        <f t="shared" si="21"/>
        <v>2983.5001857599996</v>
      </c>
      <c r="L26" s="27">
        <f t="shared" si="21"/>
        <v>2414.4378534000002</v>
      </c>
      <c r="M26" s="27">
        <f t="shared" si="21"/>
        <v>1945.9875250800003</v>
      </c>
      <c r="N26" s="27">
        <f t="shared" si="21"/>
        <v>1625.2885267200002</v>
      </c>
      <c r="O26" s="27">
        <f t="shared" si="21"/>
        <v>1343.0412856800001</v>
      </c>
      <c r="P26" s="27">
        <f t="shared" si="21"/>
        <v>1004.8479429600002</v>
      </c>
      <c r="Q26" s="27">
        <f t="shared" si="21"/>
        <v>847.68122376000031</v>
      </c>
      <c r="R26" s="27">
        <f t="shared" si="21"/>
        <v>845.44243452000001</v>
      </c>
      <c r="S26" s="27">
        <f t="shared" si="21"/>
        <v>839.52854135999996</v>
      </c>
      <c r="T26" s="27">
        <f t="shared" si="21"/>
        <v>800.51221295999983</v>
      </c>
      <c r="U26" s="27">
        <f t="shared" si="21"/>
        <v>745.42803120000008</v>
      </c>
      <c r="V26" s="27">
        <f t="shared" si="21"/>
        <v>796.93857504000016</v>
      </c>
      <c r="W26" s="27">
        <f t="shared" si="21"/>
        <v>760.26290688000017</v>
      </c>
      <c r="X26" s="27">
        <f t="shared" si="21"/>
        <v>785.20476815999996</v>
      </c>
      <c r="Y26" s="27">
        <f t="shared" ref="Y26:Z26" si="22">SUM(Y27,Y33)</f>
        <v>793.39440816000001</v>
      </c>
      <c r="Z26" s="27">
        <f t="shared" si="22"/>
        <v>811.59154955999986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X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si="24"/>
        <v>0</v>
      </c>
      <c r="Y27" s="19">
        <f t="shared" ref="Y27:Z27" si="25">SUM(Y28:Y32)</f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TI_EHG_E_E!C28+TI_EHG_CHP_E!C28+TI_EHG_H_E!C28</f>
        <v>0</v>
      </c>
      <c r="D28" s="8">
        <f>TI_EHG_E_E!D28+TI_EHG_CHP_E!D28+TI_EHG_H_E!D28</f>
        <v>0</v>
      </c>
      <c r="E28" s="8">
        <f>TI_EHG_E_E!E28+TI_EHG_CHP_E!E28+TI_EHG_H_E!E28</f>
        <v>0</v>
      </c>
      <c r="F28" s="8">
        <f>TI_EHG_E_E!F28+TI_EHG_CHP_E!F28+TI_EHG_H_E!F28</f>
        <v>0</v>
      </c>
      <c r="G28" s="8">
        <f>TI_EHG_E_E!G28+TI_EHG_CHP_E!G28+TI_EHG_H_E!G28</f>
        <v>0</v>
      </c>
      <c r="H28" s="8">
        <f>TI_EHG_E_E!H28+TI_EHG_CHP_E!H28+TI_EHG_H_E!H28</f>
        <v>0</v>
      </c>
      <c r="I28" s="8">
        <f>TI_EHG_E_E!I28+TI_EHG_CHP_E!I28+TI_EHG_H_E!I28</f>
        <v>0</v>
      </c>
      <c r="J28" s="8">
        <f>TI_EHG_E_E!J28+TI_EHG_CHP_E!J28+TI_EHG_H_E!J28</f>
        <v>0</v>
      </c>
      <c r="K28" s="8">
        <f>TI_EHG_E_E!K28+TI_EHG_CHP_E!K28+TI_EHG_H_E!K28</f>
        <v>0</v>
      </c>
      <c r="L28" s="8">
        <f>TI_EHG_E_E!L28+TI_EHG_CHP_E!L28+TI_EHG_H_E!L28</f>
        <v>0</v>
      </c>
      <c r="M28" s="8">
        <f>TI_EHG_E_E!M28+TI_EHG_CHP_E!M28+TI_EHG_H_E!M28</f>
        <v>0</v>
      </c>
      <c r="N28" s="8">
        <f>TI_EHG_E_E!N28+TI_EHG_CHP_E!N28+TI_EHG_H_E!N28</f>
        <v>0</v>
      </c>
      <c r="O28" s="8">
        <f>TI_EHG_E_E!O28+TI_EHG_CHP_E!O28+TI_EHG_H_E!O28</f>
        <v>0</v>
      </c>
      <c r="P28" s="8">
        <f>TI_EHG_E_E!P28+TI_EHG_CHP_E!P28+TI_EHG_H_E!P28</f>
        <v>0</v>
      </c>
      <c r="Q28" s="8">
        <f>TI_EHG_E_E!Q28+TI_EHG_CHP_E!Q28+TI_EHG_H_E!Q28</f>
        <v>0</v>
      </c>
      <c r="R28" s="8">
        <f>TI_EHG_E_E!R28+TI_EHG_CHP_E!R28+TI_EHG_H_E!R28</f>
        <v>0</v>
      </c>
      <c r="S28" s="8">
        <f>TI_EHG_E_E!S28+TI_EHG_CHP_E!S28+TI_EHG_H_E!S28</f>
        <v>0</v>
      </c>
      <c r="T28" s="8">
        <f>TI_EHG_E_E!T28+TI_EHG_CHP_E!T28+TI_EHG_H_E!T28</f>
        <v>0</v>
      </c>
      <c r="U28" s="8">
        <f>TI_EHG_E_E!U28+TI_EHG_CHP_E!U28+TI_EHG_H_E!U28</f>
        <v>0</v>
      </c>
      <c r="V28" s="8">
        <f>TI_EHG_E_E!V28+TI_EHG_CHP_E!V28+TI_EHG_H_E!V28</f>
        <v>0</v>
      </c>
      <c r="W28" s="8">
        <f>TI_EHG_E_E!W28+TI_EHG_CHP_E!W28+TI_EHG_H_E!W28</f>
        <v>0</v>
      </c>
      <c r="X28" s="8">
        <f>TI_EHG_E_E!X28+TI_EHG_CHP_E!X28+TI_EHG_H_E!X28</f>
        <v>0</v>
      </c>
      <c r="Y28" s="8">
        <f>TI_EHG_E_E!Y28+TI_EHG_CHP_E!Y28+TI_EHG_H_E!Y28</f>
        <v>0</v>
      </c>
      <c r="Z28" s="8">
        <f>TI_EHG_E_E!Z28+TI_EHG_CHP_E!Z28+TI_EHG_H_E!Z28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TI_EHG_E_E!C29+TI_EHG_CHP_E!C29+TI_EHG_H_E!C29</f>
        <v>0</v>
      </c>
      <c r="D29" s="8">
        <f>TI_EHG_E_E!D29+TI_EHG_CHP_E!D29+TI_EHG_H_E!D29</f>
        <v>0</v>
      </c>
      <c r="E29" s="8">
        <f>TI_EHG_E_E!E29+TI_EHG_CHP_E!E29+TI_EHG_H_E!E29</f>
        <v>0</v>
      </c>
      <c r="F29" s="8">
        <f>TI_EHG_E_E!F29+TI_EHG_CHP_E!F29+TI_EHG_H_E!F29</f>
        <v>0</v>
      </c>
      <c r="G29" s="8">
        <f>TI_EHG_E_E!G29+TI_EHG_CHP_E!G29+TI_EHG_H_E!G29</f>
        <v>0</v>
      </c>
      <c r="H29" s="8">
        <f>TI_EHG_E_E!H29+TI_EHG_CHP_E!H29+TI_EHG_H_E!H29</f>
        <v>0</v>
      </c>
      <c r="I29" s="8">
        <f>TI_EHG_E_E!I29+TI_EHG_CHP_E!I29+TI_EHG_H_E!I29</f>
        <v>0</v>
      </c>
      <c r="J29" s="8">
        <f>TI_EHG_E_E!J29+TI_EHG_CHP_E!J29+TI_EHG_H_E!J29</f>
        <v>0</v>
      </c>
      <c r="K29" s="8">
        <f>TI_EHG_E_E!K29+TI_EHG_CHP_E!K29+TI_EHG_H_E!K29</f>
        <v>0</v>
      </c>
      <c r="L29" s="8">
        <f>TI_EHG_E_E!L29+TI_EHG_CHP_E!L29+TI_EHG_H_E!L29</f>
        <v>0</v>
      </c>
      <c r="M29" s="8">
        <f>TI_EHG_E_E!M29+TI_EHG_CHP_E!M29+TI_EHG_H_E!M29</f>
        <v>0</v>
      </c>
      <c r="N29" s="8">
        <f>TI_EHG_E_E!N29+TI_EHG_CHP_E!N29+TI_EHG_H_E!N29</f>
        <v>0</v>
      </c>
      <c r="O29" s="8">
        <f>TI_EHG_E_E!O29+TI_EHG_CHP_E!O29+TI_EHG_H_E!O29</f>
        <v>0</v>
      </c>
      <c r="P29" s="8">
        <f>TI_EHG_E_E!P29+TI_EHG_CHP_E!P29+TI_EHG_H_E!P29</f>
        <v>0</v>
      </c>
      <c r="Q29" s="8">
        <f>TI_EHG_E_E!Q29+TI_EHG_CHP_E!Q29+TI_EHG_H_E!Q29</f>
        <v>0</v>
      </c>
      <c r="R29" s="8">
        <f>TI_EHG_E_E!R29+TI_EHG_CHP_E!R29+TI_EHG_H_E!R29</f>
        <v>0</v>
      </c>
      <c r="S29" s="8">
        <f>TI_EHG_E_E!S29+TI_EHG_CHP_E!S29+TI_EHG_H_E!S29</f>
        <v>0</v>
      </c>
      <c r="T29" s="8">
        <f>TI_EHG_E_E!T29+TI_EHG_CHP_E!T29+TI_EHG_H_E!T29</f>
        <v>0</v>
      </c>
      <c r="U29" s="8">
        <f>TI_EHG_E_E!U29+TI_EHG_CHP_E!U29+TI_EHG_H_E!U29</f>
        <v>0</v>
      </c>
      <c r="V29" s="8">
        <f>TI_EHG_E_E!V29+TI_EHG_CHP_E!V29+TI_EHG_H_E!V29</f>
        <v>0</v>
      </c>
      <c r="W29" s="8">
        <f>TI_EHG_E_E!W29+TI_EHG_CHP_E!W29+TI_EHG_H_E!W29</f>
        <v>0</v>
      </c>
      <c r="X29" s="8">
        <f>TI_EHG_E_E!X29+TI_EHG_CHP_E!X29+TI_EHG_H_E!X29</f>
        <v>0</v>
      </c>
      <c r="Y29" s="8">
        <f>TI_EHG_E_E!Y29+TI_EHG_CHP_E!Y29+TI_EHG_H_E!Y29</f>
        <v>0</v>
      </c>
      <c r="Z29" s="8">
        <f>TI_EHG_E_E!Z29+TI_EHG_CHP_E!Z29+TI_EHG_H_E!Z29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TI_EHG_E_E!C30+TI_EHG_CHP_E!C30+TI_EHG_H_E!C30</f>
        <v>0</v>
      </c>
      <c r="D30" s="8">
        <f>TI_EHG_E_E!D30+TI_EHG_CHP_E!D30+TI_EHG_H_E!D30</f>
        <v>0</v>
      </c>
      <c r="E30" s="8">
        <f>TI_EHG_E_E!E30+TI_EHG_CHP_E!E30+TI_EHG_H_E!E30</f>
        <v>0</v>
      </c>
      <c r="F30" s="8">
        <f>TI_EHG_E_E!F30+TI_EHG_CHP_E!F30+TI_EHG_H_E!F30</f>
        <v>0</v>
      </c>
      <c r="G30" s="8">
        <f>TI_EHG_E_E!G30+TI_EHG_CHP_E!G30+TI_EHG_H_E!G30</f>
        <v>0</v>
      </c>
      <c r="H30" s="8">
        <f>TI_EHG_E_E!H30+TI_EHG_CHP_E!H30+TI_EHG_H_E!H30</f>
        <v>0</v>
      </c>
      <c r="I30" s="8">
        <f>TI_EHG_E_E!I30+TI_EHG_CHP_E!I30+TI_EHG_H_E!I30</f>
        <v>0</v>
      </c>
      <c r="J30" s="8">
        <f>TI_EHG_E_E!J30+TI_EHG_CHP_E!J30+TI_EHG_H_E!J30</f>
        <v>0</v>
      </c>
      <c r="K30" s="8">
        <f>TI_EHG_E_E!K30+TI_EHG_CHP_E!K30+TI_EHG_H_E!K30</f>
        <v>0</v>
      </c>
      <c r="L30" s="8">
        <f>TI_EHG_E_E!L30+TI_EHG_CHP_E!L30+TI_EHG_H_E!L30</f>
        <v>0</v>
      </c>
      <c r="M30" s="8">
        <f>TI_EHG_E_E!M30+TI_EHG_CHP_E!M30+TI_EHG_H_E!M30</f>
        <v>0</v>
      </c>
      <c r="N30" s="8">
        <f>TI_EHG_E_E!N30+TI_EHG_CHP_E!N30+TI_EHG_H_E!N30</f>
        <v>0</v>
      </c>
      <c r="O30" s="8">
        <f>TI_EHG_E_E!O30+TI_EHG_CHP_E!O30+TI_EHG_H_E!O30</f>
        <v>0</v>
      </c>
      <c r="P30" s="8">
        <f>TI_EHG_E_E!P30+TI_EHG_CHP_E!P30+TI_EHG_H_E!P30</f>
        <v>0</v>
      </c>
      <c r="Q30" s="8">
        <f>TI_EHG_E_E!Q30+TI_EHG_CHP_E!Q30+TI_EHG_H_E!Q30</f>
        <v>0</v>
      </c>
      <c r="R30" s="8">
        <f>TI_EHG_E_E!R30+TI_EHG_CHP_E!R30+TI_EHG_H_E!R30</f>
        <v>0</v>
      </c>
      <c r="S30" s="8">
        <f>TI_EHG_E_E!S30+TI_EHG_CHP_E!S30+TI_EHG_H_E!S30</f>
        <v>0</v>
      </c>
      <c r="T30" s="8">
        <f>TI_EHG_E_E!T30+TI_EHG_CHP_E!T30+TI_EHG_H_E!T30</f>
        <v>0</v>
      </c>
      <c r="U30" s="8">
        <f>TI_EHG_E_E!U30+TI_EHG_CHP_E!U30+TI_EHG_H_E!U30</f>
        <v>0</v>
      </c>
      <c r="V30" s="8">
        <f>TI_EHG_E_E!V30+TI_EHG_CHP_E!V30+TI_EHG_H_E!V30</f>
        <v>0</v>
      </c>
      <c r="W30" s="8">
        <f>TI_EHG_E_E!W30+TI_EHG_CHP_E!W30+TI_EHG_H_E!W30</f>
        <v>0</v>
      </c>
      <c r="X30" s="8">
        <f>TI_EHG_E_E!X30+TI_EHG_CHP_E!X30+TI_EHG_H_E!X30</f>
        <v>0</v>
      </c>
      <c r="Y30" s="8">
        <f>TI_EHG_E_E!Y30+TI_EHG_CHP_E!Y30+TI_EHG_H_E!Y30</f>
        <v>0</v>
      </c>
      <c r="Z30" s="8">
        <f>TI_EHG_E_E!Z30+TI_EHG_CHP_E!Z30+TI_EHG_H_E!Z30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TI_EHG_E_E!C31+TI_EHG_CHP_E!C31+TI_EHG_H_E!C31</f>
        <v>0</v>
      </c>
      <c r="D31" s="8">
        <f>TI_EHG_E_E!D31+TI_EHG_CHP_E!D31+TI_EHG_H_E!D31</f>
        <v>0</v>
      </c>
      <c r="E31" s="8">
        <f>TI_EHG_E_E!E31+TI_EHG_CHP_E!E31+TI_EHG_H_E!E31</f>
        <v>0</v>
      </c>
      <c r="F31" s="8">
        <f>TI_EHG_E_E!F31+TI_EHG_CHP_E!F31+TI_EHG_H_E!F31</f>
        <v>0</v>
      </c>
      <c r="G31" s="8">
        <f>TI_EHG_E_E!G31+TI_EHG_CHP_E!G31+TI_EHG_H_E!G31</f>
        <v>0</v>
      </c>
      <c r="H31" s="8">
        <f>TI_EHG_E_E!H31+TI_EHG_CHP_E!H31+TI_EHG_H_E!H31</f>
        <v>0</v>
      </c>
      <c r="I31" s="8">
        <f>TI_EHG_E_E!I31+TI_EHG_CHP_E!I31+TI_EHG_H_E!I31</f>
        <v>0</v>
      </c>
      <c r="J31" s="8">
        <f>TI_EHG_E_E!J31+TI_EHG_CHP_E!J31+TI_EHG_H_E!J31</f>
        <v>0</v>
      </c>
      <c r="K31" s="8">
        <f>TI_EHG_E_E!K31+TI_EHG_CHP_E!K31+TI_EHG_H_E!K31</f>
        <v>0</v>
      </c>
      <c r="L31" s="8">
        <f>TI_EHG_E_E!L31+TI_EHG_CHP_E!L31+TI_EHG_H_E!L31</f>
        <v>0</v>
      </c>
      <c r="M31" s="8">
        <f>TI_EHG_E_E!M31+TI_EHG_CHP_E!M31+TI_EHG_H_E!M31</f>
        <v>0</v>
      </c>
      <c r="N31" s="8">
        <f>TI_EHG_E_E!N31+TI_EHG_CHP_E!N31+TI_EHG_H_E!N31</f>
        <v>0</v>
      </c>
      <c r="O31" s="8">
        <f>TI_EHG_E_E!O31+TI_EHG_CHP_E!O31+TI_EHG_H_E!O31</f>
        <v>0</v>
      </c>
      <c r="P31" s="8">
        <f>TI_EHG_E_E!P31+TI_EHG_CHP_E!P31+TI_EHG_H_E!P31</f>
        <v>0</v>
      </c>
      <c r="Q31" s="8">
        <f>TI_EHG_E_E!Q31+TI_EHG_CHP_E!Q31+TI_EHG_H_E!Q31</f>
        <v>0</v>
      </c>
      <c r="R31" s="8">
        <f>TI_EHG_E_E!R31+TI_EHG_CHP_E!R31+TI_EHG_H_E!R31</f>
        <v>0</v>
      </c>
      <c r="S31" s="8">
        <f>TI_EHG_E_E!S31+TI_EHG_CHP_E!S31+TI_EHG_H_E!S31</f>
        <v>0</v>
      </c>
      <c r="T31" s="8">
        <f>TI_EHG_E_E!T31+TI_EHG_CHP_E!T31+TI_EHG_H_E!T31</f>
        <v>0</v>
      </c>
      <c r="U31" s="8">
        <f>TI_EHG_E_E!U31+TI_EHG_CHP_E!U31+TI_EHG_H_E!U31</f>
        <v>0</v>
      </c>
      <c r="V31" s="8">
        <f>TI_EHG_E_E!V31+TI_EHG_CHP_E!V31+TI_EHG_H_E!V31</f>
        <v>0</v>
      </c>
      <c r="W31" s="8">
        <f>TI_EHG_E_E!W31+TI_EHG_CHP_E!W31+TI_EHG_H_E!W31</f>
        <v>0</v>
      </c>
      <c r="X31" s="8">
        <f>TI_EHG_E_E!X31+TI_EHG_CHP_E!X31+TI_EHG_H_E!X31</f>
        <v>0</v>
      </c>
      <c r="Y31" s="8">
        <f>TI_EHG_E_E!Y31+TI_EHG_CHP_E!Y31+TI_EHG_H_E!Y31</f>
        <v>0</v>
      </c>
      <c r="Z31" s="8">
        <f>TI_EHG_E_E!Z31+TI_EHG_CHP_E!Z31+TI_EHG_H_E!Z31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TI_EHG_E_E!C32+TI_EHG_CHP_E!C32+TI_EHG_H_E!C32</f>
        <v>0</v>
      </c>
      <c r="D32" s="8">
        <f>TI_EHG_E_E!D32+TI_EHG_CHP_E!D32+TI_EHG_H_E!D32</f>
        <v>0</v>
      </c>
      <c r="E32" s="8">
        <f>TI_EHG_E_E!E32+TI_EHG_CHP_E!E32+TI_EHG_H_E!E32</f>
        <v>0</v>
      </c>
      <c r="F32" s="8">
        <f>TI_EHG_E_E!F32+TI_EHG_CHP_E!F32+TI_EHG_H_E!F32</f>
        <v>0</v>
      </c>
      <c r="G32" s="8">
        <f>TI_EHG_E_E!G32+TI_EHG_CHP_E!G32+TI_EHG_H_E!G32</f>
        <v>0</v>
      </c>
      <c r="H32" s="8">
        <f>TI_EHG_E_E!H32+TI_EHG_CHP_E!H32+TI_EHG_H_E!H32</f>
        <v>0</v>
      </c>
      <c r="I32" s="8">
        <f>TI_EHG_E_E!I32+TI_EHG_CHP_E!I32+TI_EHG_H_E!I32</f>
        <v>0</v>
      </c>
      <c r="J32" s="8">
        <f>TI_EHG_E_E!J32+TI_EHG_CHP_E!J32+TI_EHG_H_E!J32</f>
        <v>0</v>
      </c>
      <c r="K32" s="8">
        <f>TI_EHG_E_E!K32+TI_EHG_CHP_E!K32+TI_EHG_H_E!K32</f>
        <v>0</v>
      </c>
      <c r="L32" s="8">
        <f>TI_EHG_E_E!L32+TI_EHG_CHP_E!L32+TI_EHG_H_E!L32</f>
        <v>0</v>
      </c>
      <c r="M32" s="8">
        <f>TI_EHG_E_E!M32+TI_EHG_CHP_E!M32+TI_EHG_H_E!M32</f>
        <v>0</v>
      </c>
      <c r="N32" s="8">
        <f>TI_EHG_E_E!N32+TI_EHG_CHP_E!N32+TI_EHG_H_E!N32</f>
        <v>0</v>
      </c>
      <c r="O32" s="8">
        <f>TI_EHG_E_E!O32+TI_EHG_CHP_E!O32+TI_EHG_H_E!O32</f>
        <v>0</v>
      </c>
      <c r="P32" s="8">
        <f>TI_EHG_E_E!P32+TI_EHG_CHP_E!P32+TI_EHG_H_E!P32</f>
        <v>0</v>
      </c>
      <c r="Q32" s="8">
        <f>TI_EHG_E_E!Q32+TI_EHG_CHP_E!Q32+TI_EHG_H_E!Q32</f>
        <v>0</v>
      </c>
      <c r="R32" s="8">
        <f>TI_EHG_E_E!R32+TI_EHG_CHP_E!R32+TI_EHG_H_E!R32</f>
        <v>0</v>
      </c>
      <c r="S32" s="8">
        <f>TI_EHG_E_E!S32+TI_EHG_CHP_E!S32+TI_EHG_H_E!S32</f>
        <v>0</v>
      </c>
      <c r="T32" s="8">
        <f>TI_EHG_E_E!T32+TI_EHG_CHP_E!T32+TI_EHG_H_E!T32</f>
        <v>0</v>
      </c>
      <c r="U32" s="8">
        <f>TI_EHG_E_E!U32+TI_EHG_CHP_E!U32+TI_EHG_H_E!U32</f>
        <v>0</v>
      </c>
      <c r="V32" s="8">
        <f>TI_EHG_E_E!V32+TI_EHG_CHP_E!V32+TI_EHG_H_E!V32</f>
        <v>0</v>
      </c>
      <c r="W32" s="8">
        <f>TI_EHG_E_E!W32+TI_EHG_CHP_E!W32+TI_EHG_H_E!W32</f>
        <v>0</v>
      </c>
      <c r="X32" s="8">
        <f>TI_EHG_E_E!X32+TI_EHG_CHP_E!X32+TI_EHG_H_E!X32</f>
        <v>0</v>
      </c>
      <c r="Y32" s="8">
        <f>TI_EHG_E_E!Y32+TI_EHG_CHP_E!Y32+TI_EHG_H_E!Y32</f>
        <v>0</v>
      </c>
      <c r="Z32" s="8">
        <f>TI_EHG_E_E!Z32+TI_EHG_CHP_E!Z32+TI_EHG_H_E!Z32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5818.4499761999987</v>
      </c>
      <c r="D33" s="19">
        <f t="shared" ref="D33:X33" si="27">SUM(D34:D50)</f>
        <v>6618.9533165999992</v>
      </c>
      <c r="E33" s="19">
        <f t="shared" si="27"/>
        <v>7956.1798365600016</v>
      </c>
      <c r="F33" s="19">
        <f t="shared" si="27"/>
        <v>4488.05660868</v>
      </c>
      <c r="G33" s="19">
        <f t="shared" si="27"/>
        <v>4041.9071172000004</v>
      </c>
      <c r="H33" s="19">
        <f t="shared" si="27"/>
        <v>6202.1313435600014</v>
      </c>
      <c r="I33" s="19">
        <f t="shared" si="27"/>
        <v>3677.6566890000004</v>
      </c>
      <c r="J33" s="19">
        <f t="shared" si="27"/>
        <v>3365.1131486400009</v>
      </c>
      <c r="K33" s="19">
        <f t="shared" si="27"/>
        <v>2983.5001857599996</v>
      </c>
      <c r="L33" s="19">
        <f t="shared" si="27"/>
        <v>2414.4378534000002</v>
      </c>
      <c r="M33" s="19">
        <f t="shared" si="27"/>
        <v>1945.9875250800003</v>
      </c>
      <c r="N33" s="19">
        <f t="shared" si="27"/>
        <v>1625.2885267200002</v>
      </c>
      <c r="O33" s="19">
        <f t="shared" si="27"/>
        <v>1343.0412856800001</v>
      </c>
      <c r="P33" s="19">
        <f t="shared" si="27"/>
        <v>1004.8479429600002</v>
      </c>
      <c r="Q33" s="19">
        <f t="shared" si="27"/>
        <v>847.68122376000031</v>
      </c>
      <c r="R33" s="19">
        <f t="shared" si="27"/>
        <v>845.44243452000001</v>
      </c>
      <c r="S33" s="19">
        <f t="shared" si="27"/>
        <v>839.52854135999996</v>
      </c>
      <c r="T33" s="19">
        <f t="shared" si="27"/>
        <v>800.51221295999983</v>
      </c>
      <c r="U33" s="19">
        <f t="shared" si="27"/>
        <v>745.42803120000008</v>
      </c>
      <c r="V33" s="19">
        <f t="shared" si="27"/>
        <v>796.93857504000016</v>
      </c>
      <c r="W33" s="19">
        <f t="shared" si="27"/>
        <v>760.26290688000017</v>
      </c>
      <c r="X33" s="19">
        <f t="shared" si="27"/>
        <v>785.20476815999996</v>
      </c>
      <c r="Y33" s="19">
        <f t="shared" ref="Y33:Z33" si="28">SUM(Y34:Y50)</f>
        <v>793.39440816000001</v>
      </c>
      <c r="Z33" s="19">
        <f t="shared" si="28"/>
        <v>811.59154955999986</v>
      </c>
    </row>
    <row r="34" spans="1:26" ht="11.25" customHeight="1" x14ac:dyDescent="0.2">
      <c r="A34" s="28" t="s">
        <v>54</v>
      </c>
      <c r="B34" s="7" t="s">
        <v>55</v>
      </c>
      <c r="C34" s="8">
        <f>TI_EHG_E_E!C34+TI_EHG_CHP_E!C34+TI_EHG_H_E!C34</f>
        <v>39.916800000000009</v>
      </c>
      <c r="D34" s="8">
        <f>TI_EHG_E_E!D34+TI_EHG_CHP_E!D34+TI_EHG_H_E!D34</f>
        <v>34.214400000000005</v>
      </c>
      <c r="E34" s="8">
        <f>TI_EHG_E_E!E34+TI_EHG_CHP_E!E34+TI_EHG_H_E!E34</f>
        <v>39.916800000000009</v>
      </c>
      <c r="F34" s="8">
        <f>TI_EHG_E_E!F34+TI_EHG_CHP_E!F34+TI_EHG_H_E!F34</f>
        <v>48.470399999999998</v>
      </c>
      <c r="G34" s="8">
        <f>TI_EHG_E_E!G34+TI_EHG_CHP_E!G34+TI_EHG_H_E!G34</f>
        <v>48.470399999999998</v>
      </c>
      <c r="H34" s="8">
        <f>TI_EHG_E_E!H34+TI_EHG_CHP_E!H34+TI_EHG_H_E!H34</f>
        <v>68.42880000000001</v>
      </c>
      <c r="I34" s="8">
        <f>TI_EHG_E_E!I34+TI_EHG_CHP_E!I34+TI_EHG_H_E!I34</f>
        <v>76.982399999999998</v>
      </c>
      <c r="J34" s="8">
        <f>TI_EHG_E_E!J34+TI_EHG_CHP_E!J34+TI_EHG_H_E!J34</f>
        <v>59.8752</v>
      </c>
      <c r="K34" s="8">
        <f>TI_EHG_E_E!K34+TI_EHG_CHP_E!K34+TI_EHG_H_E!K34</f>
        <v>68.268303360000004</v>
      </c>
      <c r="L34" s="8">
        <f>TI_EHG_E_E!L34+TI_EHG_CHP_E!L34+TI_EHG_H_E!L34</f>
        <v>56.395491840000005</v>
      </c>
      <c r="M34" s="8">
        <f>TI_EHG_E_E!M34+TI_EHG_CHP_E!M34+TI_EHG_H_E!M34</f>
        <v>89.045568000000017</v>
      </c>
      <c r="N34" s="8">
        <f>TI_EHG_E_E!N34+TI_EHG_CHP_E!N34+TI_EHG_H_E!N34</f>
        <v>44.522887679999997</v>
      </c>
      <c r="O34" s="8">
        <f>TI_EHG_E_E!O34+TI_EHG_CHP_E!O34+TI_EHG_H_E!O34</f>
        <v>56.395491840000005</v>
      </c>
      <c r="P34" s="8">
        <f>TI_EHG_E_E!P34+TI_EHG_CHP_E!P34+TI_EHG_H_E!P34</f>
        <v>71.2364544</v>
      </c>
      <c r="Q34" s="8">
        <f>TI_EHG_E_E!Q34+TI_EHG_CHP_E!Q34+TI_EHG_H_E!Q34</f>
        <v>56.395491840000005</v>
      </c>
      <c r="R34" s="8">
        <f>TI_EHG_E_E!R34+TI_EHG_CHP_E!R34+TI_EHG_H_E!R34</f>
        <v>38.586378240000002</v>
      </c>
      <c r="S34" s="8">
        <f>TI_EHG_E_E!S34+TI_EHG_CHP_E!S34+TI_EHG_H_E!S34</f>
        <v>23.745415680000004</v>
      </c>
      <c r="T34" s="8">
        <f>TI_EHG_E_E!T34+TI_EHG_CHP_E!T34+TI_EHG_H_E!T34</f>
        <v>28.147253759999998</v>
      </c>
      <c r="U34" s="8">
        <f>TI_EHG_E_E!U34+TI_EHG_CHP_E!U34+TI_EHG_H_E!U34</f>
        <v>31.486579199999994</v>
      </c>
      <c r="V34" s="8">
        <f>TI_EHG_E_E!V34+TI_EHG_CHP_E!V34+TI_EHG_H_E!V34</f>
        <v>37.627752959999995</v>
      </c>
      <c r="W34" s="8">
        <f>TI_EHG_E_E!W34+TI_EHG_CHP_E!W34+TI_EHG_H_E!W34</f>
        <v>48.302853120000016</v>
      </c>
      <c r="X34" s="8">
        <f>TI_EHG_E_E!X34+TI_EHG_CHP_E!X34+TI_EHG_H_E!X34</f>
        <v>106.54716672000001</v>
      </c>
      <c r="Y34" s="8">
        <f>TI_EHG_E_E!Y34+TI_EHG_CHP_E!Y34+TI_EHG_H_E!Y34</f>
        <v>67.818746879999992</v>
      </c>
      <c r="Z34" s="8">
        <f>TI_EHG_E_E!Z34+TI_EHG_CHP_E!Z34+TI_EHG_H_E!Z34</f>
        <v>41.241000959999987</v>
      </c>
    </row>
    <row r="35" spans="1:26" ht="11.25" customHeight="1" x14ac:dyDescent="0.2">
      <c r="A35" s="28" t="s">
        <v>56</v>
      </c>
      <c r="B35" s="7" t="s">
        <v>57</v>
      </c>
      <c r="C35" s="8">
        <f>TI_EHG_E_E!C35+TI_EHG_CHP_E!C35+TI_EHG_H_E!C35</f>
        <v>0</v>
      </c>
      <c r="D35" s="8">
        <f>TI_EHG_E_E!D35+TI_EHG_CHP_E!D35+TI_EHG_H_E!D35</f>
        <v>0</v>
      </c>
      <c r="E35" s="8">
        <f>TI_EHG_E_E!E35+TI_EHG_CHP_E!E35+TI_EHG_H_E!E35</f>
        <v>0</v>
      </c>
      <c r="F35" s="8">
        <f>TI_EHG_E_E!F35+TI_EHG_CHP_E!F35+TI_EHG_H_E!F35</f>
        <v>0</v>
      </c>
      <c r="G35" s="8">
        <f>TI_EHG_E_E!G35+TI_EHG_CHP_E!G35+TI_EHG_H_E!G35</f>
        <v>0</v>
      </c>
      <c r="H35" s="8">
        <f>TI_EHG_E_E!H35+TI_EHG_CHP_E!H35+TI_EHG_H_E!H35</f>
        <v>0</v>
      </c>
      <c r="I35" s="8">
        <f>TI_EHG_E_E!I35+TI_EHG_CHP_E!I35+TI_EHG_H_E!I35</f>
        <v>0</v>
      </c>
      <c r="J35" s="8">
        <f>TI_EHG_E_E!J35+TI_EHG_CHP_E!J35+TI_EHG_H_E!J35</f>
        <v>0</v>
      </c>
      <c r="K35" s="8">
        <f>TI_EHG_E_E!K35+TI_EHG_CHP_E!K35+TI_EHG_H_E!K35</f>
        <v>0</v>
      </c>
      <c r="L35" s="8">
        <f>TI_EHG_E_E!L35+TI_EHG_CHP_E!L35+TI_EHG_H_E!L35</f>
        <v>0</v>
      </c>
      <c r="M35" s="8">
        <f>TI_EHG_E_E!M35+TI_EHG_CHP_E!M35+TI_EHG_H_E!M35</f>
        <v>0</v>
      </c>
      <c r="N35" s="8">
        <f>TI_EHG_E_E!N35+TI_EHG_CHP_E!N35+TI_EHG_H_E!N35</f>
        <v>0</v>
      </c>
      <c r="O35" s="8">
        <f>TI_EHG_E_E!O35+TI_EHG_CHP_E!O35+TI_EHG_H_E!O35</f>
        <v>0</v>
      </c>
      <c r="P35" s="8">
        <f>TI_EHG_E_E!P35+TI_EHG_CHP_E!P35+TI_EHG_H_E!P35</f>
        <v>0</v>
      </c>
      <c r="Q35" s="8">
        <f>TI_EHG_E_E!Q35+TI_EHG_CHP_E!Q35+TI_EHG_H_E!Q35</f>
        <v>0</v>
      </c>
      <c r="R35" s="8">
        <f>TI_EHG_E_E!R35+TI_EHG_CHP_E!R35+TI_EHG_H_E!R35</f>
        <v>0</v>
      </c>
      <c r="S35" s="8">
        <f>TI_EHG_E_E!S35+TI_EHG_CHP_E!S35+TI_EHG_H_E!S35</f>
        <v>0</v>
      </c>
      <c r="T35" s="8">
        <f>TI_EHG_E_E!T35+TI_EHG_CHP_E!T35+TI_EHG_H_E!T35</f>
        <v>0</v>
      </c>
      <c r="U35" s="8">
        <f>TI_EHG_E_E!U35+TI_EHG_CHP_E!U35+TI_EHG_H_E!U35</f>
        <v>0</v>
      </c>
      <c r="V35" s="8">
        <f>TI_EHG_E_E!V35+TI_EHG_CHP_E!V35+TI_EHG_H_E!V35</f>
        <v>0</v>
      </c>
      <c r="W35" s="8">
        <f>TI_EHG_E_E!W35+TI_EHG_CHP_E!W35+TI_EHG_H_E!W35</f>
        <v>0</v>
      </c>
      <c r="X35" s="8">
        <f>TI_EHG_E_E!X35+TI_EHG_CHP_E!X35+TI_EHG_H_E!X35</f>
        <v>0</v>
      </c>
      <c r="Y35" s="8">
        <f>TI_EHG_E_E!Y35+TI_EHG_CHP_E!Y35+TI_EHG_H_E!Y35</f>
        <v>0</v>
      </c>
      <c r="Z35" s="8">
        <f>TI_EHG_E_E!Z35+TI_EHG_CHP_E!Z35+TI_EHG_H_E!Z35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TI_EHG_E_E!C36+TI_EHG_CHP_E!C36+TI_EHG_H_E!C36</f>
        <v>0</v>
      </c>
      <c r="D36" s="8">
        <f>TI_EHG_E_E!D36+TI_EHG_CHP_E!D36+TI_EHG_H_E!D36</f>
        <v>0</v>
      </c>
      <c r="E36" s="8">
        <f>TI_EHG_E_E!E36+TI_EHG_CHP_E!E36+TI_EHG_H_E!E36</f>
        <v>0</v>
      </c>
      <c r="F36" s="8">
        <f>TI_EHG_E_E!F36+TI_EHG_CHP_E!F36+TI_EHG_H_E!F36</f>
        <v>0</v>
      </c>
      <c r="G36" s="8">
        <f>TI_EHG_E_E!G36+TI_EHG_CHP_E!G36+TI_EHG_H_E!G36</f>
        <v>0</v>
      </c>
      <c r="H36" s="8">
        <f>TI_EHG_E_E!H36+TI_EHG_CHP_E!H36+TI_EHG_H_E!H36</f>
        <v>0</v>
      </c>
      <c r="I36" s="8">
        <f>TI_EHG_E_E!I36+TI_EHG_CHP_E!I36+TI_EHG_H_E!I36</f>
        <v>0</v>
      </c>
      <c r="J36" s="8">
        <f>TI_EHG_E_E!J36+TI_EHG_CHP_E!J36+TI_EHG_H_E!J36</f>
        <v>0</v>
      </c>
      <c r="K36" s="8">
        <f>TI_EHG_E_E!K36+TI_EHG_CHP_E!K36+TI_EHG_H_E!K36</f>
        <v>0</v>
      </c>
      <c r="L36" s="8">
        <f>TI_EHG_E_E!L36+TI_EHG_CHP_E!L36+TI_EHG_H_E!L36</f>
        <v>0</v>
      </c>
      <c r="M36" s="8">
        <f>TI_EHG_E_E!M36+TI_EHG_CHP_E!M36+TI_EHG_H_E!M36</f>
        <v>0</v>
      </c>
      <c r="N36" s="8">
        <f>TI_EHG_E_E!N36+TI_EHG_CHP_E!N36+TI_EHG_H_E!N36</f>
        <v>0</v>
      </c>
      <c r="O36" s="8">
        <f>TI_EHG_E_E!O36+TI_EHG_CHP_E!O36+TI_EHG_H_E!O36</f>
        <v>0</v>
      </c>
      <c r="P36" s="8">
        <f>TI_EHG_E_E!P36+TI_EHG_CHP_E!P36+TI_EHG_H_E!P36</f>
        <v>0</v>
      </c>
      <c r="Q36" s="8">
        <f>TI_EHG_E_E!Q36+TI_EHG_CHP_E!Q36+TI_EHG_H_E!Q36</f>
        <v>0</v>
      </c>
      <c r="R36" s="8">
        <f>TI_EHG_E_E!R36+TI_EHG_CHP_E!R36+TI_EHG_H_E!R36</f>
        <v>0</v>
      </c>
      <c r="S36" s="8">
        <f>TI_EHG_E_E!S36+TI_EHG_CHP_E!S36+TI_EHG_H_E!S36</f>
        <v>0</v>
      </c>
      <c r="T36" s="8">
        <f>TI_EHG_E_E!T36+TI_EHG_CHP_E!T36+TI_EHG_H_E!T36</f>
        <v>0</v>
      </c>
      <c r="U36" s="8">
        <f>TI_EHG_E_E!U36+TI_EHG_CHP_E!U36+TI_EHG_H_E!U36</f>
        <v>0</v>
      </c>
      <c r="V36" s="8">
        <f>TI_EHG_E_E!V36+TI_EHG_CHP_E!V36+TI_EHG_H_E!V36</f>
        <v>0</v>
      </c>
      <c r="W36" s="8">
        <f>TI_EHG_E_E!W36+TI_EHG_CHP_E!W36+TI_EHG_H_E!W36</f>
        <v>0</v>
      </c>
      <c r="X36" s="8">
        <f>TI_EHG_E_E!X36+TI_EHG_CHP_E!X36+TI_EHG_H_E!X36</f>
        <v>0</v>
      </c>
      <c r="Y36" s="8">
        <f>TI_EHG_E_E!Y36+TI_EHG_CHP_E!Y36+TI_EHG_H_E!Y36</f>
        <v>0</v>
      </c>
      <c r="Z36" s="8">
        <f>TI_EHG_E_E!Z36+TI_EHG_CHP_E!Z36+TI_EHG_H_E!Z36</f>
        <v>0</v>
      </c>
    </row>
    <row r="37" spans="1:26" ht="11.25" customHeight="1" x14ac:dyDescent="0.2">
      <c r="A37" s="28" t="s">
        <v>60</v>
      </c>
      <c r="B37" s="7" t="s">
        <v>61</v>
      </c>
      <c r="C37" s="8">
        <f>TI_EHG_E_E!C37+TI_EHG_CHP_E!C37+TI_EHG_H_E!C37</f>
        <v>0</v>
      </c>
      <c r="D37" s="8">
        <f>TI_EHG_E_E!D37+TI_EHG_CHP_E!D37+TI_EHG_H_E!D37</f>
        <v>0</v>
      </c>
      <c r="E37" s="8">
        <f>TI_EHG_E_E!E37+TI_EHG_CHP_E!E37+TI_EHG_H_E!E37</f>
        <v>0</v>
      </c>
      <c r="F37" s="8">
        <f>TI_EHG_E_E!F37+TI_EHG_CHP_E!F37+TI_EHG_H_E!F37</f>
        <v>0</v>
      </c>
      <c r="G37" s="8">
        <f>TI_EHG_E_E!G37+TI_EHG_CHP_E!G37+TI_EHG_H_E!G37</f>
        <v>0</v>
      </c>
      <c r="H37" s="8">
        <f>TI_EHG_E_E!H37+TI_EHG_CHP_E!H37+TI_EHG_H_E!H37</f>
        <v>0</v>
      </c>
      <c r="I37" s="8">
        <f>TI_EHG_E_E!I37+TI_EHG_CHP_E!I37+TI_EHG_H_E!I37</f>
        <v>0</v>
      </c>
      <c r="J37" s="8">
        <f>TI_EHG_E_E!J37+TI_EHG_CHP_E!J37+TI_EHG_H_E!J37</f>
        <v>0</v>
      </c>
      <c r="K37" s="8">
        <f>TI_EHG_E_E!K37+TI_EHG_CHP_E!K37+TI_EHG_H_E!K37</f>
        <v>0</v>
      </c>
      <c r="L37" s="8">
        <f>TI_EHG_E_E!L37+TI_EHG_CHP_E!L37+TI_EHG_H_E!L37</f>
        <v>0</v>
      </c>
      <c r="M37" s="8">
        <f>TI_EHG_E_E!M37+TI_EHG_CHP_E!M37+TI_EHG_H_E!M37</f>
        <v>0</v>
      </c>
      <c r="N37" s="8">
        <f>TI_EHG_E_E!N37+TI_EHG_CHP_E!N37+TI_EHG_H_E!N37</f>
        <v>0</v>
      </c>
      <c r="O37" s="8">
        <f>TI_EHG_E_E!O37+TI_EHG_CHP_E!O37+TI_EHG_H_E!O37</f>
        <v>0</v>
      </c>
      <c r="P37" s="8">
        <f>TI_EHG_E_E!P37+TI_EHG_CHP_E!P37+TI_EHG_H_E!P37</f>
        <v>0</v>
      </c>
      <c r="Q37" s="8">
        <f>TI_EHG_E_E!Q37+TI_EHG_CHP_E!Q37+TI_EHG_H_E!Q37</f>
        <v>0</v>
      </c>
      <c r="R37" s="8">
        <f>TI_EHG_E_E!R37+TI_EHG_CHP_E!R37+TI_EHG_H_E!R37</f>
        <v>0</v>
      </c>
      <c r="S37" s="8">
        <f>TI_EHG_E_E!S37+TI_EHG_CHP_E!S37+TI_EHG_H_E!S37</f>
        <v>0</v>
      </c>
      <c r="T37" s="8">
        <f>TI_EHG_E_E!T37+TI_EHG_CHP_E!T37+TI_EHG_H_E!T37</f>
        <v>0</v>
      </c>
      <c r="U37" s="8">
        <f>TI_EHG_E_E!U37+TI_EHG_CHP_E!U37+TI_EHG_H_E!U37</f>
        <v>0</v>
      </c>
      <c r="V37" s="8">
        <f>TI_EHG_E_E!V37+TI_EHG_CHP_E!V37+TI_EHG_H_E!V37</f>
        <v>0</v>
      </c>
      <c r="W37" s="8">
        <f>TI_EHG_E_E!W37+TI_EHG_CHP_E!W37+TI_EHG_H_E!W37</f>
        <v>0</v>
      </c>
      <c r="X37" s="8">
        <f>TI_EHG_E_E!X37+TI_EHG_CHP_E!X37+TI_EHG_H_E!X37</f>
        <v>0</v>
      </c>
      <c r="Y37" s="8">
        <f>TI_EHG_E_E!Y37+TI_EHG_CHP_E!Y37+TI_EHG_H_E!Y37</f>
        <v>0</v>
      </c>
      <c r="Z37" s="8">
        <f>TI_EHG_E_E!Z37+TI_EHG_CHP_E!Z37+TI_EHG_H_E!Z37</f>
        <v>0</v>
      </c>
    </row>
    <row r="38" spans="1:26" ht="11.25" customHeight="1" x14ac:dyDescent="0.2">
      <c r="A38" s="28" t="s">
        <v>62</v>
      </c>
      <c r="B38" s="7" t="s">
        <v>63</v>
      </c>
      <c r="C38" s="8">
        <f>TI_EHG_E_E!C38+TI_EHG_CHP_E!C38+TI_EHG_H_E!C38</f>
        <v>0</v>
      </c>
      <c r="D38" s="8">
        <f>TI_EHG_E_E!D38+TI_EHG_CHP_E!D38+TI_EHG_H_E!D38</f>
        <v>0</v>
      </c>
      <c r="E38" s="8">
        <f>TI_EHG_E_E!E38+TI_EHG_CHP_E!E38+TI_EHG_H_E!E38</f>
        <v>0</v>
      </c>
      <c r="F38" s="8">
        <f>TI_EHG_E_E!F38+TI_EHG_CHP_E!F38+TI_EHG_H_E!F38</f>
        <v>0</v>
      </c>
      <c r="G38" s="8">
        <f>TI_EHG_E_E!G38+TI_EHG_CHP_E!G38+TI_EHG_H_E!G38</f>
        <v>0</v>
      </c>
      <c r="H38" s="8">
        <f>TI_EHG_E_E!H38+TI_EHG_CHP_E!H38+TI_EHG_H_E!H38</f>
        <v>0</v>
      </c>
      <c r="I38" s="8">
        <f>TI_EHG_E_E!I38+TI_EHG_CHP_E!I38+TI_EHG_H_E!I38</f>
        <v>0</v>
      </c>
      <c r="J38" s="8">
        <f>TI_EHG_E_E!J38+TI_EHG_CHP_E!J38+TI_EHG_H_E!J38</f>
        <v>0</v>
      </c>
      <c r="K38" s="8">
        <f>TI_EHG_E_E!K38+TI_EHG_CHP_E!K38+TI_EHG_H_E!K38</f>
        <v>0</v>
      </c>
      <c r="L38" s="8">
        <f>TI_EHG_E_E!L38+TI_EHG_CHP_E!L38+TI_EHG_H_E!L38</f>
        <v>0</v>
      </c>
      <c r="M38" s="8">
        <f>TI_EHG_E_E!M38+TI_EHG_CHP_E!M38+TI_EHG_H_E!M38</f>
        <v>0</v>
      </c>
      <c r="N38" s="8">
        <f>TI_EHG_E_E!N38+TI_EHG_CHP_E!N38+TI_EHG_H_E!N38</f>
        <v>0</v>
      </c>
      <c r="O38" s="8">
        <f>TI_EHG_E_E!O38+TI_EHG_CHP_E!O38+TI_EHG_H_E!O38</f>
        <v>0</v>
      </c>
      <c r="P38" s="8">
        <f>TI_EHG_E_E!P38+TI_EHG_CHP_E!P38+TI_EHG_H_E!P38</f>
        <v>0</v>
      </c>
      <c r="Q38" s="8">
        <f>TI_EHG_E_E!Q38+TI_EHG_CHP_E!Q38+TI_EHG_H_E!Q38</f>
        <v>0</v>
      </c>
      <c r="R38" s="8">
        <f>TI_EHG_E_E!R38+TI_EHG_CHP_E!R38+TI_EHG_H_E!R38</f>
        <v>0</v>
      </c>
      <c r="S38" s="8">
        <f>TI_EHG_E_E!S38+TI_EHG_CHP_E!S38+TI_EHG_H_E!S38</f>
        <v>0</v>
      </c>
      <c r="T38" s="8">
        <f>TI_EHG_E_E!T38+TI_EHG_CHP_E!T38+TI_EHG_H_E!T38</f>
        <v>0</v>
      </c>
      <c r="U38" s="8">
        <f>TI_EHG_E_E!U38+TI_EHG_CHP_E!U38+TI_EHG_H_E!U38</f>
        <v>0</v>
      </c>
      <c r="V38" s="8">
        <f>TI_EHG_E_E!V38+TI_EHG_CHP_E!V38+TI_EHG_H_E!V38</f>
        <v>0</v>
      </c>
      <c r="W38" s="8">
        <f>TI_EHG_E_E!W38+TI_EHG_CHP_E!W38+TI_EHG_H_E!W38</f>
        <v>0</v>
      </c>
      <c r="X38" s="8">
        <f>TI_EHG_E_E!X38+TI_EHG_CHP_E!X38+TI_EHG_H_E!X38</f>
        <v>0</v>
      </c>
      <c r="Y38" s="8">
        <f>TI_EHG_E_E!Y38+TI_EHG_CHP_E!Y38+TI_EHG_H_E!Y38</f>
        <v>0</v>
      </c>
      <c r="Z38" s="8">
        <f>TI_EHG_E_E!Z38+TI_EHG_CHP_E!Z38+TI_EHG_H_E!Z38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TI_EHG_E_E!C39+TI_EHG_CHP_E!C39+TI_EHG_H_E!C39</f>
        <v>0</v>
      </c>
      <c r="D39" s="8">
        <f>TI_EHG_E_E!D39+TI_EHG_CHP_E!D39+TI_EHG_H_E!D39</f>
        <v>0</v>
      </c>
      <c r="E39" s="8">
        <f>TI_EHG_E_E!E39+TI_EHG_CHP_E!E39+TI_EHG_H_E!E39</f>
        <v>0</v>
      </c>
      <c r="F39" s="8">
        <f>TI_EHG_E_E!F39+TI_EHG_CHP_E!F39+TI_EHG_H_E!F39</f>
        <v>0</v>
      </c>
      <c r="G39" s="8">
        <f>TI_EHG_E_E!G39+TI_EHG_CHP_E!G39+TI_EHG_H_E!G39</f>
        <v>0</v>
      </c>
      <c r="H39" s="8">
        <f>TI_EHG_E_E!H39+TI_EHG_CHP_E!H39+TI_EHG_H_E!H39</f>
        <v>0</v>
      </c>
      <c r="I39" s="8">
        <f>TI_EHG_E_E!I39+TI_EHG_CHP_E!I39+TI_EHG_H_E!I39</f>
        <v>0</v>
      </c>
      <c r="J39" s="8">
        <f>TI_EHG_E_E!J39+TI_EHG_CHP_E!J39+TI_EHG_H_E!J39</f>
        <v>0</v>
      </c>
      <c r="K39" s="8">
        <f>TI_EHG_E_E!K39+TI_EHG_CHP_E!K39+TI_EHG_H_E!K39</f>
        <v>0</v>
      </c>
      <c r="L39" s="8">
        <f>TI_EHG_E_E!L39+TI_EHG_CHP_E!L39+TI_EHG_H_E!L39</f>
        <v>0</v>
      </c>
      <c r="M39" s="8">
        <f>TI_EHG_E_E!M39+TI_EHG_CHP_E!M39+TI_EHG_H_E!M39</f>
        <v>0</v>
      </c>
      <c r="N39" s="8">
        <f>TI_EHG_E_E!N39+TI_EHG_CHP_E!N39+TI_EHG_H_E!N39</f>
        <v>0</v>
      </c>
      <c r="O39" s="8">
        <f>TI_EHG_E_E!O39+TI_EHG_CHP_E!O39+TI_EHG_H_E!O39</f>
        <v>0</v>
      </c>
      <c r="P39" s="8">
        <f>TI_EHG_E_E!P39+TI_EHG_CHP_E!P39+TI_EHG_H_E!P39</f>
        <v>0</v>
      </c>
      <c r="Q39" s="8">
        <f>TI_EHG_E_E!Q39+TI_EHG_CHP_E!Q39+TI_EHG_H_E!Q39</f>
        <v>0</v>
      </c>
      <c r="R39" s="8">
        <f>TI_EHG_E_E!R39+TI_EHG_CHP_E!R39+TI_EHG_H_E!R39</f>
        <v>0</v>
      </c>
      <c r="S39" s="8">
        <f>TI_EHG_E_E!S39+TI_EHG_CHP_E!S39+TI_EHG_H_E!S39</f>
        <v>0</v>
      </c>
      <c r="T39" s="8">
        <f>TI_EHG_E_E!T39+TI_EHG_CHP_E!T39+TI_EHG_H_E!T39</f>
        <v>0</v>
      </c>
      <c r="U39" s="8">
        <f>TI_EHG_E_E!U39+TI_EHG_CHP_E!U39+TI_EHG_H_E!U39</f>
        <v>0</v>
      </c>
      <c r="V39" s="8">
        <f>TI_EHG_E_E!V39+TI_EHG_CHP_E!V39+TI_EHG_H_E!V39</f>
        <v>0</v>
      </c>
      <c r="W39" s="8">
        <f>TI_EHG_E_E!W39+TI_EHG_CHP_E!W39+TI_EHG_H_E!W39</f>
        <v>0</v>
      </c>
      <c r="X39" s="8">
        <f>TI_EHG_E_E!X39+TI_EHG_CHP_E!X39+TI_EHG_H_E!X39</f>
        <v>0</v>
      </c>
      <c r="Y39" s="8">
        <f>TI_EHG_E_E!Y39+TI_EHG_CHP_E!Y39+TI_EHG_H_E!Y39</f>
        <v>0</v>
      </c>
      <c r="Z39" s="8">
        <f>TI_EHG_E_E!Z39+TI_EHG_CHP_E!Z39+TI_EHG_H_E!Z39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TI_EHG_E_E!C40+TI_EHG_CHP_E!C40+TI_EHG_H_E!C40</f>
        <v>0</v>
      </c>
      <c r="D40" s="8">
        <f>TI_EHG_E_E!D40+TI_EHG_CHP_E!D40+TI_EHG_H_E!D40</f>
        <v>0</v>
      </c>
      <c r="E40" s="8">
        <f>TI_EHG_E_E!E40+TI_EHG_CHP_E!E40+TI_EHG_H_E!E40</f>
        <v>0</v>
      </c>
      <c r="F40" s="8">
        <f>TI_EHG_E_E!F40+TI_EHG_CHP_E!F40+TI_EHG_H_E!F40</f>
        <v>0</v>
      </c>
      <c r="G40" s="8">
        <f>TI_EHG_E_E!G40+TI_EHG_CHP_E!G40+TI_EHG_H_E!G40</f>
        <v>0</v>
      </c>
      <c r="H40" s="8">
        <f>TI_EHG_E_E!H40+TI_EHG_CHP_E!H40+TI_EHG_H_E!H40</f>
        <v>0</v>
      </c>
      <c r="I40" s="8">
        <f>TI_EHG_E_E!I40+TI_EHG_CHP_E!I40+TI_EHG_H_E!I40</f>
        <v>0</v>
      </c>
      <c r="J40" s="8">
        <f>TI_EHG_E_E!J40+TI_EHG_CHP_E!J40+TI_EHG_H_E!J40</f>
        <v>0</v>
      </c>
      <c r="K40" s="8">
        <f>TI_EHG_E_E!K40+TI_EHG_CHP_E!K40+TI_EHG_H_E!K40</f>
        <v>0</v>
      </c>
      <c r="L40" s="8">
        <f>TI_EHG_E_E!L40+TI_EHG_CHP_E!L40+TI_EHG_H_E!L40</f>
        <v>0</v>
      </c>
      <c r="M40" s="8">
        <f>TI_EHG_E_E!M40+TI_EHG_CHP_E!M40+TI_EHG_H_E!M40</f>
        <v>0</v>
      </c>
      <c r="N40" s="8">
        <f>TI_EHG_E_E!N40+TI_EHG_CHP_E!N40+TI_EHG_H_E!N40</f>
        <v>0</v>
      </c>
      <c r="O40" s="8">
        <f>TI_EHG_E_E!O40+TI_EHG_CHP_E!O40+TI_EHG_H_E!O40</f>
        <v>0</v>
      </c>
      <c r="P40" s="8">
        <f>TI_EHG_E_E!P40+TI_EHG_CHP_E!P40+TI_EHG_H_E!P40</f>
        <v>0</v>
      </c>
      <c r="Q40" s="8">
        <f>TI_EHG_E_E!Q40+TI_EHG_CHP_E!Q40+TI_EHG_H_E!Q40</f>
        <v>0</v>
      </c>
      <c r="R40" s="8">
        <f>TI_EHG_E_E!R40+TI_EHG_CHP_E!R40+TI_EHG_H_E!R40</f>
        <v>0</v>
      </c>
      <c r="S40" s="8">
        <f>TI_EHG_E_E!S40+TI_EHG_CHP_E!S40+TI_EHG_H_E!S40</f>
        <v>0</v>
      </c>
      <c r="T40" s="8">
        <f>TI_EHG_E_E!T40+TI_EHG_CHP_E!T40+TI_EHG_H_E!T40</f>
        <v>0</v>
      </c>
      <c r="U40" s="8">
        <f>TI_EHG_E_E!U40+TI_EHG_CHP_E!U40+TI_EHG_H_E!U40</f>
        <v>0</v>
      </c>
      <c r="V40" s="8">
        <f>TI_EHG_E_E!V40+TI_EHG_CHP_E!V40+TI_EHG_H_E!V40</f>
        <v>0</v>
      </c>
      <c r="W40" s="8">
        <f>TI_EHG_E_E!W40+TI_EHG_CHP_E!W40+TI_EHG_H_E!W40</f>
        <v>0</v>
      </c>
      <c r="X40" s="8">
        <f>TI_EHG_E_E!X40+TI_EHG_CHP_E!X40+TI_EHG_H_E!X40</f>
        <v>0</v>
      </c>
      <c r="Y40" s="8">
        <f>TI_EHG_E_E!Y40+TI_EHG_CHP_E!Y40+TI_EHG_H_E!Y40</f>
        <v>0</v>
      </c>
      <c r="Z40" s="8">
        <f>TI_EHG_E_E!Z40+TI_EHG_CHP_E!Z40+TI_EHG_H_E!Z40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TI_EHG_E_E!C41+TI_EHG_CHP_E!C41+TI_EHG_H_E!C41</f>
        <v>0</v>
      </c>
      <c r="D41" s="8">
        <f>TI_EHG_E_E!D41+TI_EHG_CHP_E!D41+TI_EHG_H_E!D41</f>
        <v>0</v>
      </c>
      <c r="E41" s="8">
        <f>TI_EHG_E_E!E41+TI_EHG_CHP_E!E41+TI_EHG_H_E!E41</f>
        <v>0</v>
      </c>
      <c r="F41" s="8">
        <f>TI_EHG_E_E!F41+TI_EHG_CHP_E!F41+TI_EHG_H_E!F41</f>
        <v>0</v>
      </c>
      <c r="G41" s="8">
        <f>TI_EHG_E_E!G41+TI_EHG_CHP_E!G41+TI_EHG_H_E!G41</f>
        <v>0</v>
      </c>
      <c r="H41" s="8">
        <f>TI_EHG_E_E!H41+TI_EHG_CHP_E!H41+TI_EHG_H_E!H41</f>
        <v>0</v>
      </c>
      <c r="I41" s="8">
        <f>TI_EHG_E_E!I41+TI_EHG_CHP_E!I41+TI_EHG_H_E!I41</f>
        <v>0</v>
      </c>
      <c r="J41" s="8">
        <f>TI_EHG_E_E!J41+TI_EHG_CHP_E!J41+TI_EHG_H_E!J41</f>
        <v>0</v>
      </c>
      <c r="K41" s="8">
        <f>TI_EHG_E_E!K41+TI_EHG_CHP_E!K41+TI_EHG_H_E!K41</f>
        <v>0</v>
      </c>
      <c r="L41" s="8">
        <f>TI_EHG_E_E!L41+TI_EHG_CHP_E!L41+TI_EHG_H_E!L41</f>
        <v>0</v>
      </c>
      <c r="M41" s="8">
        <f>TI_EHG_E_E!M41+TI_EHG_CHP_E!M41+TI_EHG_H_E!M41</f>
        <v>0</v>
      </c>
      <c r="N41" s="8">
        <f>TI_EHG_E_E!N41+TI_EHG_CHP_E!N41+TI_EHG_H_E!N41</f>
        <v>0</v>
      </c>
      <c r="O41" s="8">
        <f>TI_EHG_E_E!O41+TI_EHG_CHP_E!O41+TI_EHG_H_E!O41</f>
        <v>0</v>
      </c>
      <c r="P41" s="8">
        <f>TI_EHG_E_E!P41+TI_EHG_CHP_E!P41+TI_EHG_H_E!P41</f>
        <v>0</v>
      </c>
      <c r="Q41" s="8">
        <f>TI_EHG_E_E!Q41+TI_EHG_CHP_E!Q41+TI_EHG_H_E!Q41</f>
        <v>0</v>
      </c>
      <c r="R41" s="8">
        <f>TI_EHG_E_E!R41+TI_EHG_CHP_E!R41+TI_EHG_H_E!R41</f>
        <v>0</v>
      </c>
      <c r="S41" s="8">
        <f>TI_EHG_E_E!S41+TI_EHG_CHP_E!S41+TI_EHG_H_E!S41</f>
        <v>0</v>
      </c>
      <c r="T41" s="8">
        <f>TI_EHG_E_E!T41+TI_EHG_CHP_E!T41+TI_EHG_H_E!T41</f>
        <v>0</v>
      </c>
      <c r="U41" s="8">
        <f>TI_EHG_E_E!U41+TI_EHG_CHP_E!U41+TI_EHG_H_E!U41</f>
        <v>0</v>
      </c>
      <c r="V41" s="8">
        <f>TI_EHG_E_E!V41+TI_EHG_CHP_E!V41+TI_EHG_H_E!V41</f>
        <v>0</v>
      </c>
      <c r="W41" s="8">
        <f>TI_EHG_E_E!W41+TI_EHG_CHP_E!W41+TI_EHG_H_E!W41</f>
        <v>0</v>
      </c>
      <c r="X41" s="8">
        <f>TI_EHG_E_E!X41+TI_EHG_CHP_E!X41+TI_EHG_H_E!X41</f>
        <v>0</v>
      </c>
      <c r="Y41" s="8">
        <f>TI_EHG_E_E!Y41+TI_EHG_CHP_E!Y41+TI_EHG_H_E!Y41</f>
        <v>0</v>
      </c>
      <c r="Z41" s="8">
        <f>TI_EHG_E_E!Z41+TI_EHG_CHP_E!Z41+TI_EHG_H_E!Z41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TI_EHG_E_E!C42+TI_EHG_CHP_E!C42+TI_EHG_H_E!C42</f>
        <v>35.880291360000015</v>
      </c>
      <c r="D42" s="8">
        <f>TI_EHG_E_E!D42+TI_EHG_CHP_E!D42+TI_EHG_H_E!D42</f>
        <v>0</v>
      </c>
      <c r="E42" s="8">
        <f>TI_EHG_E_E!E42+TI_EHG_CHP_E!E42+TI_EHG_H_E!E42</f>
        <v>0</v>
      </c>
      <c r="F42" s="8">
        <f>TI_EHG_E_E!F42+TI_EHG_CHP_E!F42+TI_EHG_H_E!F42</f>
        <v>0</v>
      </c>
      <c r="G42" s="8">
        <f>TI_EHG_E_E!G42+TI_EHG_CHP_E!G42+TI_EHG_H_E!G42</f>
        <v>0</v>
      </c>
      <c r="H42" s="8">
        <f>TI_EHG_E_E!H42+TI_EHG_CHP_E!H42+TI_EHG_H_E!H42</f>
        <v>0</v>
      </c>
      <c r="I42" s="8">
        <f>TI_EHG_E_E!I42+TI_EHG_CHP_E!I42+TI_EHG_H_E!I42</f>
        <v>0</v>
      </c>
      <c r="J42" s="8">
        <f>TI_EHG_E_E!J42+TI_EHG_CHP_E!J42+TI_EHG_H_E!J42</f>
        <v>0</v>
      </c>
      <c r="K42" s="8">
        <f>TI_EHG_E_E!K42+TI_EHG_CHP_E!K42+TI_EHG_H_E!K42</f>
        <v>0</v>
      </c>
      <c r="L42" s="8">
        <f>TI_EHG_E_E!L42+TI_EHG_CHP_E!L42+TI_EHG_H_E!L42</f>
        <v>0</v>
      </c>
      <c r="M42" s="8">
        <f>TI_EHG_E_E!M42+TI_EHG_CHP_E!M42+TI_EHG_H_E!M42</f>
        <v>0</v>
      </c>
      <c r="N42" s="8">
        <f>TI_EHG_E_E!N42+TI_EHG_CHP_E!N42+TI_EHG_H_E!N42</f>
        <v>0</v>
      </c>
      <c r="O42" s="8">
        <f>TI_EHG_E_E!O42+TI_EHG_CHP_E!O42+TI_EHG_H_E!O42</f>
        <v>0</v>
      </c>
      <c r="P42" s="8">
        <f>TI_EHG_E_E!P42+TI_EHG_CHP_E!P42+TI_EHG_H_E!P42</f>
        <v>0</v>
      </c>
      <c r="Q42" s="8">
        <f>TI_EHG_E_E!Q42+TI_EHG_CHP_E!Q42+TI_EHG_H_E!Q42</f>
        <v>0</v>
      </c>
      <c r="R42" s="8">
        <f>TI_EHG_E_E!R42+TI_EHG_CHP_E!R42+TI_EHG_H_E!R42</f>
        <v>0</v>
      </c>
      <c r="S42" s="8">
        <f>TI_EHG_E_E!S42+TI_EHG_CHP_E!S42+TI_EHG_H_E!S42</f>
        <v>0</v>
      </c>
      <c r="T42" s="8">
        <f>TI_EHG_E_E!T42+TI_EHG_CHP_E!T42+TI_EHG_H_E!T42</f>
        <v>0</v>
      </c>
      <c r="U42" s="8">
        <f>TI_EHG_E_E!U42+TI_EHG_CHP_E!U42+TI_EHG_H_E!U42</f>
        <v>0</v>
      </c>
      <c r="V42" s="8">
        <f>TI_EHG_E_E!V42+TI_EHG_CHP_E!V42+TI_EHG_H_E!V42</f>
        <v>0</v>
      </c>
      <c r="W42" s="8">
        <f>TI_EHG_E_E!W42+TI_EHG_CHP_E!W42+TI_EHG_H_E!W42</f>
        <v>0</v>
      </c>
      <c r="X42" s="8">
        <f>TI_EHG_E_E!X42+TI_EHG_CHP_E!X42+TI_EHG_H_E!X42</f>
        <v>0</v>
      </c>
      <c r="Y42" s="8">
        <f>TI_EHG_E_E!Y42+TI_EHG_CHP_E!Y42+TI_EHG_H_E!Y42</f>
        <v>0</v>
      </c>
      <c r="Z42" s="8">
        <f>TI_EHG_E_E!Z42+TI_EHG_CHP_E!Z42+TI_EHG_H_E!Z42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TI_EHG_E_E!C43+TI_EHG_CHP_E!C43+TI_EHG_H_E!C43</f>
        <v>80.268884280000009</v>
      </c>
      <c r="D43" s="8">
        <f>TI_EHG_E_E!D43+TI_EHG_CHP_E!D43+TI_EHG_H_E!D43</f>
        <v>109.16566127999997</v>
      </c>
      <c r="E43" s="8">
        <f>TI_EHG_E_E!E43+TI_EHG_CHP_E!E43+TI_EHG_H_E!E43</f>
        <v>73.847170799999986</v>
      </c>
      <c r="F43" s="8">
        <f>TI_EHG_E_E!F43+TI_EHG_CHP_E!F43+TI_EHG_H_E!F43</f>
        <v>93.111777720000021</v>
      </c>
      <c r="G43" s="8">
        <f>TI_EHG_E_E!G43+TI_EHG_CHP_E!G43+TI_EHG_H_E!G43</f>
        <v>77.057894159999989</v>
      </c>
      <c r="H43" s="8">
        <f>TI_EHG_E_E!H43+TI_EHG_CHP_E!H43+TI_EHG_H_E!H43</f>
        <v>80.268884280000009</v>
      </c>
      <c r="I43" s="8">
        <f>TI_EHG_E_E!I43+TI_EHG_CHP_E!I43+TI_EHG_H_E!I43</f>
        <v>66.91221108000002</v>
      </c>
      <c r="J43" s="8">
        <f>TI_EHG_E_E!J43+TI_EHG_CHP_E!J43+TI_EHG_H_E!J43</f>
        <v>63.725762880000005</v>
      </c>
      <c r="K43" s="8">
        <f>TI_EHG_E_E!K43+TI_EHG_CHP_E!K43+TI_EHG_H_E!K43</f>
        <v>66.911944320000003</v>
      </c>
      <c r="L43" s="8">
        <f>TI_EHG_E_E!L43+TI_EHG_CHP_E!L43+TI_EHG_H_E!L43</f>
        <v>70.098392520000004</v>
      </c>
      <c r="M43" s="8">
        <f>TI_EHG_E_E!M43+TI_EHG_CHP_E!M43+TI_EHG_H_E!M43</f>
        <v>86.029833240000002</v>
      </c>
      <c r="N43" s="8">
        <f>TI_EHG_E_E!N43+TI_EHG_CHP_E!N43+TI_EHG_H_E!N43</f>
        <v>63.725762880000005</v>
      </c>
      <c r="O43" s="8">
        <f>TI_EHG_E_E!O43+TI_EHG_CHP_E!O43+TI_EHG_H_E!O43</f>
        <v>63.725762880000005</v>
      </c>
      <c r="P43" s="8">
        <f>TI_EHG_E_E!P43+TI_EHG_CHP_E!P43+TI_EHG_H_E!P43</f>
        <v>60.539581440000006</v>
      </c>
      <c r="Q43" s="8">
        <f>TI_EHG_E_E!Q43+TI_EHG_CHP_E!Q43+TI_EHG_H_E!Q43</f>
        <v>63.725762880000005</v>
      </c>
      <c r="R43" s="8">
        <f>TI_EHG_E_E!R43+TI_EHG_CHP_E!R43+TI_EHG_H_E!R43</f>
        <v>66.912211080000006</v>
      </c>
      <c r="S43" s="8">
        <f>TI_EHG_E_E!S43+TI_EHG_CHP_E!S43+TI_EHG_H_E!S43</f>
        <v>54.167218559999995</v>
      </c>
      <c r="T43" s="8">
        <f>TI_EHG_E_E!T43+TI_EHG_CHP_E!T43+TI_EHG_H_E!T43</f>
        <v>54.941356079999984</v>
      </c>
      <c r="U43" s="8">
        <f>TI_EHG_E_E!U43+TI_EHG_CHP_E!U43+TI_EHG_H_E!U43</f>
        <v>51.261135119999992</v>
      </c>
      <c r="V43" s="8">
        <f>TI_EHG_E_E!V43+TI_EHG_CHP_E!V43+TI_EHG_H_E!V43</f>
        <v>48.21206832</v>
      </c>
      <c r="W43" s="8">
        <f>TI_EHG_E_E!W43+TI_EHG_CHP_E!W43+TI_EHG_H_E!W43</f>
        <v>48.313970639999994</v>
      </c>
      <c r="X43" s="8">
        <f>TI_EHG_E_E!X43+TI_EHG_CHP_E!X43+TI_EHG_H_E!X43</f>
        <v>46.711276559999995</v>
      </c>
      <c r="Y43" s="8">
        <f>TI_EHG_E_E!Y43+TI_EHG_CHP_E!Y43+TI_EHG_H_E!Y43</f>
        <v>50.031371519999993</v>
      </c>
      <c r="Z43" s="8">
        <f>TI_EHG_E_E!Z43+TI_EHG_CHP_E!Z43+TI_EHG_H_E!Z43</f>
        <v>46.998043560000013</v>
      </c>
    </row>
    <row r="44" spans="1:26" ht="11.25" customHeight="1" x14ac:dyDescent="0.2">
      <c r="A44" s="28" t="s">
        <v>74</v>
      </c>
      <c r="B44" s="7" t="s">
        <v>75</v>
      </c>
      <c r="C44" s="8">
        <f>TI_EHG_E_E!C44+TI_EHG_CHP_E!C44+TI_EHG_H_E!C44</f>
        <v>5653.5440205599989</v>
      </c>
      <c r="D44" s="8">
        <f>TI_EHG_E_E!D44+TI_EHG_CHP_E!D44+TI_EHG_H_E!D44</f>
        <v>6469.6800232799997</v>
      </c>
      <c r="E44" s="8">
        <f>TI_EHG_E_E!E44+TI_EHG_CHP_E!E44+TI_EHG_H_E!E44</f>
        <v>7842.4158657600019</v>
      </c>
      <c r="F44" s="8">
        <f>TI_EHG_E_E!F44+TI_EHG_CHP_E!F44+TI_EHG_H_E!F44</f>
        <v>4346.4744309600001</v>
      </c>
      <c r="G44" s="8">
        <f>TI_EHG_E_E!G44+TI_EHG_CHP_E!G44+TI_EHG_H_E!G44</f>
        <v>3916.3788230400005</v>
      </c>
      <c r="H44" s="8">
        <f>TI_EHG_E_E!H44+TI_EHG_CHP_E!H44+TI_EHG_H_E!H44</f>
        <v>6053.4336592800009</v>
      </c>
      <c r="I44" s="8">
        <f>TI_EHG_E_E!I44+TI_EHG_CHP_E!I44+TI_EHG_H_E!I44</f>
        <v>3533.7620779200006</v>
      </c>
      <c r="J44" s="8">
        <f>TI_EHG_E_E!J44+TI_EHG_CHP_E!J44+TI_EHG_H_E!J44</f>
        <v>3241.5121857600006</v>
      </c>
      <c r="K44" s="8">
        <f>TI_EHG_E_E!K44+TI_EHG_CHP_E!K44+TI_EHG_H_E!K44</f>
        <v>2848.3199380799997</v>
      </c>
      <c r="L44" s="8">
        <f>TI_EHG_E_E!L44+TI_EHG_CHP_E!L44+TI_EHG_H_E!L44</f>
        <v>2287.9439690400004</v>
      </c>
      <c r="M44" s="8">
        <f>TI_EHG_E_E!M44+TI_EHG_CHP_E!M44+TI_EHG_H_E!M44</f>
        <v>1770.9121238400003</v>
      </c>
      <c r="N44" s="8">
        <f>TI_EHG_E_E!N44+TI_EHG_CHP_E!N44+TI_EHG_H_E!N44</f>
        <v>1517.0398761600002</v>
      </c>
      <c r="O44" s="8">
        <f>TI_EHG_E_E!O44+TI_EHG_CHP_E!O44+TI_EHG_H_E!O44</f>
        <v>1222.9200309600001</v>
      </c>
      <c r="P44" s="8">
        <f>TI_EHG_E_E!P44+TI_EHG_CHP_E!P44+TI_EHG_H_E!P44</f>
        <v>873.07190712000011</v>
      </c>
      <c r="Q44" s="8">
        <f>TI_EHG_E_E!Q44+TI_EHG_CHP_E!Q44+TI_EHG_H_E!Q44</f>
        <v>727.55996904000028</v>
      </c>
      <c r="R44" s="8">
        <f>TI_EHG_E_E!R44+TI_EHG_CHP_E!R44+TI_EHG_H_E!R44</f>
        <v>739.94384519999994</v>
      </c>
      <c r="S44" s="8">
        <f>TI_EHG_E_E!S44+TI_EHG_CHP_E!S44+TI_EHG_H_E!S44</f>
        <v>761.61590711999997</v>
      </c>
      <c r="T44" s="8">
        <f>TI_EHG_E_E!T44+TI_EHG_CHP_E!T44+TI_EHG_H_E!T44</f>
        <v>717.42360311999983</v>
      </c>
      <c r="U44" s="8">
        <f>TI_EHG_E_E!U44+TI_EHG_CHP_E!U44+TI_EHG_H_E!U44</f>
        <v>662.68031688000008</v>
      </c>
      <c r="V44" s="8">
        <f>TI_EHG_E_E!V44+TI_EHG_CHP_E!V44+TI_EHG_H_E!V44</f>
        <v>711.09875376000014</v>
      </c>
      <c r="W44" s="8">
        <f>TI_EHG_E_E!W44+TI_EHG_CHP_E!W44+TI_EHG_H_E!W44</f>
        <v>663.64608312000018</v>
      </c>
      <c r="X44" s="8">
        <f>TI_EHG_E_E!X44+TI_EHG_CHP_E!X44+TI_EHG_H_E!X44</f>
        <v>631.94632488000002</v>
      </c>
      <c r="Y44" s="8">
        <f>TI_EHG_E_E!Y44+TI_EHG_CHP_E!Y44+TI_EHG_H_E!Y44</f>
        <v>675.54428975999997</v>
      </c>
      <c r="Z44" s="8">
        <f>TI_EHG_E_E!Z44+TI_EHG_CHP_E!Z44+TI_EHG_H_E!Z44</f>
        <v>723.35250503999987</v>
      </c>
    </row>
    <row r="45" spans="1:26" ht="11.25" customHeight="1" x14ac:dyDescent="0.2">
      <c r="A45" s="28" t="s">
        <v>76</v>
      </c>
      <c r="B45" s="7" t="s">
        <v>77</v>
      </c>
      <c r="C45" s="8">
        <f>TI_EHG_E_E!C45+TI_EHG_CHP_E!C45+TI_EHG_H_E!C45</f>
        <v>0</v>
      </c>
      <c r="D45" s="8">
        <f>TI_EHG_E_E!D45+TI_EHG_CHP_E!D45+TI_EHG_H_E!D45</f>
        <v>0</v>
      </c>
      <c r="E45" s="8">
        <f>TI_EHG_E_E!E45+TI_EHG_CHP_E!E45+TI_EHG_H_E!E45</f>
        <v>0</v>
      </c>
      <c r="F45" s="8">
        <f>TI_EHG_E_E!F45+TI_EHG_CHP_E!F45+TI_EHG_H_E!F45</f>
        <v>0</v>
      </c>
      <c r="G45" s="8">
        <f>TI_EHG_E_E!G45+TI_EHG_CHP_E!G45+TI_EHG_H_E!G45</f>
        <v>0</v>
      </c>
      <c r="H45" s="8">
        <f>TI_EHG_E_E!H45+TI_EHG_CHP_E!H45+TI_EHG_H_E!H45</f>
        <v>0</v>
      </c>
      <c r="I45" s="8">
        <f>TI_EHG_E_E!I45+TI_EHG_CHP_E!I45+TI_EHG_H_E!I45</f>
        <v>0</v>
      </c>
      <c r="J45" s="8">
        <f>TI_EHG_E_E!J45+TI_EHG_CHP_E!J45+TI_EHG_H_E!J45</f>
        <v>0</v>
      </c>
      <c r="K45" s="8">
        <f>TI_EHG_E_E!K45+TI_EHG_CHP_E!K45+TI_EHG_H_E!K45</f>
        <v>0</v>
      </c>
      <c r="L45" s="8">
        <f>TI_EHG_E_E!L45+TI_EHG_CHP_E!L45+TI_EHG_H_E!L45</f>
        <v>0</v>
      </c>
      <c r="M45" s="8">
        <f>TI_EHG_E_E!M45+TI_EHG_CHP_E!M45+TI_EHG_H_E!M45</f>
        <v>0</v>
      </c>
      <c r="N45" s="8">
        <f>TI_EHG_E_E!N45+TI_EHG_CHP_E!N45+TI_EHG_H_E!N45</f>
        <v>0</v>
      </c>
      <c r="O45" s="8">
        <f>TI_EHG_E_E!O45+TI_EHG_CHP_E!O45+TI_EHG_H_E!O45</f>
        <v>0</v>
      </c>
      <c r="P45" s="8">
        <f>TI_EHG_E_E!P45+TI_EHG_CHP_E!P45+TI_EHG_H_E!P45</f>
        <v>0</v>
      </c>
      <c r="Q45" s="8">
        <f>TI_EHG_E_E!Q45+TI_EHG_CHP_E!Q45+TI_EHG_H_E!Q45</f>
        <v>0</v>
      </c>
      <c r="R45" s="8">
        <f>TI_EHG_E_E!R45+TI_EHG_CHP_E!R45+TI_EHG_H_E!R45</f>
        <v>0</v>
      </c>
      <c r="S45" s="8">
        <f>TI_EHG_E_E!S45+TI_EHG_CHP_E!S45+TI_EHG_H_E!S45</f>
        <v>0</v>
      </c>
      <c r="T45" s="8">
        <f>TI_EHG_E_E!T45+TI_EHG_CHP_E!T45+TI_EHG_H_E!T45</f>
        <v>0</v>
      </c>
      <c r="U45" s="8">
        <f>TI_EHG_E_E!U45+TI_EHG_CHP_E!U45+TI_EHG_H_E!U45</f>
        <v>0</v>
      </c>
      <c r="V45" s="8">
        <f>TI_EHG_E_E!V45+TI_EHG_CHP_E!V45+TI_EHG_H_E!V45</f>
        <v>0</v>
      </c>
      <c r="W45" s="8">
        <f>TI_EHG_E_E!W45+TI_EHG_CHP_E!W45+TI_EHG_H_E!W45</f>
        <v>0</v>
      </c>
      <c r="X45" s="8">
        <f>TI_EHG_E_E!X45+TI_EHG_CHP_E!X45+TI_EHG_H_E!X45</f>
        <v>0</v>
      </c>
      <c r="Y45" s="8">
        <f>TI_EHG_E_E!Y45+TI_EHG_CHP_E!Y45+TI_EHG_H_E!Y45</f>
        <v>0</v>
      </c>
      <c r="Z45" s="8">
        <f>TI_EHG_E_E!Z45+TI_EHG_CHP_E!Z45+TI_EHG_H_E!Z45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TI_EHG_E_E!C46+TI_EHG_CHP_E!C46+TI_EHG_H_E!C46</f>
        <v>0</v>
      </c>
      <c r="D46" s="8">
        <f>TI_EHG_E_E!D46+TI_EHG_CHP_E!D46+TI_EHG_H_E!D46</f>
        <v>0</v>
      </c>
      <c r="E46" s="8">
        <f>TI_EHG_E_E!E46+TI_EHG_CHP_E!E46+TI_EHG_H_E!E46</f>
        <v>0</v>
      </c>
      <c r="F46" s="8">
        <f>TI_EHG_E_E!F46+TI_EHG_CHP_E!F46+TI_EHG_H_E!F46</f>
        <v>0</v>
      </c>
      <c r="G46" s="8">
        <f>TI_EHG_E_E!G46+TI_EHG_CHP_E!G46+TI_EHG_H_E!G46</f>
        <v>0</v>
      </c>
      <c r="H46" s="8">
        <f>TI_EHG_E_E!H46+TI_EHG_CHP_E!H46+TI_EHG_H_E!H46</f>
        <v>0</v>
      </c>
      <c r="I46" s="8">
        <f>TI_EHG_E_E!I46+TI_EHG_CHP_E!I46+TI_EHG_H_E!I46</f>
        <v>0</v>
      </c>
      <c r="J46" s="8">
        <f>TI_EHG_E_E!J46+TI_EHG_CHP_E!J46+TI_EHG_H_E!J46</f>
        <v>0</v>
      </c>
      <c r="K46" s="8">
        <f>TI_EHG_E_E!K46+TI_EHG_CHP_E!K46+TI_EHG_H_E!K46</f>
        <v>0</v>
      </c>
      <c r="L46" s="8">
        <f>TI_EHG_E_E!L46+TI_EHG_CHP_E!L46+TI_EHG_H_E!L46</f>
        <v>0</v>
      </c>
      <c r="M46" s="8">
        <f>TI_EHG_E_E!M46+TI_EHG_CHP_E!M46+TI_EHG_H_E!M46</f>
        <v>0</v>
      </c>
      <c r="N46" s="8">
        <f>TI_EHG_E_E!N46+TI_EHG_CHP_E!N46+TI_EHG_H_E!N46</f>
        <v>0</v>
      </c>
      <c r="O46" s="8">
        <f>TI_EHG_E_E!O46+TI_EHG_CHP_E!O46+TI_EHG_H_E!O46</f>
        <v>0</v>
      </c>
      <c r="P46" s="8">
        <f>TI_EHG_E_E!P46+TI_EHG_CHP_E!P46+TI_EHG_H_E!P46</f>
        <v>0</v>
      </c>
      <c r="Q46" s="8">
        <f>TI_EHG_E_E!Q46+TI_EHG_CHP_E!Q46+TI_EHG_H_E!Q46</f>
        <v>0</v>
      </c>
      <c r="R46" s="8">
        <f>TI_EHG_E_E!R46+TI_EHG_CHP_E!R46+TI_EHG_H_E!R46</f>
        <v>0</v>
      </c>
      <c r="S46" s="8">
        <f>TI_EHG_E_E!S46+TI_EHG_CHP_E!S46+TI_EHG_H_E!S46</f>
        <v>0</v>
      </c>
      <c r="T46" s="8">
        <f>TI_EHG_E_E!T46+TI_EHG_CHP_E!T46+TI_EHG_H_E!T46</f>
        <v>0</v>
      </c>
      <c r="U46" s="8">
        <f>TI_EHG_E_E!U46+TI_EHG_CHP_E!U46+TI_EHG_H_E!U46</f>
        <v>0</v>
      </c>
      <c r="V46" s="8">
        <f>TI_EHG_E_E!V46+TI_EHG_CHP_E!V46+TI_EHG_H_E!V46</f>
        <v>0</v>
      </c>
      <c r="W46" s="8">
        <f>TI_EHG_E_E!W46+TI_EHG_CHP_E!W46+TI_EHG_H_E!W46</f>
        <v>0</v>
      </c>
      <c r="X46" s="8">
        <f>TI_EHG_E_E!X46+TI_EHG_CHP_E!X46+TI_EHG_H_E!X46</f>
        <v>0</v>
      </c>
      <c r="Y46" s="8">
        <f>TI_EHG_E_E!Y46+TI_EHG_CHP_E!Y46+TI_EHG_H_E!Y46</f>
        <v>0</v>
      </c>
      <c r="Z46" s="8">
        <f>TI_EHG_E_E!Z46+TI_EHG_CHP_E!Z46+TI_EHG_H_E!Z46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TI_EHG_E_E!C47+TI_EHG_CHP_E!C47+TI_EHG_H_E!C47</f>
        <v>0</v>
      </c>
      <c r="D47" s="8">
        <f>TI_EHG_E_E!D47+TI_EHG_CHP_E!D47+TI_EHG_H_E!D47</f>
        <v>0</v>
      </c>
      <c r="E47" s="8">
        <f>TI_EHG_E_E!E47+TI_EHG_CHP_E!E47+TI_EHG_H_E!E47</f>
        <v>0</v>
      </c>
      <c r="F47" s="8">
        <f>TI_EHG_E_E!F47+TI_EHG_CHP_E!F47+TI_EHG_H_E!F47</f>
        <v>0</v>
      </c>
      <c r="G47" s="8">
        <f>TI_EHG_E_E!G47+TI_EHG_CHP_E!G47+TI_EHG_H_E!G47</f>
        <v>0</v>
      </c>
      <c r="H47" s="8">
        <f>TI_EHG_E_E!H47+TI_EHG_CHP_E!H47+TI_EHG_H_E!H47</f>
        <v>0</v>
      </c>
      <c r="I47" s="8">
        <f>TI_EHG_E_E!I47+TI_EHG_CHP_E!I47+TI_EHG_H_E!I47</f>
        <v>0</v>
      </c>
      <c r="J47" s="8">
        <f>TI_EHG_E_E!J47+TI_EHG_CHP_E!J47+TI_EHG_H_E!J47</f>
        <v>0</v>
      </c>
      <c r="K47" s="8">
        <f>TI_EHG_E_E!K47+TI_EHG_CHP_E!K47+TI_EHG_H_E!K47</f>
        <v>0</v>
      </c>
      <c r="L47" s="8">
        <f>TI_EHG_E_E!L47+TI_EHG_CHP_E!L47+TI_EHG_H_E!L47</f>
        <v>0</v>
      </c>
      <c r="M47" s="8">
        <f>TI_EHG_E_E!M47+TI_EHG_CHP_E!M47+TI_EHG_H_E!M47</f>
        <v>0</v>
      </c>
      <c r="N47" s="8">
        <f>TI_EHG_E_E!N47+TI_EHG_CHP_E!N47+TI_EHG_H_E!N47</f>
        <v>0</v>
      </c>
      <c r="O47" s="8">
        <f>TI_EHG_E_E!O47+TI_EHG_CHP_E!O47+TI_EHG_H_E!O47</f>
        <v>0</v>
      </c>
      <c r="P47" s="8">
        <f>TI_EHG_E_E!P47+TI_EHG_CHP_E!P47+TI_EHG_H_E!P47</f>
        <v>0</v>
      </c>
      <c r="Q47" s="8">
        <f>TI_EHG_E_E!Q47+TI_EHG_CHP_E!Q47+TI_EHG_H_E!Q47</f>
        <v>0</v>
      </c>
      <c r="R47" s="8">
        <f>TI_EHG_E_E!R47+TI_EHG_CHP_E!R47+TI_EHG_H_E!R47</f>
        <v>0</v>
      </c>
      <c r="S47" s="8">
        <f>TI_EHG_E_E!S47+TI_EHG_CHP_E!S47+TI_EHG_H_E!S47</f>
        <v>0</v>
      </c>
      <c r="T47" s="8">
        <f>TI_EHG_E_E!T47+TI_EHG_CHP_E!T47+TI_EHG_H_E!T47</f>
        <v>0</v>
      </c>
      <c r="U47" s="8">
        <f>TI_EHG_E_E!U47+TI_EHG_CHP_E!U47+TI_EHG_H_E!U47</f>
        <v>0</v>
      </c>
      <c r="V47" s="8">
        <f>TI_EHG_E_E!V47+TI_EHG_CHP_E!V47+TI_EHG_H_E!V47</f>
        <v>0</v>
      </c>
      <c r="W47" s="8">
        <f>TI_EHG_E_E!W47+TI_EHG_CHP_E!W47+TI_EHG_H_E!W47</f>
        <v>0</v>
      </c>
      <c r="X47" s="8">
        <f>TI_EHG_E_E!X47+TI_EHG_CHP_E!X47+TI_EHG_H_E!X47</f>
        <v>0</v>
      </c>
      <c r="Y47" s="8">
        <f>TI_EHG_E_E!Y47+TI_EHG_CHP_E!Y47+TI_EHG_H_E!Y47</f>
        <v>0</v>
      </c>
      <c r="Z47" s="8">
        <f>TI_EHG_E_E!Z47+TI_EHG_CHP_E!Z47+TI_EHG_H_E!Z47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TI_EHG_E_E!C48+TI_EHG_CHP_E!C48+TI_EHG_H_E!C48</f>
        <v>0</v>
      </c>
      <c r="D48" s="8">
        <f>TI_EHG_E_E!D48+TI_EHG_CHP_E!D48+TI_EHG_H_E!D48</f>
        <v>0</v>
      </c>
      <c r="E48" s="8">
        <f>TI_EHG_E_E!E48+TI_EHG_CHP_E!E48+TI_EHG_H_E!E48</f>
        <v>0</v>
      </c>
      <c r="F48" s="8">
        <f>TI_EHG_E_E!F48+TI_EHG_CHP_E!F48+TI_EHG_H_E!F48</f>
        <v>0</v>
      </c>
      <c r="G48" s="8">
        <f>TI_EHG_E_E!G48+TI_EHG_CHP_E!G48+TI_EHG_H_E!G48</f>
        <v>0</v>
      </c>
      <c r="H48" s="8">
        <f>TI_EHG_E_E!H48+TI_EHG_CHP_E!H48+TI_EHG_H_E!H48</f>
        <v>0</v>
      </c>
      <c r="I48" s="8">
        <f>TI_EHG_E_E!I48+TI_EHG_CHP_E!I48+TI_EHG_H_E!I48</f>
        <v>0</v>
      </c>
      <c r="J48" s="8">
        <f>TI_EHG_E_E!J48+TI_EHG_CHP_E!J48+TI_EHG_H_E!J48</f>
        <v>0</v>
      </c>
      <c r="K48" s="8">
        <f>TI_EHG_E_E!K48+TI_EHG_CHP_E!K48+TI_EHG_H_E!K48</f>
        <v>0</v>
      </c>
      <c r="L48" s="8">
        <f>TI_EHG_E_E!L48+TI_EHG_CHP_E!L48+TI_EHG_H_E!L48</f>
        <v>0</v>
      </c>
      <c r="M48" s="8">
        <f>TI_EHG_E_E!M48+TI_EHG_CHP_E!M48+TI_EHG_H_E!M48</f>
        <v>0</v>
      </c>
      <c r="N48" s="8">
        <f>TI_EHG_E_E!N48+TI_EHG_CHP_E!N48+TI_EHG_H_E!N48</f>
        <v>0</v>
      </c>
      <c r="O48" s="8">
        <f>TI_EHG_E_E!O48+TI_EHG_CHP_E!O48+TI_EHG_H_E!O48</f>
        <v>0</v>
      </c>
      <c r="P48" s="8">
        <f>TI_EHG_E_E!P48+TI_EHG_CHP_E!P48+TI_EHG_H_E!P48</f>
        <v>0</v>
      </c>
      <c r="Q48" s="8">
        <f>TI_EHG_E_E!Q48+TI_EHG_CHP_E!Q48+TI_EHG_H_E!Q48</f>
        <v>0</v>
      </c>
      <c r="R48" s="8">
        <f>TI_EHG_E_E!R48+TI_EHG_CHP_E!R48+TI_EHG_H_E!R48</f>
        <v>0</v>
      </c>
      <c r="S48" s="8">
        <f>TI_EHG_E_E!S48+TI_EHG_CHP_E!S48+TI_EHG_H_E!S48</f>
        <v>0</v>
      </c>
      <c r="T48" s="8">
        <f>TI_EHG_E_E!T48+TI_EHG_CHP_E!T48+TI_EHG_H_E!T48</f>
        <v>0</v>
      </c>
      <c r="U48" s="8">
        <f>TI_EHG_E_E!U48+TI_EHG_CHP_E!U48+TI_EHG_H_E!U48</f>
        <v>0</v>
      </c>
      <c r="V48" s="8">
        <f>TI_EHG_E_E!V48+TI_EHG_CHP_E!V48+TI_EHG_H_E!V48</f>
        <v>0</v>
      </c>
      <c r="W48" s="8">
        <f>TI_EHG_E_E!W48+TI_EHG_CHP_E!W48+TI_EHG_H_E!W48</f>
        <v>0</v>
      </c>
      <c r="X48" s="8">
        <f>TI_EHG_E_E!X48+TI_EHG_CHP_E!X48+TI_EHG_H_E!X48</f>
        <v>0</v>
      </c>
      <c r="Y48" s="8">
        <f>TI_EHG_E_E!Y48+TI_EHG_CHP_E!Y48+TI_EHG_H_E!Y48</f>
        <v>0</v>
      </c>
      <c r="Z48" s="8">
        <f>TI_EHG_E_E!Z48+TI_EHG_CHP_E!Z48+TI_EHG_H_E!Z48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TI_EHG_E_E!C49+TI_EHG_CHP_E!C49+TI_EHG_H_E!C49</f>
        <v>0</v>
      </c>
      <c r="D49" s="8">
        <f>TI_EHG_E_E!D49+TI_EHG_CHP_E!D49+TI_EHG_H_E!D49</f>
        <v>0</v>
      </c>
      <c r="E49" s="8">
        <f>TI_EHG_E_E!E49+TI_EHG_CHP_E!E49+TI_EHG_H_E!E49</f>
        <v>0</v>
      </c>
      <c r="F49" s="8">
        <f>TI_EHG_E_E!F49+TI_EHG_CHP_E!F49+TI_EHG_H_E!F49</f>
        <v>0</v>
      </c>
      <c r="G49" s="8">
        <f>TI_EHG_E_E!G49+TI_EHG_CHP_E!G49+TI_EHG_H_E!G49</f>
        <v>0</v>
      </c>
      <c r="H49" s="8">
        <f>TI_EHG_E_E!H49+TI_EHG_CHP_E!H49+TI_EHG_H_E!H49</f>
        <v>0</v>
      </c>
      <c r="I49" s="8">
        <f>TI_EHG_E_E!I49+TI_EHG_CHP_E!I49+TI_EHG_H_E!I49</f>
        <v>0</v>
      </c>
      <c r="J49" s="8">
        <f>TI_EHG_E_E!J49+TI_EHG_CHP_E!J49+TI_EHG_H_E!J49</f>
        <v>0</v>
      </c>
      <c r="K49" s="8">
        <f>TI_EHG_E_E!K49+TI_EHG_CHP_E!K49+TI_EHG_H_E!K49</f>
        <v>0</v>
      </c>
      <c r="L49" s="8">
        <f>TI_EHG_E_E!L49+TI_EHG_CHP_E!L49+TI_EHG_H_E!L49</f>
        <v>0</v>
      </c>
      <c r="M49" s="8">
        <f>TI_EHG_E_E!M49+TI_EHG_CHP_E!M49+TI_EHG_H_E!M49</f>
        <v>0</v>
      </c>
      <c r="N49" s="8">
        <f>TI_EHG_E_E!N49+TI_EHG_CHP_E!N49+TI_EHG_H_E!N49</f>
        <v>0</v>
      </c>
      <c r="O49" s="8">
        <f>TI_EHG_E_E!O49+TI_EHG_CHP_E!O49+TI_EHG_H_E!O49</f>
        <v>0</v>
      </c>
      <c r="P49" s="8">
        <f>TI_EHG_E_E!P49+TI_EHG_CHP_E!P49+TI_EHG_H_E!P49</f>
        <v>0</v>
      </c>
      <c r="Q49" s="8">
        <f>TI_EHG_E_E!Q49+TI_EHG_CHP_E!Q49+TI_EHG_H_E!Q49</f>
        <v>0</v>
      </c>
      <c r="R49" s="8">
        <f>TI_EHG_E_E!R49+TI_EHG_CHP_E!R49+TI_EHG_H_E!R49</f>
        <v>0</v>
      </c>
      <c r="S49" s="8">
        <f>TI_EHG_E_E!S49+TI_EHG_CHP_E!S49+TI_EHG_H_E!S49</f>
        <v>0</v>
      </c>
      <c r="T49" s="8">
        <f>TI_EHG_E_E!T49+TI_EHG_CHP_E!T49+TI_EHG_H_E!T49</f>
        <v>0</v>
      </c>
      <c r="U49" s="8">
        <f>TI_EHG_E_E!U49+TI_EHG_CHP_E!U49+TI_EHG_H_E!U49</f>
        <v>0</v>
      </c>
      <c r="V49" s="8">
        <f>TI_EHG_E_E!V49+TI_EHG_CHP_E!V49+TI_EHG_H_E!V49</f>
        <v>0</v>
      </c>
      <c r="W49" s="8">
        <f>TI_EHG_E_E!W49+TI_EHG_CHP_E!W49+TI_EHG_H_E!W49</f>
        <v>0</v>
      </c>
      <c r="X49" s="8">
        <f>TI_EHG_E_E!X49+TI_EHG_CHP_E!X49+TI_EHG_H_E!X49</f>
        <v>0</v>
      </c>
      <c r="Y49" s="8">
        <f>TI_EHG_E_E!Y49+TI_EHG_CHP_E!Y49+TI_EHG_H_E!Y49</f>
        <v>0</v>
      </c>
      <c r="Z49" s="8">
        <f>TI_EHG_E_E!Z49+TI_EHG_CHP_E!Z49+TI_EHG_H_E!Z49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TI_EHG_E_E!C50+TI_EHG_CHP_E!C50+TI_EHG_H_E!C50</f>
        <v>8.8399800000000006</v>
      </c>
      <c r="D50" s="8">
        <f>TI_EHG_E_E!D50+TI_EHG_CHP_E!D50+TI_EHG_H_E!D50</f>
        <v>5.89323204</v>
      </c>
      <c r="E50" s="8">
        <f>TI_EHG_E_E!E50+TI_EHG_CHP_E!E50+TI_EHG_H_E!E50</f>
        <v>0</v>
      </c>
      <c r="F50" s="8">
        <f>TI_EHG_E_E!F50+TI_EHG_CHP_E!F50+TI_EHG_H_E!F50</f>
        <v>0</v>
      </c>
      <c r="G50" s="8">
        <f>TI_EHG_E_E!G50+TI_EHG_CHP_E!G50+TI_EHG_H_E!G50</f>
        <v>0</v>
      </c>
      <c r="H50" s="8">
        <f>TI_EHG_E_E!H50+TI_EHG_CHP_E!H50+TI_EHG_H_E!H50</f>
        <v>0</v>
      </c>
      <c r="I50" s="8">
        <f>TI_EHG_E_E!I50+TI_EHG_CHP_E!I50+TI_EHG_H_E!I50</f>
        <v>0</v>
      </c>
      <c r="J50" s="8">
        <f>TI_EHG_E_E!J50+TI_EHG_CHP_E!J50+TI_EHG_H_E!J50</f>
        <v>0</v>
      </c>
      <c r="K50" s="8">
        <f>TI_EHG_E_E!K50+TI_EHG_CHP_E!K50+TI_EHG_H_E!K50</f>
        <v>0</v>
      </c>
      <c r="L50" s="8">
        <f>TI_EHG_E_E!L50+TI_EHG_CHP_E!L50+TI_EHG_H_E!L50</f>
        <v>0</v>
      </c>
      <c r="M50" s="8">
        <f>TI_EHG_E_E!M50+TI_EHG_CHP_E!M50+TI_EHG_H_E!M50</f>
        <v>0</v>
      </c>
      <c r="N50" s="8">
        <f>TI_EHG_E_E!N50+TI_EHG_CHP_E!N50+TI_EHG_H_E!N50</f>
        <v>0</v>
      </c>
      <c r="O50" s="8">
        <f>TI_EHG_E_E!O50+TI_EHG_CHP_E!O50+TI_EHG_H_E!O50</f>
        <v>0</v>
      </c>
      <c r="P50" s="8">
        <f>TI_EHG_E_E!P50+TI_EHG_CHP_E!P50+TI_EHG_H_E!P50</f>
        <v>0</v>
      </c>
      <c r="Q50" s="8">
        <f>TI_EHG_E_E!Q50+TI_EHG_CHP_E!Q50+TI_EHG_H_E!Q50</f>
        <v>0</v>
      </c>
      <c r="R50" s="8">
        <f>TI_EHG_E_E!R50+TI_EHG_CHP_E!R50+TI_EHG_H_E!R50</f>
        <v>0</v>
      </c>
      <c r="S50" s="8">
        <f>TI_EHG_E_E!S50+TI_EHG_CHP_E!S50+TI_EHG_H_E!S50</f>
        <v>0</v>
      </c>
      <c r="T50" s="8">
        <f>TI_EHG_E_E!T50+TI_EHG_CHP_E!T50+TI_EHG_H_E!T50</f>
        <v>0</v>
      </c>
      <c r="U50" s="8">
        <f>TI_EHG_E_E!U50+TI_EHG_CHP_E!U50+TI_EHG_H_E!U50</f>
        <v>0</v>
      </c>
      <c r="V50" s="8">
        <f>TI_EHG_E_E!V50+TI_EHG_CHP_E!V50+TI_EHG_H_E!V50</f>
        <v>0</v>
      </c>
      <c r="W50" s="8">
        <f>TI_EHG_E_E!W50+TI_EHG_CHP_E!W50+TI_EHG_H_E!W50</f>
        <v>0</v>
      </c>
      <c r="X50" s="8">
        <f>TI_EHG_E_E!X50+TI_EHG_CHP_E!X50+TI_EHG_H_E!X50</f>
        <v>0</v>
      </c>
      <c r="Y50" s="8">
        <f>TI_EHG_E_E!Y50+TI_EHG_CHP_E!Y50+TI_EHG_H_E!Y50</f>
        <v>0</v>
      </c>
      <c r="Z50" s="8">
        <f>TI_EHG_E_E!Z50+TI_EHG_CHP_E!Z50+TI_EHG_H_E!Z50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TI_EHG_E_E!C51+TI_EHG_CHP_E!C51+TI_EHG_H_E!C51</f>
        <v>2750.7961800000007</v>
      </c>
      <c r="D51" s="27">
        <f>TI_EHG_E_E!D51+TI_EHG_CHP_E!D51+TI_EHG_H_E!D51</f>
        <v>2793.35925</v>
      </c>
      <c r="E51" s="27">
        <f>TI_EHG_E_E!E51+TI_EHG_CHP_E!E51+TI_EHG_H_E!E51</f>
        <v>3563.8871400000016</v>
      </c>
      <c r="F51" s="27">
        <f>TI_EHG_E_E!F51+TI_EHG_CHP_E!F51+TI_EHG_H_E!F51</f>
        <v>3309.3670500000003</v>
      </c>
      <c r="G51" s="27">
        <f>TI_EHG_E_E!G51+TI_EHG_CHP_E!G51+TI_EHG_H_E!G51</f>
        <v>4667.2451099999998</v>
      </c>
      <c r="H51" s="27">
        <f>TI_EHG_E_E!H51+TI_EHG_CHP_E!H51+TI_EHG_H_E!H51</f>
        <v>5422.7774700000009</v>
      </c>
      <c r="I51" s="27">
        <f>TI_EHG_E_E!I51+TI_EHG_CHP_E!I51+TI_EHG_H_E!I51</f>
        <v>4974.1233300000004</v>
      </c>
      <c r="J51" s="27">
        <f>TI_EHG_E_E!J51+TI_EHG_CHP_E!J51+TI_EHG_H_E!J51</f>
        <v>5269.3888500000003</v>
      </c>
      <c r="K51" s="27">
        <f>TI_EHG_E_E!K51+TI_EHG_CHP_E!K51+TI_EHG_H_E!K51</f>
        <v>6000.2820900000006</v>
      </c>
      <c r="L51" s="27">
        <f>TI_EHG_E_E!L51+TI_EHG_CHP_E!L51+TI_EHG_H_E!L51</f>
        <v>6041.7343799999999</v>
      </c>
      <c r="M51" s="27">
        <f>TI_EHG_E_E!M51+TI_EHG_CHP_E!M51+TI_EHG_H_E!M51</f>
        <v>6516.7947900000008</v>
      </c>
      <c r="N51" s="27">
        <f>TI_EHG_E_E!N51+TI_EHG_CHP_E!N51+TI_EHG_H_E!N51</f>
        <v>6457.2165900000018</v>
      </c>
      <c r="O51" s="27">
        <f>TI_EHG_E_E!O51+TI_EHG_CHP_E!O51+TI_EHG_H_E!O51</f>
        <v>4973.6184299999986</v>
      </c>
      <c r="P51" s="27">
        <f>TI_EHG_E_E!P51+TI_EHG_CHP_E!P51+TI_EHG_H_E!P51</f>
        <v>3998.6565300000011</v>
      </c>
      <c r="Q51" s="27">
        <f>TI_EHG_E_E!Q51+TI_EHG_CHP_E!Q51+TI_EHG_H_E!Q51</f>
        <v>3665.6749800000002</v>
      </c>
      <c r="R51" s="27">
        <f>TI_EHG_E_E!R51+TI_EHG_CHP_E!R51+TI_EHG_H_E!R51</f>
        <v>4912.6770000000015</v>
      </c>
      <c r="S51" s="27">
        <f>TI_EHG_E_E!S51+TI_EHG_CHP_E!S51+TI_EHG_H_E!S51</f>
        <v>5586.1126199999999</v>
      </c>
      <c r="T51" s="27">
        <f>TI_EHG_E_E!T51+TI_EHG_CHP_E!T51+TI_EHG_H_E!T51</f>
        <v>7855.4264659199998</v>
      </c>
      <c r="U51" s="27">
        <f>TI_EHG_E_E!U51+TI_EHG_CHP_E!U51+TI_EHG_H_E!U51</f>
        <v>6791.9412567600011</v>
      </c>
      <c r="V51" s="27">
        <f>TI_EHG_E_E!V51+TI_EHG_CHP_E!V51+TI_EHG_H_E!V51</f>
        <v>7406.976911400001</v>
      </c>
      <c r="W51" s="27">
        <f>TI_EHG_E_E!W51+TI_EHG_CHP_E!W51+TI_EHG_H_E!W51</f>
        <v>7486.3201287599995</v>
      </c>
      <c r="X51" s="27">
        <f>TI_EHG_E_E!X51+TI_EHG_CHP_E!X51+TI_EHG_H_E!X51</f>
        <v>6599.3081734799989</v>
      </c>
      <c r="Y51" s="27">
        <f>TI_EHG_E_E!Y51+TI_EHG_CHP_E!Y51+TI_EHG_H_E!Y51</f>
        <v>6890.092604999998</v>
      </c>
      <c r="Z51" s="27">
        <f>TI_EHG_E_E!Z51+TI_EHG_CHP_E!Z51+TI_EHG_H_E!Z51</f>
        <v>4316.2000556400008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292.05188812799997</v>
      </c>
      <c r="D52" s="27">
        <f t="shared" ref="D52:X52" si="30">SUM(D53:D54)</f>
        <v>292.61231999999995</v>
      </c>
      <c r="E52" s="27">
        <f t="shared" si="30"/>
        <v>305.58528000000001</v>
      </c>
      <c r="F52" s="27">
        <f t="shared" si="30"/>
        <v>321.424316928</v>
      </c>
      <c r="G52" s="27">
        <f t="shared" si="30"/>
        <v>327.04642713599998</v>
      </c>
      <c r="H52" s="27">
        <f t="shared" si="30"/>
        <v>362.9224067040002</v>
      </c>
      <c r="I52" s="27">
        <f t="shared" si="30"/>
        <v>359.72506627200005</v>
      </c>
      <c r="J52" s="27">
        <f t="shared" si="30"/>
        <v>329.41504252800001</v>
      </c>
      <c r="K52" s="27">
        <f t="shared" si="30"/>
        <v>322.974029664</v>
      </c>
      <c r="L52" s="27">
        <f t="shared" si="30"/>
        <v>343.88100489599998</v>
      </c>
      <c r="M52" s="27">
        <f t="shared" si="30"/>
        <v>370.57037846399999</v>
      </c>
      <c r="N52" s="27">
        <f t="shared" si="30"/>
        <v>360.97775999999993</v>
      </c>
      <c r="O52" s="27">
        <f t="shared" si="30"/>
        <v>306.28882627199994</v>
      </c>
      <c r="P52" s="27">
        <f t="shared" si="30"/>
        <v>338.60694067199995</v>
      </c>
      <c r="Q52" s="27">
        <f t="shared" si="30"/>
        <v>287.04700252800001</v>
      </c>
      <c r="R52" s="27">
        <f t="shared" si="30"/>
        <v>337.78293120000001</v>
      </c>
      <c r="S52" s="27">
        <f t="shared" si="30"/>
        <v>368.29325332799999</v>
      </c>
      <c r="T52" s="27">
        <f t="shared" si="30"/>
        <v>319.56376795199992</v>
      </c>
      <c r="U52" s="27">
        <f t="shared" si="30"/>
        <v>297.85776134399998</v>
      </c>
      <c r="V52" s="27">
        <f t="shared" si="30"/>
        <v>316.110407184</v>
      </c>
      <c r="W52" s="27">
        <f t="shared" si="30"/>
        <v>311.31415972799999</v>
      </c>
      <c r="X52" s="27">
        <f t="shared" si="30"/>
        <v>336.7328421599999</v>
      </c>
      <c r="Y52" s="27">
        <f t="shared" ref="Y52:Z52" si="31">SUM(Y53:Y54)</f>
        <v>291.68640071999999</v>
      </c>
      <c r="Z52" s="27">
        <f t="shared" si="31"/>
        <v>263.20010745599996</v>
      </c>
    </row>
    <row r="53" spans="1:26" ht="11.25" customHeight="1" x14ac:dyDescent="0.2">
      <c r="A53" s="29" t="s">
        <v>116</v>
      </c>
      <c r="B53" s="7" t="s">
        <v>117</v>
      </c>
      <c r="C53" s="8">
        <f>TI_EHG_E_E!C53+TI_EHG_CHP_E!C53+TI_EHG_H_E!C53</f>
        <v>0</v>
      </c>
      <c r="D53" s="8">
        <f>TI_EHG_E_E!D53+TI_EHG_CHP_E!D53+TI_EHG_H_E!D53</f>
        <v>0</v>
      </c>
      <c r="E53" s="8">
        <f>TI_EHG_E_E!E53+TI_EHG_CHP_E!E53+TI_EHG_H_E!E53</f>
        <v>0</v>
      </c>
      <c r="F53" s="8">
        <f>TI_EHG_E_E!F53+TI_EHG_CHP_E!F53+TI_EHG_H_E!F53</f>
        <v>4.1472287999999997</v>
      </c>
      <c r="G53" s="8">
        <f>TI_EHG_E_E!G53+TI_EHG_CHP_E!G53+TI_EHG_H_E!G53</f>
        <v>10.009771199999999</v>
      </c>
      <c r="H53" s="8">
        <f>TI_EHG_E_E!H53+TI_EHG_CHP_E!H53+TI_EHG_H_E!H53</f>
        <v>16.015942799999998</v>
      </c>
      <c r="I53" s="8">
        <f>TI_EHG_E_E!I53+TI_EHG_CHP_E!I53+TI_EHG_H_E!I53</f>
        <v>23.309114399999995</v>
      </c>
      <c r="J53" s="8">
        <f>TI_EHG_E_E!J53+TI_EHG_CHP_E!J53+TI_EHG_H_E!J53</f>
        <v>14.300114399999996</v>
      </c>
      <c r="K53" s="8">
        <f>TI_EHG_E_E!K53+TI_EHG_CHP_E!K53+TI_EHG_H_E!K53</f>
        <v>16.587885600000003</v>
      </c>
      <c r="L53" s="8">
        <f>TI_EHG_E_E!L53+TI_EHG_CHP_E!L53+TI_EHG_H_E!L53</f>
        <v>11.869228800000004</v>
      </c>
      <c r="M53" s="8">
        <f>TI_EHG_E_E!M53+TI_EHG_CHP_E!M53+TI_EHG_H_E!M53</f>
        <v>49.049114400000008</v>
      </c>
      <c r="N53" s="8">
        <f>TI_EHG_E_E!N53+TI_EHG_CHP_E!N53+TI_EHG_H_E!N53</f>
        <v>30.887999999999998</v>
      </c>
      <c r="O53" s="8">
        <f>TI_EHG_E_E!O53+TI_EHG_CHP_E!O53+TI_EHG_H_E!O53</f>
        <v>18.161114400000002</v>
      </c>
      <c r="P53" s="8">
        <f>TI_EHG_E_E!P53+TI_EHG_CHP_E!P53+TI_EHG_H_E!P53</f>
        <v>14.4432288</v>
      </c>
      <c r="Q53" s="8">
        <f>TI_EHG_E_E!Q53+TI_EHG_CHP_E!Q53+TI_EHG_H_E!Q53</f>
        <v>13.013114400000001</v>
      </c>
      <c r="R53" s="8">
        <f>TI_EHG_E_E!R53+TI_EHG_CHP_E!R53+TI_EHG_H_E!R53</f>
        <v>11.296771199999998</v>
      </c>
      <c r="S53" s="8">
        <f>TI_EHG_E_E!S53+TI_EHG_CHP_E!S53+TI_EHG_H_E!S53</f>
        <v>20.745925199999999</v>
      </c>
      <c r="T53" s="8">
        <f>TI_EHG_E_E!T53+TI_EHG_CHP_E!T53+TI_EHG_H_E!T53</f>
        <v>18.662014800000001</v>
      </c>
      <c r="U53" s="8">
        <f>TI_EHG_E_E!U53+TI_EHG_CHP_E!U53+TI_EHG_H_E!U53</f>
        <v>18.236275200000001</v>
      </c>
      <c r="V53" s="8">
        <f>TI_EHG_E_E!V53+TI_EHG_CHP_E!V53+TI_EHG_H_E!V53</f>
        <v>17.691102000000001</v>
      </c>
      <c r="W53" s="8">
        <f>TI_EHG_E_E!W53+TI_EHG_CHP_E!W53+TI_EHG_H_E!W53</f>
        <v>17.410021200000003</v>
      </c>
      <c r="X53" s="8">
        <f>TI_EHG_E_E!X53+TI_EHG_CHP_E!X53+TI_EHG_H_E!X53</f>
        <v>24.3021636</v>
      </c>
      <c r="Y53" s="8">
        <f>TI_EHG_E_E!Y53+TI_EHG_CHP_E!Y53+TI_EHG_H_E!Y53</f>
        <v>16.965233999999999</v>
      </c>
      <c r="Z53" s="8">
        <f>TI_EHG_E_E!Z53+TI_EHG_CHP_E!Z53+TI_EHG_H_E!Z53</f>
        <v>11.593296</v>
      </c>
    </row>
    <row r="54" spans="1:26" ht="11.25" customHeight="1" x14ac:dyDescent="0.2">
      <c r="A54" s="43" t="s">
        <v>118</v>
      </c>
      <c r="B54" s="44" t="s">
        <v>119</v>
      </c>
      <c r="C54" s="45">
        <f>TI_EHG_E_E!C54+TI_EHG_CHP_E!C54+TI_EHG_H_E!C54</f>
        <v>292.05188812799997</v>
      </c>
      <c r="D54" s="45">
        <f>TI_EHG_E_E!D54+TI_EHG_CHP_E!D54+TI_EHG_H_E!D54</f>
        <v>292.61231999999995</v>
      </c>
      <c r="E54" s="45">
        <f>TI_EHG_E_E!E54+TI_EHG_CHP_E!E54+TI_EHG_H_E!E54</f>
        <v>305.58528000000001</v>
      </c>
      <c r="F54" s="45">
        <f>TI_EHG_E_E!F54+TI_EHG_CHP_E!F54+TI_EHG_H_E!F54</f>
        <v>317.277088128</v>
      </c>
      <c r="G54" s="45">
        <f>TI_EHG_E_E!G54+TI_EHG_CHP_E!G54+TI_EHG_H_E!G54</f>
        <v>317.03665593599999</v>
      </c>
      <c r="H54" s="45">
        <f>TI_EHG_E_E!H54+TI_EHG_CHP_E!H54+TI_EHG_H_E!H54</f>
        <v>346.90646390400019</v>
      </c>
      <c r="I54" s="45">
        <f>TI_EHG_E_E!I54+TI_EHG_CHP_E!I54+TI_EHG_H_E!I54</f>
        <v>336.41595187200005</v>
      </c>
      <c r="J54" s="45">
        <f>TI_EHG_E_E!J54+TI_EHG_CHP_E!J54+TI_EHG_H_E!J54</f>
        <v>315.11492812800003</v>
      </c>
      <c r="K54" s="45">
        <f>TI_EHG_E_E!K54+TI_EHG_CHP_E!K54+TI_EHG_H_E!K54</f>
        <v>306.38614406400001</v>
      </c>
      <c r="L54" s="45">
        <f>TI_EHG_E_E!L54+TI_EHG_CHP_E!L54+TI_EHG_H_E!L54</f>
        <v>332.01177609599995</v>
      </c>
      <c r="M54" s="45">
        <f>TI_EHG_E_E!M54+TI_EHG_CHP_E!M54+TI_EHG_H_E!M54</f>
        <v>321.52126406399998</v>
      </c>
      <c r="N54" s="45">
        <f>TI_EHG_E_E!N54+TI_EHG_CHP_E!N54+TI_EHG_H_E!N54</f>
        <v>330.08975999999996</v>
      </c>
      <c r="O54" s="45">
        <f>TI_EHG_E_E!O54+TI_EHG_CHP_E!O54+TI_EHG_H_E!O54</f>
        <v>288.12771187199996</v>
      </c>
      <c r="P54" s="45">
        <f>TI_EHG_E_E!P54+TI_EHG_CHP_E!P54+TI_EHG_H_E!P54</f>
        <v>324.16371187199996</v>
      </c>
      <c r="Q54" s="45">
        <f>TI_EHG_E_E!Q54+TI_EHG_CHP_E!Q54+TI_EHG_H_E!Q54</f>
        <v>274.033888128</v>
      </c>
      <c r="R54" s="45">
        <f>TI_EHG_E_E!R54+TI_EHG_CHP_E!R54+TI_EHG_H_E!R54</f>
        <v>326.48615999999998</v>
      </c>
      <c r="S54" s="45">
        <f>TI_EHG_E_E!S54+TI_EHG_CHP_E!S54+TI_EHG_H_E!S54</f>
        <v>347.547328128</v>
      </c>
      <c r="T54" s="45">
        <f>TI_EHG_E_E!T54+TI_EHG_CHP_E!T54+TI_EHG_H_E!T54</f>
        <v>300.90175315199991</v>
      </c>
      <c r="U54" s="45">
        <f>TI_EHG_E_E!U54+TI_EHG_CHP_E!U54+TI_EHG_H_E!U54</f>
        <v>279.62148614399996</v>
      </c>
      <c r="V54" s="45">
        <f>TI_EHG_E_E!V54+TI_EHG_CHP_E!V54+TI_EHG_H_E!V54</f>
        <v>298.419305184</v>
      </c>
      <c r="W54" s="45">
        <f>TI_EHG_E_E!W54+TI_EHG_CHP_E!W54+TI_EHG_H_E!W54</f>
        <v>293.90413852799998</v>
      </c>
      <c r="X54" s="45">
        <f>TI_EHG_E_E!X54+TI_EHG_CHP_E!X54+TI_EHG_H_E!X54</f>
        <v>312.43067855999993</v>
      </c>
      <c r="Y54" s="45">
        <f>TI_EHG_E_E!Y54+TI_EHG_CHP_E!Y54+TI_EHG_H_E!Y54</f>
        <v>274.72116671999999</v>
      </c>
      <c r="Z54" s="45">
        <f>TI_EHG_E_E!Z54+TI_EHG_CHP_E!Z54+TI_EHG_H_E!Z54</f>
        <v>251.60681145599997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1213.13261448</v>
      </c>
      <c r="D61" s="49">
        <f t="shared" si="32"/>
        <v>1198.3481092799998</v>
      </c>
      <c r="E61" s="49">
        <f t="shared" si="32"/>
        <v>1279.5054688799999</v>
      </c>
      <c r="F61" s="49">
        <f t="shared" si="32"/>
        <v>1252.4347915200001</v>
      </c>
      <c r="G61" s="49">
        <f t="shared" si="32"/>
        <v>1359.5541299999998</v>
      </c>
      <c r="H61" s="49">
        <f t="shared" si="32"/>
        <v>1432.3064932799996</v>
      </c>
      <c r="I61" s="49">
        <f t="shared" si="32"/>
        <v>1424.3683046400001</v>
      </c>
      <c r="J61" s="49">
        <f t="shared" si="32"/>
        <v>1580.7843806400003</v>
      </c>
      <c r="K61" s="49">
        <f t="shared" si="32"/>
        <v>1525.6695499199996</v>
      </c>
      <c r="L61" s="49">
        <f t="shared" si="32"/>
        <v>1944.4576399199998</v>
      </c>
      <c r="M61" s="49">
        <f t="shared" si="32"/>
        <v>2494.4900111999996</v>
      </c>
      <c r="N61" s="49">
        <f t="shared" si="32"/>
        <v>2712.1040121600004</v>
      </c>
      <c r="O61" s="49">
        <f t="shared" si="32"/>
        <v>2847.6969811200001</v>
      </c>
      <c r="P61" s="49">
        <f t="shared" si="32"/>
        <v>2815.8331766399997</v>
      </c>
      <c r="Q61" s="49">
        <f t="shared" si="32"/>
        <v>3265.2666950399989</v>
      </c>
      <c r="R61" s="49">
        <f t="shared" si="32"/>
        <v>3425.5577440799993</v>
      </c>
      <c r="S61" s="49">
        <f t="shared" si="32"/>
        <v>3478.37723856</v>
      </c>
      <c r="T61" s="49">
        <f t="shared" si="32"/>
        <v>3646.8115992000003</v>
      </c>
      <c r="U61" s="49">
        <f t="shared" si="32"/>
        <v>3685.3126351199999</v>
      </c>
      <c r="V61" s="49">
        <f t="shared" si="32"/>
        <v>3992.6282644799994</v>
      </c>
      <c r="W61" s="49">
        <f t="shared" si="32"/>
        <v>4520.8939946399987</v>
      </c>
      <c r="X61" s="49">
        <f t="shared" si="32"/>
        <v>4978.9479117599985</v>
      </c>
      <c r="Y61" s="49">
        <f t="shared" ref="Y61:Z61" si="33">SUM(Y62:Y72)</f>
        <v>5203.4561143199999</v>
      </c>
      <c r="Z61" s="49">
        <f t="shared" si="33"/>
        <v>4943.5822353599988</v>
      </c>
    </row>
    <row r="62" spans="1:26" ht="11.25" customHeight="1" x14ac:dyDescent="0.2">
      <c r="A62" s="50" t="s">
        <v>92</v>
      </c>
      <c r="B62" s="51" t="s">
        <v>93</v>
      </c>
      <c r="C62" s="52">
        <f>TI_EHG_E_E!C62+TI_EHG_CHP_E!C62+TI_EHG_H_E!C62</f>
        <v>845.7120000000001</v>
      </c>
      <c r="D62" s="52">
        <f>TI_EHG_E_E!D62+TI_EHG_CHP_E!D62+TI_EHG_H_E!D62</f>
        <v>830.9278655999999</v>
      </c>
      <c r="E62" s="52">
        <f>TI_EHG_E_E!E62+TI_EHG_CHP_E!E62+TI_EHG_H_E!E62</f>
        <v>895.77613439999993</v>
      </c>
      <c r="F62" s="52">
        <f>TI_EHG_E_E!F62+TI_EHG_CHP_E!F62+TI_EHG_H_E!F62</f>
        <v>854.22395519999998</v>
      </c>
      <c r="G62" s="52">
        <f>TI_EHG_E_E!G62+TI_EHG_CHP_E!G62+TI_EHG_H_E!G62</f>
        <v>953.34382079999989</v>
      </c>
      <c r="H62" s="52">
        <f>TI_EHG_E_E!H62+TI_EHG_CHP_E!H62+TI_EHG_H_E!H62</f>
        <v>975.85608959999979</v>
      </c>
      <c r="I62" s="52">
        <f>TI_EHG_E_E!I62+TI_EHG_CHP_E!I62+TI_EHG_H_E!I62</f>
        <v>983.24755200000004</v>
      </c>
      <c r="J62" s="52">
        <f>TI_EHG_E_E!J62+TI_EHG_CHP_E!J62+TI_EHG_H_E!J62</f>
        <v>1151.2480896000002</v>
      </c>
      <c r="K62" s="52">
        <f>TI_EHG_E_E!K62+TI_EHG_CHP_E!K62+TI_EHG_H_E!K62</f>
        <v>1090.5443135999997</v>
      </c>
      <c r="L62" s="52">
        <f>TI_EHG_E_E!L62+TI_EHG_CHP_E!L62+TI_EHG_H_E!L62</f>
        <v>1475.3761343999997</v>
      </c>
      <c r="M62" s="52">
        <f>TI_EHG_E_E!M62+TI_EHG_CHP_E!M62+TI_EHG_H_E!M62</f>
        <v>2022.7197311999998</v>
      </c>
      <c r="N62" s="52">
        <f>TI_EHG_E_E!N62+TI_EHG_CHP_E!N62+TI_EHG_H_E!N62</f>
        <v>2196.9920448000003</v>
      </c>
      <c r="O62" s="52">
        <f>TI_EHG_E_E!O62+TI_EHG_CHP_E!O62+TI_EHG_H_E!O62</f>
        <v>2358.8316864000003</v>
      </c>
      <c r="P62" s="52">
        <f>TI_EHG_E_E!P62+TI_EHG_CHP_E!P62+TI_EHG_H_E!P62</f>
        <v>2258.9279999999999</v>
      </c>
      <c r="Q62" s="52">
        <f>TI_EHG_E_E!Q62+TI_EHG_CHP_E!Q62+TI_EHG_H_E!Q62</f>
        <v>2752.2883583999992</v>
      </c>
      <c r="R62" s="52">
        <f>TI_EHG_E_E!R62+TI_EHG_CHP_E!R62+TI_EHG_H_E!R62</f>
        <v>2842.1116415999995</v>
      </c>
      <c r="S62" s="52">
        <f>TI_EHG_E_E!S62+TI_EHG_CHP_E!S62+TI_EHG_H_E!S62</f>
        <v>2878.1758656000002</v>
      </c>
      <c r="T62" s="52">
        <f>TI_EHG_E_E!T62+TI_EHG_CHP_E!T62+TI_EHG_H_E!T62</f>
        <v>2969.7373440000001</v>
      </c>
      <c r="U62" s="52">
        <f>TI_EHG_E_E!U62+TI_EHG_CHP_E!U62+TI_EHG_H_E!U62</f>
        <v>3048.7516416000003</v>
      </c>
      <c r="V62" s="52">
        <f>TI_EHG_E_E!V62+TI_EHG_CHP_E!V62+TI_EHG_H_E!V62</f>
        <v>3328.2772992</v>
      </c>
      <c r="W62" s="52">
        <f>TI_EHG_E_E!W62+TI_EHG_CHP_E!W62+TI_EHG_H_E!W62</f>
        <v>3877.9582463999996</v>
      </c>
      <c r="X62" s="52">
        <f>TI_EHG_E_E!X62+TI_EHG_CHP_E!X62+TI_EHG_H_E!X62</f>
        <v>4295.8218239999997</v>
      </c>
      <c r="Y62" s="52">
        <f>TI_EHG_E_E!Y62+TI_EHG_CHP_E!Y62+TI_EHG_H_E!Y62</f>
        <v>4522.2589440000002</v>
      </c>
      <c r="Z62" s="52">
        <f>TI_EHG_E_E!Z62+TI_EHG_CHP_E!Z62+TI_EHG_H_E!Z62</f>
        <v>4308.8625215999991</v>
      </c>
    </row>
    <row r="63" spans="1:26" ht="11.25" customHeight="1" x14ac:dyDescent="0.2">
      <c r="A63" s="50" t="s">
        <v>94</v>
      </c>
      <c r="B63" s="51" t="s">
        <v>95</v>
      </c>
      <c r="C63" s="52">
        <f>TI_EHG_E_E!C63+TI_EHG_CHP_E!C63+TI_EHG_H_E!C63</f>
        <v>0</v>
      </c>
      <c r="D63" s="52">
        <f>TI_EHG_E_E!D63+TI_EHG_CHP_E!D63+TI_EHG_H_E!D63</f>
        <v>0</v>
      </c>
      <c r="E63" s="52">
        <f>TI_EHG_E_E!E63+TI_EHG_CHP_E!E63+TI_EHG_H_E!E63</f>
        <v>0</v>
      </c>
      <c r="F63" s="52">
        <f>TI_EHG_E_E!F63+TI_EHG_CHP_E!F63+TI_EHG_H_E!F63</f>
        <v>0</v>
      </c>
      <c r="G63" s="52">
        <f>TI_EHG_E_E!G63+TI_EHG_CHP_E!G63+TI_EHG_H_E!G63</f>
        <v>0</v>
      </c>
      <c r="H63" s="52">
        <f>TI_EHG_E_E!H63+TI_EHG_CHP_E!H63+TI_EHG_H_E!H63</f>
        <v>0</v>
      </c>
      <c r="I63" s="52">
        <f>TI_EHG_E_E!I63+TI_EHG_CHP_E!I63+TI_EHG_H_E!I63</f>
        <v>0</v>
      </c>
      <c r="J63" s="52">
        <f>TI_EHG_E_E!J63+TI_EHG_CHP_E!J63+TI_EHG_H_E!J63</f>
        <v>0</v>
      </c>
      <c r="K63" s="52">
        <f>TI_EHG_E_E!K63+TI_EHG_CHP_E!K63+TI_EHG_H_E!K63</f>
        <v>0</v>
      </c>
      <c r="L63" s="52">
        <f>TI_EHG_E_E!L63+TI_EHG_CHP_E!L63+TI_EHG_H_E!L63</f>
        <v>0</v>
      </c>
      <c r="M63" s="52">
        <f>TI_EHG_E_E!M63+TI_EHG_CHP_E!M63+TI_EHG_H_E!M63</f>
        <v>0</v>
      </c>
      <c r="N63" s="52">
        <f>TI_EHG_E_E!N63+TI_EHG_CHP_E!N63+TI_EHG_H_E!N63</f>
        <v>0</v>
      </c>
      <c r="O63" s="52">
        <f>TI_EHG_E_E!O63+TI_EHG_CHP_E!O63+TI_EHG_H_E!O63</f>
        <v>0</v>
      </c>
      <c r="P63" s="52">
        <f>TI_EHG_E_E!P63+TI_EHG_CHP_E!P63+TI_EHG_H_E!P63</f>
        <v>0</v>
      </c>
      <c r="Q63" s="52">
        <f>TI_EHG_E_E!Q63+TI_EHG_CHP_E!Q63+TI_EHG_H_E!Q63</f>
        <v>0</v>
      </c>
      <c r="R63" s="52">
        <f>TI_EHG_E_E!R63+TI_EHG_CHP_E!R63+TI_EHG_H_E!R63</f>
        <v>0</v>
      </c>
      <c r="S63" s="52">
        <f>TI_EHG_E_E!S63+TI_EHG_CHP_E!S63+TI_EHG_H_E!S63</f>
        <v>0</v>
      </c>
      <c r="T63" s="52">
        <f>TI_EHG_E_E!T63+TI_EHG_CHP_E!T63+TI_EHG_H_E!T63</f>
        <v>0</v>
      </c>
      <c r="U63" s="52">
        <f>TI_EHG_E_E!U63+TI_EHG_CHP_E!U63+TI_EHG_H_E!U63</f>
        <v>0</v>
      </c>
      <c r="V63" s="52">
        <f>TI_EHG_E_E!V63+TI_EHG_CHP_E!V63+TI_EHG_H_E!V63</f>
        <v>0</v>
      </c>
      <c r="W63" s="52">
        <f>TI_EHG_E_E!W63+TI_EHG_CHP_E!W63+TI_EHG_H_E!W63</f>
        <v>0</v>
      </c>
      <c r="X63" s="52">
        <f>TI_EHG_E_E!X63+TI_EHG_CHP_E!X63+TI_EHG_H_E!X63</f>
        <v>0</v>
      </c>
      <c r="Y63" s="52">
        <f>TI_EHG_E_E!Y63+TI_EHG_CHP_E!Y63+TI_EHG_H_E!Y63</f>
        <v>0</v>
      </c>
      <c r="Z63" s="52">
        <f>TI_EHG_E_E!Z63+TI_EHG_CHP_E!Z63+TI_EHG_H_E!Z63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TI_EHG_E_E!C64+TI_EHG_CHP_E!C64+TI_EHG_H_E!C64</f>
        <v>2.6207344799999999</v>
      </c>
      <c r="D64" s="52">
        <f>TI_EHG_E_E!D64+TI_EHG_CHP_E!D64+TI_EHG_H_E!D64</f>
        <v>2.0202436800000001</v>
      </c>
      <c r="E64" s="52">
        <f>TI_EHG_E_E!E64+TI_EHG_CHP_E!E64+TI_EHG_H_E!E64</f>
        <v>2.1293344800000003</v>
      </c>
      <c r="F64" s="52">
        <f>TI_EHG_E_E!F64+TI_EHG_CHP_E!F64+TI_EHG_H_E!F64</f>
        <v>1.9109563199999999</v>
      </c>
      <c r="G64" s="52">
        <f>TI_EHG_E_E!G64+TI_EHG_CHP_E!G64+TI_EHG_H_E!G64</f>
        <v>10.210309200000001</v>
      </c>
      <c r="H64" s="52">
        <f>TI_EHG_E_E!H64+TI_EHG_CHP_E!H64+TI_EHG_H_E!H64</f>
        <v>23.150443680000002</v>
      </c>
      <c r="I64" s="52">
        <f>TI_EHG_E_E!I64+TI_EHG_CHP_E!I64+TI_EHG_H_E!I64</f>
        <v>21.020912639999999</v>
      </c>
      <c r="J64" s="52">
        <f>TI_EHG_E_E!J64+TI_EHG_CHP_E!J64+TI_EHG_H_E!J64</f>
        <v>36.036131040000008</v>
      </c>
      <c r="K64" s="52">
        <f>TI_EHG_E_E!K64+TI_EHG_CHP_E!K64+TI_EHG_H_E!K64</f>
        <v>52.525156320000008</v>
      </c>
      <c r="L64" s="52">
        <f>TI_EHG_E_E!L64+TI_EHG_CHP_E!L64+TI_EHG_H_E!L64</f>
        <v>54.381665520000006</v>
      </c>
      <c r="M64" s="52">
        <f>TI_EHG_E_E!M64+TI_EHG_CHP_E!M64+TI_EHG_H_E!M64</f>
        <v>70.270200000000017</v>
      </c>
      <c r="N64" s="52">
        <f>TI_EHG_E_E!N64+TI_EHG_CHP_E!N64+TI_EHG_H_E!N64</f>
        <v>102.81188736</v>
      </c>
      <c r="O64" s="52">
        <f>TI_EHG_E_E!O64+TI_EHG_CHP_E!O64+TI_EHG_H_E!O64</f>
        <v>128.96537472</v>
      </c>
      <c r="P64" s="52">
        <f>TI_EHG_E_E!P64+TI_EHG_CHP_E!P64+TI_EHG_H_E!P64</f>
        <v>149.38560000000001</v>
      </c>
      <c r="Q64" s="52">
        <f>TI_EHG_E_E!Q64+TI_EHG_CHP_E!Q64+TI_EHG_H_E!Q64</f>
        <v>168.05880000000002</v>
      </c>
      <c r="R64" s="52">
        <f>TI_EHG_E_E!R64+TI_EHG_CHP_E!R64+TI_EHG_H_E!R64</f>
        <v>170.40670919999999</v>
      </c>
      <c r="S64" s="52">
        <f>TI_EHG_E_E!S64+TI_EHG_CHP_E!S64+TI_EHG_H_E!S64</f>
        <v>163.58155632</v>
      </c>
      <c r="T64" s="52">
        <f>TI_EHG_E_E!T64+TI_EHG_CHP_E!T64+TI_EHG_H_E!T64</f>
        <v>176.04581904000003</v>
      </c>
      <c r="U64" s="52">
        <f>TI_EHG_E_E!U64+TI_EHG_CHP_E!U64+TI_EHG_H_E!U64</f>
        <v>170.75029608</v>
      </c>
      <c r="V64" s="52">
        <f>TI_EHG_E_E!V64+TI_EHG_CHP_E!V64+TI_EHG_H_E!V64</f>
        <v>167.53948848000002</v>
      </c>
      <c r="W64" s="52">
        <f>TI_EHG_E_E!W64+TI_EHG_CHP_E!W64+TI_EHG_H_E!W64</f>
        <v>172.98321768000002</v>
      </c>
      <c r="X64" s="52">
        <f>TI_EHG_E_E!X64+TI_EHG_CHP_E!X64+TI_EHG_H_E!X64</f>
        <v>182.85721272000001</v>
      </c>
      <c r="Y64" s="52">
        <f>TI_EHG_E_E!Y64+TI_EHG_CHP_E!Y64+TI_EHG_H_E!Y64</f>
        <v>169.53712776</v>
      </c>
      <c r="Z64" s="52">
        <f>TI_EHG_E_E!Z64+TI_EHG_CHP_E!Z64+TI_EHG_H_E!Z64</f>
        <v>166.13329823999999</v>
      </c>
    </row>
    <row r="65" spans="1:26" ht="11.25" customHeight="1" x14ac:dyDescent="0.2">
      <c r="A65" s="50" t="s">
        <v>98</v>
      </c>
      <c r="B65" s="51" t="s">
        <v>99</v>
      </c>
      <c r="C65" s="52">
        <f>TI_EHG_E_E!C65+TI_EHG_CHP_E!C65+TI_EHG_H_E!C65</f>
        <v>364.79987999999992</v>
      </c>
      <c r="D65" s="52">
        <f>TI_EHG_E_E!D65+TI_EHG_CHP_E!D65+TI_EHG_H_E!D65</f>
        <v>365.4</v>
      </c>
      <c r="E65" s="52">
        <f>TI_EHG_E_E!E65+TI_EHG_CHP_E!E65+TI_EHG_H_E!E65</f>
        <v>381.59999999999997</v>
      </c>
      <c r="F65" s="52">
        <f>TI_EHG_E_E!F65+TI_EHG_CHP_E!F65+TI_EHG_H_E!F65</f>
        <v>396.29988000000003</v>
      </c>
      <c r="G65" s="52">
        <f>TI_EHG_E_E!G65+TI_EHG_CHP_E!G65+TI_EHG_H_E!G65</f>
        <v>395.99999999999994</v>
      </c>
      <c r="H65" s="52">
        <f>TI_EHG_E_E!H65+TI_EHG_CHP_E!H65+TI_EHG_H_E!H65</f>
        <v>433.29995999999988</v>
      </c>
      <c r="I65" s="52">
        <f>TI_EHG_E_E!I65+TI_EHG_CHP_E!I65+TI_EHG_H_E!I65</f>
        <v>420.09984000000009</v>
      </c>
      <c r="J65" s="52">
        <f>TI_EHG_E_E!J65+TI_EHG_CHP_E!J65+TI_EHG_H_E!J65</f>
        <v>393.50015999999999</v>
      </c>
      <c r="K65" s="52">
        <f>TI_EHG_E_E!K65+TI_EHG_CHP_E!K65+TI_EHG_H_E!K65</f>
        <v>382.60007999999999</v>
      </c>
      <c r="L65" s="52">
        <f>TI_EHG_E_E!L65+TI_EHG_CHP_E!L65+TI_EHG_H_E!L65</f>
        <v>414.69983999999994</v>
      </c>
      <c r="M65" s="52">
        <f>TI_EHG_E_E!M65+TI_EHG_CHP_E!M65+TI_EHG_H_E!M65</f>
        <v>401.50007999999997</v>
      </c>
      <c r="N65" s="52">
        <f>TI_EHG_E_E!N65+TI_EHG_CHP_E!N65+TI_EHG_H_E!N65</f>
        <v>412.30007999999992</v>
      </c>
      <c r="O65" s="52">
        <f>TI_EHG_E_E!O65+TI_EHG_CHP_E!O65+TI_EHG_H_E!O65</f>
        <v>359.89991999999995</v>
      </c>
      <c r="P65" s="52">
        <f>TI_EHG_E_E!P65+TI_EHG_CHP_E!P65+TI_EHG_H_E!P65</f>
        <v>404.89991999999995</v>
      </c>
      <c r="Q65" s="52">
        <f>TI_EHG_E_E!Q65+TI_EHG_CHP_E!Q65+TI_EHG_H_E!Q65</f>
        <v>342.29987999999997</v>
      </c>
      <c r="R65" s="52">
        <f>TI_EHG_E_E!R65+TI_EHG_CHP_E!R65+TI_EHG_H_E!R65</f>
        <v>407.80007999999998</v>
      </c>
      <c r="S65" s="52">
        <f>TI_EHG_E_E!S65+TI_EHG_CHP_E!S65+TI_EHG_H_E!S65</f>
        <v>434.00015999999999</v>
      </c>
      <c r="T65" s="52">
        <f>TI_EHG_E_E!T65+TI_EHG_CHP_E!T65+TI_EHG_H_E!T65</f>
        <v>498.08916000000005</v>
      </c>
      <c r="U65" s="52">
        <f>TI_EHG_E_E!U65+TI_EHG_CHP_E!U65+TI_EHG_H_E!U65</f>
        <v>462.86351999999994</v>
      </c>
      <c r="V65" s="52">
        <f>TI_EHG_E_E!V65+TI_EHG_CHP_E!V65+TI_EHG_H_E!V65</f>
        <v>493.97975999999971</v>
      </c>
      <c r="W65" s="52">
        <f>TI_EHG_E_E!W65+TI_EHG_CHP_E!W65+TI_EHG_H_E!W65</f>
        <v>467.10755999999975</v>
      </c>
      <c r="X65" s="52">
        <f>TI_EHG_E_E!X65+TI_EHG_CHP_E!X65+TI_EHG_H_E!X65</f>
        <v>496.55195999999995</v>
      </c>
      <c r="Y65" s="52">
        <f>TI_EHG_E_E!Y65+TI_EHG_CHP_E!Y65+TI_EHG_H_E!Y65</f>
        <v>508.20335999999992</v>
      </c>
      <c r="Z65" s="52">
        <f>TI_EHG_E_E!Z65+TI_EHG_CHP_E!Z65+TI_EHG_H_E!Z65</f>
        <v>465.4439999999999</v>
      </c>
    </row>
    <row r="66" spans="1:26" ht="11.25" customHeight="1" x14ac:dyDescent="0.2">
      <c r="A66" s="50" t="s">
        <v>100</v>
      </c>
      <c r="B66" s="51" t="s">
        <v>101</v>
      </c>
      <c r="C66" s="52">
        <f>TI_EHG_E_E!C66+TI_EHG_CHP_E!C66+TI_EHG_H_E!C66</f>
        <v>0</v>
      </c>
      <c r="D66" s="52">
        <f>TI_EHG_E_E!D66+TI_EHG_CHP_E!D66+TI_EHG_H_E!D66</f>
        <v>0</v>
      </c>
      <c r="E66" s="52">
        <f>TI_EHG_E_E!E66+TI_EHG_CHP_E!E66+TI_EHG_H_E!E66</f>
        <v>0</v>
      </c>
      <c r="F66" s="52">
        <f>TI_EHG_E_E!F66+TI_EHG_CHP_E!F66+TI_EHG_H_E!F66</f>
        <v>0</v>
      </c>
      <c r="G66" s="52">
        <f>TI_EHG_E_E!G66+TI_EHG_CHP_E!G66+TI_EHG_H_E!G66</f>
        <v>0</v>
      </c>
      <c r="H66" s="52">
        <f>TI_EHG_E_E!H66+TI_EHG_CHP_E!H66+TI_EHG_H_E!H66</f>
        <v>0</v>
      </c>
      <c r="I66" s="52">
        <f>TI_EHG_E_E!I66+TI_EHG_CHP_E!I66+TI_EHG_H_E!I66</f>
        <v>0</v>
      </c>
      <c r="J66" s="52">
        <f>TI_EHG_E_E!J66+TI_EHG_CHP_E!J66+TI_EHG_H_E!J66</f>
        <v>0</v>
      </c>
      <c r="K66" s="52">
        <f>TI_EHG_E_E!K66+TI_EHG_CHP_E!K66+TI_EHG_H_E!K66</f>
        <v>0</v>
      </c>
      <c r="L66" s="52">
        <f>TI_EHG_E_E!L66+TI_EHG_CHP_E!L66+TI_EHG_H_E!L66</f>
        <v>0</v>
      </c>
      <c r="M66" s="52">
        <f>TI_EHG_E_E!M66+TI_EHG_CHP_E!M66+TI_EHG_H_E!M66</f>
        <v>0</v>
      </c>
      <c r="N66" s="52">
        <f>TI_EHG_E_E!N66+TI_EHG_CHP_E!N66+TI_EHG_H_E!N66</f>
        <v>0</v>
      </c>
      <c r="O66" s="52">
        <f>TI_EHG_E_E!O66+TI_EHG_CHP_E!O66+TI_EHG_H_E!O66</f>
        <v>0</v>
      </c>
      <c r="P66" s="52">
        <f>TI_EHG_E_E!P66+TI_EHG_CHP_E!P66+TI_EHG_H_E!P66</f>
        <v>0</v>
      </c>
      <c r="Q66" s="52">
        <f>TI_EHG_E_E!Q66+TI_EHG_CHP_E!Q66+TI_EHG_H_E!Q66</f>
        <v>0</v>
      </c>
      <c r="R66" s="52">
        <f>TI_EHG_E_E!R66+TI_EHG_CHP_E!R66+TI_EHG_H_E!R66</f>
        <v>0</v>
      </c>
      <c r="S66" s="52">
        <f>TI_EHG_E_E!S66+TI_EHG_CHP_E!S66+TI_EHG_H_E!S66</f>
        <v>0</v>
      </c>
      <c r="T66" s="52">
        <f>TI_EHG_E_E!T66+TI_EHG_CHP_E!T66+TI_EHG_H_E!T66</f>
        <v>0</v>
      </c>
      <c r="U66" s="52">
        <f>TI_EHG_E_E!U66+TI_EHG_CHP_E!U66+TI_EHG_H_E!U66</f>
        <v>0</v>
      </c>
      <c r="V66" s="52">
        <f>TI_EHG_E_E!V66+TI_EHG_CHP_E!V66+TI_EHG_H_E!V66</f>
        <v>0</v>
      </c>
      <c r="W66" s="52">
        <f>TI_EHG_E_E!W66+TI_EHG_CHP_E!W66+TI_EHG_H_E!W66</f>
        <v>0</v>
      </c>
      <c r="X66" s="52">
        <f>TI_EHG_E_E!X66+TI_EHG_CHP_E!X66+TI_EHG_H_E!X66</f>
        <v>0</v>
      </c>
      <c r="Y66" s="52">
        <f>TI_EHG_E_E!Y66+TI_EHG_CHP_E!Y66+TI_EHG_H_E!Y66</f>
        <v>0</v>
      </c>
      <c r="Z66" s="52">
        <f>TI_EHG_E_E!Z66+TI_EHG_CHP_E!Z66+TI_EHG_H_E!Z66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TI_EHG_E_E!C67+TI_EHG_CHP_E!C67+TI_EHG_H_E!C67</f>
        <v>0</v>
      </c>
      <c r="D67" s="52">
        <f>TI_EHG_E_E!D67+TI_EHG_CHP_E!D67+TI_EHG_H_E!D67</f>
        <v>0</v>
      </c>
      <c r="E67" s="52">
        <f>TI_EHG_E_E!E67+TI_EHG_CHP_E!E67+TI_EHG_H_E!E67</f>
        <v>0</v>
      </c>
      <c r="F67" s="52">
        <f>TI_EHG_E_E!F67+TI_EHG_CHP_E!F67+TI_EHG_H_E!F67</f>
        <v>0</v>
      </c>
      <c r="G67" s="52">
        <f>TI_EHG_E_E!G67+TI_EHG_CHP_E!G67+TI_EHG_H_E!G67</f>
        <v>0</v>
      </c>
      <c r="H67" s="52">
        <f>TI_EHG_E_E!H67+TI_EHG_CHP_E!H67+TI_EHG_H_E!H67</f>
        <v>0</v>
      </c>
      <c r="I67" s="52">
        <f>TI_EHG_E_E!I67+TI_EHG_CHP_E!I67+TI_EHG_H_E!I67</f>
        <v>0</v>
      </c>
      <c r="J67" s="52">
        <f>TI_EHG_E_E!J67+TI_EHG_CHP_E!J67+TI_EHG_H_E!J67</f>
        <v>0</v>
      </c>
      <c r="K67" s="52">
        <f>TI_EHG_E_E!K67+TI_EHG_CHP_E!K67+TI_EHG_H_E!K67</f>
        <v>0</v>
      </c>
      <c r="L67" s="52">
        <f>TI_EHG_E_E!L67+TI_EHG_CHP_E!L67+TI_EHG_H_E!L67</f>
        <v>0</v>
      </c>
      <c r="M67" s="52">
        <f>TI_EHG_E_E!M67+TI_EHG_CHP_E!M67+TI_EHG_H_E!M67</f>
        <v>0</v>
      </c>
      <c r="N67" s="52">
        <f>TI_EHG_E_E!N67+TI_EHG_CHP_E!N67+TI_EHG_H_E!N67</f>
        <v>0</v>
      </c>
      <c r="O67" s="52">
        <f>TI_EHG_E_E!O67+TI_EHG_CHP_E!O67+TI_EHG_H_E!O67</f>
        <v>0</v>
      </c>
      <c r="P67" s="52">
        <f>TI_EHG_E_E!P67+TI_EHG_CHP_E!P67+TI_EHG_H_E!P67</f>
        <v>0</v>
      </c>
      <c r="Q67" s="52">
        <f>TI_EHG_E_E!Q67+TI_EHG_CHP_E!Q67+TI_EHG_H_E!Q67</f>
        <v>0</v>
      </c>
      <c r="R67" s="52">
        <f>TI_EHG_E_E!R67+TI_EHG_CHP_E!R67+TI_EHG_H_E!R67</f>
        <v>0</v>
      </c>
      <c r="S67" s="52">
        <f>TI_EHG_E_E!S67+TI_EHG_CHP_E!S67+TI_EHG_H_E!S67</f>
        <v>0</v>
      </c>
      <c r="T67" s="52">
        <f>TI_EHG_E_E!T67+TI_EHG_CHP_E!T67+TI_EHG_H_E!T67</f>
        <v>0</v>
      </c>
      <c r="U67" s="52">
        <f>TI_EHG_E_E!U67+TI_EHG_CHP_E!U67+TI_EHG_H_E!U67</f>
        <v>0</v>
      </c>
      <c r="V67" s="52">
        <f>TI_EHG_E_E!V67+TI_EHG_CHP_E!V67+TI_EHG_H_E!V67</f>
        <v>0</v>
      </c>
      <c r="W67" s="52">
        <f>TI_EHG_E_E!W67+TI_EHG_CHP_E!W67+TI_EHG_H_E!W67</f>
        <v>0</v>
      </c>
      <c r="X67" s="52">
        <f>TI_EHG_E_E!X67+TI_EHG_CHP_E!X67+TI_EHG_H_E!X67</f>
        <v>0</v>
      </c>
      <c r="Y67" s="52">
        <f>TI_EHG_E_E!Y67+TI_EHG_CHP_E!Y67+TI_EHG_H_E!Y67</f>
        <v>0</v>
      </c>
      <c r="Z67" s="52">
        <f>TI_EHG_E_E!Z67+TI_EHG_CHP_E!Z67+TI_EHG_H_E!Z67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TI_EHG_E_E!C68+TI_EHG_CHP_E!C68+TI_EHG_H_E!C68</f>
        <v>0</v>
      </c>
      <c r="D68" s="52">
        <f>TI_EHG_E_E!D68+TI_EHG_CHP_E!D68+TI_EHG_H_E!D68</f>
        <v>0</v>
      </c>
      <c r="E68" s="52">
        <f>TI_EHG_E_E!E68+TI_EHG_CHP_E!E68+TI_EHG_H_E!E68</f>
        <v>0</v>
      </c>
      <c r="F68" s="52">
        <f>TI_EHG_E_E!F68+TI_EHG_CHP_E!F68+TI_EHG_H_E!F68</f>
        <v>0</v>
      </c>
      <c r="G68" s="52">
        <f>TI_EHG_E_E!G68+TI_EHG_CHP_E!G68+TI_EHG_H_E!G68</f>
        <v>0</v>
      </c>
      <c r="H68" s="52">
        <f>TI_EHG_E_E!H68+TI_EHG_CHP_E!H68+TI_EHG_H_E!H68</f>
        <v>0</v>
      </c>
      <c r="I68" s="52">
        <f>TI_EHG_E_E!I68+TI_EHG_CHP_E!I68+TI_EHG_H_E!I68</f>
        <v>0</v>
      </c>
      <c r="J68" s="52">
        <f>TI_EHG_E_E!J68+TI_EHG_CHP_E!J68+TI_EHG_H_E!J68</f>
        <v>0</v>
      </c>
      <c r="K68" s="52">
        <f>TI_EHG_E_E!K68+TI_EHG_CHP_E!K68+TI_EHG_H_E!K68</f>
        <v>0</v>
      </c>
      <c r="L68" s="52">
        <f>TI_EHG_E_E!L68+TI_EHG_CHP_E!L68+TI_EHG_H_E!L68</f>
        <v>0</v>
      </c>
      <c r="M68" s="52">
        <f>TI_EHG_E_E!M68+TI_EHG_CHP_E!M68+TI_EHG_H_E!M68</f>
        <v>0</v>
      </c>
      <c r="N68" s="52">
        <f>TI_EHG_E_E!N68+TI_EHG_CHP_E!N68+TI_EHG_H_E!N68</f>
        <v>0</v>
      </c>
      <c r="O68" s="52">
        <f>TI_EHG_E_E!O68+TI_EHG_CHP_E!O68+TI_EHG_H_E!O68</f>
        <v>0</v>
      </c>
      <c r="P68" s="52">
        <f>TI_EHG_E_E!P68+TI_EHG_CHP_E!P68+TI_EHG_H_E!P68</f>
        <v>0</v>
      </c>
      <c r="Q68" s="52">
        <f>TI_EHG_E_E!Q68+TI_EHG_CHP_E!Q68+TI_EHG_H_E!Q68</f>
        <v>0</v>
      </c>
      <c r="R68" s="52">
        <f>TI_EHG_E_E!R68+TI_EHG_CHP_E!R68+TI_EHG_H_E!R68</f>
        <v>0</v>
      </c>
      <c r="S68" s="52">
        <f>TI_EHG_E_E!S68+TI_EHG_CHP_E!S68+TI_EHG_H_E!S68</f>
        <v>0</v>
      </c>
      <c r="T68" s="52">
        <f>TI_EHG_E_E!T68+TI_EHG_CHP_E!T68+TI_EHG_H_E!T68</f>
        <v>0</v>
      </c>
      <c r="U68" s="52">
        <f>TI_EHG_E_E!U68+TI_EHG_CHP_E!U68+TI_EHG_H_E!U68</f>
        <v>0</v>
      </c>
      <c r="V68" s="52">
        <f>TI_EHG_E_E!V68+TI_EHG_CHP_E!V68+TI_EHG_H_E!V68</f>
        <v>0</v>
      </c>
      <c r="W68" s="52">
        <f>TI_EHG_E_E!W68+TI_EHG_CHP_E!W68+TI_EHG_H_E!W68</f>
        <v>0</v>
      </c>
      <c r="X68" s="52">
        <f>TI_EHG_E_E!X68+TI_EHG_CHP_E!X68+TI_EHG_H_E!X68</f>
        <v>0</v>
      </c>
      <c r="Y68" s="52">
        <f>TI_EHG_E_E!Y68+TI_EHG_CHP_E!Y68+TI_EHG_H_E!Y68</f>
        <v>0</v>
      </c>
      <c r="Z68" s="52">
        <f>TI_EHG_E_E!Z68+TI_EHG_CHP_E!Z68+TI_EHG_H_E!Z68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TI_EHG_E_E!C69+TI_EHG_CHP_E!C69+TI_EHG_H_E!C69</f>
        <v>0</v>
      </c>
      <c r="D69" s="52">
        <f>TI_EHG_E_E!D69+TI_EHG_CHP_E!D69+TI_EHG_H_E!D69</f>
        <v>0</v>
      </c>
      <c r="E69" s="52">
        <f>TI_EHG_E_E!E69+TI_EHG_CHP_E!E69+TI_EHG_H_E!E69</f>
        <v>0</v>
      </c>
      <c r="F69" s="52">
        <f>TI_EHG_E_E!F69+TI_EHG_CHP_E!F69+TI_EHG_H_E!F69</f>
        <v>0</v>
      </c>
      <c r="G69" s="52">
        <f>TI_EHG_E_E!G69+TI_EHG_CHP_E!G69+TI_EHG_H_E!G69</f>
        <v>0</v>
      </c>
      <c r="H69" s="52">
        <f>TI_EHG_E_E!H69+TI_EHG_CHP_E!H69+TI_EHG_H_E!H69</f>
        <v>0</v>
      </c>
      <c r="I69" s="52">
        <f>TI_EHG_E_E!I69+TI_EHG_CHP_E!I69+TI_EHG_H_E!I69</f>
        <v>0</v>
      </c>
      <c r="J69" s="52">
        <f>TI_EHG_E_E!J69+TI_EHG_CHP_E!J69+TI_EHG_H_E!J69</f>
        <v>0</v>
      </c>
      <c r="K69" s="52">
        <f>TI_EHG_E_E!K69+TI_EHG_CHP_E!K69+TI_EHG_H_E!K69</f>
        <v>0</v>
      </c>
      <c r="L69" s="52">
        <f>TI_EHG_E_E!L69+TI_EHG_CHP_E!L69+TI_EHG_H_E!L69</f>
        <v>0</v>
      </c>
      <c r="M69" s="52">
        <f>TI_EHG_E_E!M69+TI_EHG_CHP_E!M69+TI_EHG_H_E!M69</f>
        <v>0</v>
      </c>
      <c r="N69" s="52">
        <f>TI_EHG_E_E!N69+TI_EHG_CHP_E!N69+TI_EHG_H_E!N69</f>
        <v>0</v>
      </c>
      <c r="O69" s="52">
        <f>TI_EHG_E_E!O69+TI_EHG_CHP_E!O69+TI_EHG_H_E!O69</f>
        <v>0</v>
      </c>
      <c r="P69" s="52">
        <f>TI_EHG_E_E!P69+TI_EHG_CHP_E!P69+TI_EHG_H_E!P69</f>
        <v>2.6196566400000001</v>
      </c>
      <c r="Q69" s="52">
        <f>TI_EHG_E_E!Q69+TI_EHG_CHP_E!Q69+TI_EHG_H_E!Q69</f>
        <v>2.6196566400000001</v>
      </c>
      <c r="R69" s="52">
        <f>TI_EHG_E_E!R69+TI_EHG_CHP_E!R69+TI_EHG_H_E!R69</f>
        <v>5.2393132799999993</v>
      </c>
      <c r="S69" s="52">
        <f>TI_EHG_E_E!S69+TI_EHG_CHP_E!S69+TI_EHG_H_E!S69</f>
        <v>2.6196566400000001</v>
      </c>
      <c r="T69" s="52">
        <f>TI_EHG_E_E!T69+TI_EHG_CHP_E!T69+TI_EHG_H_E!T69</f>
        <v>2.9392761599999999</v>
      </c>
      <c r="U69" s="52">
        <f>TI_EHG_E_E!U69+TI_EHG_CHP_E!U69+TI_EHG_H_E!U69</f>
        <v>2.9471774399999999</v>
      </c>
      <c r="V69" s="52">
        <f>TI_EHG_E_E!V69+TI_EHG_CHP_E!V69+TI_EHG_H_E!V69</f>
        <v>2.8317168000000001</v>
      </c>
      <c r="W69" s="52">
        <f>TI_EHG_E_E!W69+TI_EHG_CHP_E!W69+TI_EHG_H_E!W69</f>
        <v>2.8449705600000001</v>
      </c>
      <c r="X69" s="52">
        <f>TI_EHG_E_E!X69+TI_EHG_CHP_E!X69+TI_EHG_H_E!X69</f>
        <v>3.7169150400000008</v>
      </c>
      <c r="Y69" s="52">
        <f>TI_EHG_E_E!Y69+TI_EHG_CHP_E!Y69+TI_EHG_H_E!Y69</f>
        <v>3.4566825599999995</v>
      </c>
      <c r="Z69" s="52">
        <f>TI_EHG_E_E!Z69+TI_EHG_CHP_E!Z69+TI_EHG_H_E!Z69</f>
        <v>3.1424155199999992</v>
      </c>
    </row>
    <row r="70" spans="1:26" ht="11.25" customHeight="1" x14ac:dyDescent="0.2">
      <c r="A70" s="50" t="s">
        <v>108</v>
      </c>
      <c r="B70" s="51" t="s">
        <v>109</v>
      </c>
      <c r="C70" s="52">
        <f>TI_EHG_E_E!C70+TI_EHG_CHP_E!C70+TI_EHG_H_E!C70</f>
        <v>0</v>
      </c>
      <c r="D70" s="52">
        <f>TI_EHG_E_E!D70+TI_EHG_CHP_E!D70+TI_EHG_H_E!D70</f>
        <v>0</v>
      </c>
      <c r="E70" s="52">
        <f>TI_EHG_E_E!E70+TI_EHG_CHP_E!E70+TI_EHG_H_E!E70</f>
        <v>0</v>
      </c>
      <c r="F70" s="52">
        <f>TI_EHG_E_E!F70+TI_EHG_CHP_E!F70+TI_EHG_H_E!F70</f>
        <v>0</v>
      </c>
      <c r="G70" s="52">
        <f>TI_EHG_E_E!G70+TI_EHG_CHP_E!G70+TI_EHG_H_E!G70</f>
        <v>0</v>
      </c>
      <c r="H70" s="52">
        <f>TI_EHG_E_E!H70+TI_EHG_CHP_E!H70+TI_EHG_H_E!H70</f>
        <v>0</v>
      </c>
      <c r="I70" s="52">
        <f>TI_EHG_E_E!I70+TI_EHG_CHP_E!I70+TI_EHG_H_E!I70</f>
        <v>0</v>
      </c>
      <c r="J70" s="52">
        <f>TI_EHG_E_E!J70+TI_EHG_CHP_E!J70+TI_EHG_H_E!J70</f>
        <v>0</v>
      </c>
      <c r="K70" s="52">
        <f>TI_EHG_E_E!K70+TI_EHG_CHP_E!K70+TI_EHG_H_E!K70</f>
        <v>0</v>
      </c>
      <c r="L70" s="52">
        <f>TI_EHG_E_E!L70+TI_EHG_CHP_E!L70+TI_EHG_H_E!L70</f>
        <v>0</v>
      </c>
      <c r="M70" s="52">
        <f>TI_EHG_E_E!M70+TI_EHG_CHP_E!M70+TI_EHG_H_E!M70</f>
        <v>0</v>
      </c>
      <c r="N70" s="52">
        <f>TI_EHG_E_E!N70+TI_EHG_CHP_E!N70+TI_EHG_H_E!N70</f>
        <v>0</v>
      </c>
      <c r="O70" s="52">
        <f>TI_EHG_E_E!O70+TI_EHG_CHP_E!O70+TI_EHG_H_E!O70</f>
        <v>0</v>
      </c>
      <c r="P70" s="52">
        <f>TI_EHG_E_E!P70+TI_EHG_CHP_E!P70+TI_EHG_H_E!P70</f>
        <v>0</v>
      </c>
      <c r="Q70" s="52">
        <f>TI_EHG_E_E!Q70+TI_EHG_CHP_E!Q70+TI_EHG_H_E!Q70</f>
        <v>0</v>
      </c>
      <c r="R70" s="52">
        <f>TI_EHG_E_E!R70+TI_EHG_CHP_E!R70+TI_EHG_H_E!R70</f>
        <v>0</v>
      </c>
      <c r="S70" s="52">
        <f>TI_EHG_E_E!S70+TI_EHG_CHP_E!S70+TI_EHG_H_E!S70</f>
        <v>0</v>
      </c>
      <c r="T70" s="52">
        <f>TI_EHG_E_E!T70+TI_EHG_CHP_E!T70+TI_EHG_H_E!T70</f>
        <v>0</v>
      </c>
      <c r="U70" s="52">
        <f>TI_EHG_E_E!U70+TI_EHG_CHP_E!U70+TI_EHG_H_E!U70</f>
        <v>0</v>
      </c>
      <c r="V70" s="52">
        <f>TI_EHG_E_E!V70+TI_EHG_CHP_E!V70+TI_EHG_H_E!V70</f>
        <v>0</v>
      </c>
      <c r="W70" s="52">
        <f>TI_EHG_E_E!W70+TI_EHG_CHP_E!W70+TI_EHG_H_E!W70</f>
        <v>0</v>
      </c>
      <c r="X70" s="52">
        <f>TI_EHG_E_E!X70+TI_EHG_CHP_E!X70+TI_EHG_H_E!X70</f>
        <v>0</v>
      </c>
      <c r="Y70" s="52">
        <f>TI_EHG_E_E!Y70+TI_EHG_CHP_E!Y70+TI_EHG_H_E!Y70</f>
        <v>0</v>
      </c>
      <c r="Z70" s="52">
        <f>TI_EHG_E_E!Z70+TI_EHG_CHP_E!Z70+TI_EHG_H_E!Z70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TI_EHG_E_E!C71+TI_EHG_CHP_E!C71+TI_EHG_H_E!C71</f>
        <v>0</v>
      </c>
      <c r="D71" s="52">
        <f>TI_EHG_E_E!D71+TI_EHG_CHP_E!D71+TI_EHG_H_E!D71</f>
        <v>0</v>
      </c>
      <c r="E71" s="52">
        <f>TI_EHG_E_E!E71+TI_EHG_CHP_E!E71+TI_EHG_H_E!E71</f>
        <v>0</v>
      </c>
      <c r="F71" s="52">
        <f>TI_EHG_E_E!F71+TI_EHG_CHP_E!F71+TI_EHG_H_E!F71</f>
        <v>0</v>
      </c>
      <c r="G71" s="52">
        <f>TI_EHG_E_E!G71+TI_EHG_CHP_E!G71+TI_EHG_H_E!G71</f>
        <v>0</v>
      </c>
      <c r="H71" s="52">
        <f>TI_EHG_E_E!H71+TI_EHG_CHP_E!H71+TI_EHG_H_E!H71</f>
        <v>0</v>
      </c>
      <c r="I71" s="52">
        <f>TI_EHG_E_E!I71+TI_EHG_CHP_E!I71+TI_EHG_H_E!I71</f>
        <v>0</v>
      </c>
      <c r="J71" s="52">
        <f>TI_EHG_E_E!J71+TI_EHG_CHP_E!J71+TI_EHG_H_E!J71</f>
        <v>0</v>
      </c>
      <c r="K71" s="52">
        <f>TI_EHG_E_E!K71+TI_EHG_CHP_E!K71+TI_EHG_H_E!K71</f>
        <v>0</v>
      </c>
      <c r="L71" s="52">
        <f>TI_EHG_E_E!L71+TI_EHG_CHP_E!L71+TI_EHG_H_E!L71</f>
        <v>0</v>
      </c>
      <c r="M71" s="52">
        <f>TI_EHG_E_E!M71+TI_EHG_CHP_E!M71+TI_EHG_H_E!M71</f>
        <v>0</v>
      </c>
      <c r="N71" s="52">
        <f>TI_EHG_E_E!N71+TI_EHG_CHP_E!N71+TI_EHG_H_E!N71</f>
        <v>0</v>
      </c>
      <c r="O71" s="52">
        <f>TI_EHG_E_E!O71+TI_EHG_CHP_E!O71+TI_EHG_H_E!O71</f>
        <v>0</v>
      </c>
      <c r="P71" s="52">
        <f>TI_EHG_E_E!P71+TI_EHG_CHP_E!P71+TI_EHG_H_E!P71</f>
        <v>0</v>
      </c>
      <c r="Q71" s="52">
        <f>TI_EHG_E_E!Q71+TI_EHG_CHP_E!Q71+TI_EHG_H_E!Q71</f>
        <v>0</v>
      </c>
      <c r="R71" s="52">
        <f>TI_EHG_E_E!R71+TI_EHG_CHP_E!R71+TI_EHG_H_E!R71</f>
        <v>0</v>
      </c>
      <c r="S71" s="52">
        <f>TI_EHG_E_E!S71+TI_EHG_CHP_E!S71+TI_EHG_H_E!S71</f>
        <v>0</v>
      </c>
      <c r="T71" s="52">
        <f>TI_EHG_E_E!T71+TI_EHG_CHP_E!T71+TI_EHG_H_E!T71</f>
        <v>0</v>
      </c>
      <c r="U71" s="52">
        <f>TI_EHG_E_E!U71+TI_EHG_CHP_E!U71+TI_EHG_H_E!U71</f>
        <v>0</v>
      </c>
      <c r="V71" s="52">
        <f>TI_EHG_E_E!V71+TI_EHG_CHP_E!V71+TI_EHG_H_E!V71</f>
        <v>0</v>
      </c>
      <c r="W71" s="52">
        <f>TI_EHG_E_E!W71+TI_EHG_CHP_E!W71+TI_EHG_H_E!W71</f>
        <v>0</v>
      </c>
      <c r="X71" s="52">
        <f>TI_EHG_E_E!X71+TI_EHG_CHP_E!X71+TI_EHG_H_E!X71</f>
        <v>0</v>
      </c>
      <c r="Y71" s="52">
        <f>TI_EHG_E_E!Y71+TI_EHG_CHP_E!Y71+TI_EHG_H_E!Y71</f>
        <v>0</v>
      </c>
      <c r="Z71" s="52">
        <f>TI_EHG_E_E!Z71+TI_EHG_CHP_E!Z71+TI_EHG_H_E!Z71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TI_EHG_E_E!C72+TI_EHG_CHP_E!C72+TI_EHG_H_E!C72</f>
        <v>0</v>
      </c>
      <c r="D72" s="55">
        <f>TI_EHG_E_E!D72+TI_EHG_CHP_E!D72+TI_EHG_H_E!D72</f>
        <v>0</v>
      </c>
      <c r="E72" s="55">
        <f>TI_EHG_E_E!E72+TI_EHG_CHP_E!E72+TI_EHG_H_E!E72</f>
        <v>0</v>
      </c>
      <c r="F72" s="55">
        <f>TI_EHG_E_E!F72+TI_EHG_CHP_E!F72+TI_EHG_H_E!F72</f>
        <v>0</v>
      </c>
      <c r="G72" s="55">
        <f>TI_EHG_E_E!G72+TI_EHG_CHP_E!G72+TI_EHG_H_E!G72</f>
        <v>0</v>
      </c>
      <c r="H72" s="55">
        <f>TI_EHG_E_E!H72+TI_EHG_CHP_E!H72+TI_EHG_H_E!H72</f>
        <v>0</v>
      </c>
      <c r="I72" s="55">
        <f>TI_EHG_E_E!I72+TI_EHG_CHP_E!I72+TI_EHG_H_E!I72</f>
        <v>0</v>
      </c>
      <c r="J72" s="55">
        <f>TI_EHG_E_E!J72+TI_EHG_CHP_E!J72+TI_EHG_H_E!J72</f>
        <v>0</v>
      </c>
      <c r="K72" s="55">
        <f>TI_EHG_E_E!K72+TI_EHG_CHP_E!K72+TI_EHG_H_E!K72</f>
        <v>0</v>
      </c>
      <c r="L72" s="55">
        <f>TI_EHG_E_E!L72+TI_EHG_CHP_E!L72+TI_EHG_H_E!L72</f>
        <v>0</v>
      </c>
      <c r="M72" s="55">
        <f>TI_EHG_E_E!M72+TI_EHG_CHP_E!M72+TI_EHG_H_E!M72</f>
        <v>0</v>
      </c>
      <c r="N72" s="55">
        <f>TI_EHG_E_E!N72+TI_EHG_CHP_E!N72+TI_EHG_H_E!N72</f>
        <v>0</v>
      </c>
      <c r="O72" s="55">
        <f>TI_EHG_E_E!O72+TI_EHG_CHP_E!O72+TI_EHG_H_E!O72</f>
        <v>0</v>
      </c>
      <c r="P72" s="55">
        <f>TI_EHG_E_E!P72+TI_EHG_CHP_E!P72+TI_EHG_H_E!P72</f>
        <v>0</v>
      </c>
      <c r="Q72" s="55">
        <f>TI_EHG_E_E!Q72+TI_EHG_CHP_E!Q72+TI_EHG_H_E!Q72</f>
        <v>0</v>
      </c>
      <c r="R72" s="55">
        <f>TI_EHG_E_E!R72+TI_EHG_CHP_E!R72+TI_EHG_H_E!R72</f>
        <v>0</v>
      </c>
      <c r="S72" s="55">
        <f>TI_EHG_E_E!S72+TI_EHG_CHP_E!S72+TI_EHG_H_E!S72</f>
        <v>0</v>
      </c>
      <c r="T72" s="55">
        <f>TI_EHG_E_E!T72+TI_EHG_CHP_E!T72+TI_EHG_H_E!T72</f>
        <v>0</v>
      </c>
      <c r="U72" s="55">
        <f>TI_EHG_E_E!U72+TI_EHG_CHP_E!U72+TI_EHG_H_E!U72</f>
        <v>0</v>
      </c>
      <c r="V72" s="55">
        <f>TI_EHG_E_E!V72+TI_EHG_CHP_E!V72+TI_EHG_H_E!V72</f>
        <v>0</v>
      </c>
      <c r="W72" s="55">
        <f>TI_EHG_E_E!W72+TI_EHG_CHP_E!W72+TI_EHG_H_E!W72</f>
        <v>0</v>
      </c>
      <c r="X72" s="55">
        <f>TI_EHG_E_E!X72+TI_EHG_CHP_E!X72+TI_EHG_H_E!X72</f>
        <v>0</v>
      </c>
      <c r="Y72" s="55">
        <f>TI_EHG_E_E!Y72+TI_EHG_CHP_E!Y72+TI_EHG_H_E!Y72</f>
        <v>0</v>
      </c>
      <c r="Z72" s="55">
        <f>TI_EHG_E_E!Z72+TI_EHG_CHP_E!Z72+TI_EHG_H_E!Z72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238</v>
      </c>
      <c r="B1" s="4" t="s">
        <v>206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19185.555337128</v>
      </c>
      <c r="D2" s="21">
        <f t="shared" ref="D2:X2" si="0">SUM(D3,D17,D22,D25,D26,D51,D52)</f>
        <v>19143.440033759995</v>
      </c>
      <c r="E2" s="21">
        <f t="shared" si="0"/>
        <v>22430.241468000004</v>
      </c>
      <c r="F2" s="21">
        <f t="shared" si="0"/>
        <v>17944.349921928006</v>
      </c>
      <c r="G2" s="21">
        <f t="shared" si="0"/>
        <v>19043.175874176002</v>
      </c>
      <c r="H2" s="21">
        <f t="shared" si="0"/>
        <v>22155.239187864008</v>
      </c>
      <c r="I2" s="21">
        <f t="shared" si="0"/>
        <v>18971.549548632</v>
      </c>
      <c r="J2" s="21">
        <f t="shared" si="0"/>
        <v>16679.874066048</v>
      </c>
      <c r="K2" s="21">
        <f t="shared" si="0"/>
        <v>16137.279756144002</v>
      </c>
      <c r="L2" s="21">
        <f t="shared" si="0"/>
        <v>16924.699011095996</v>
      </c>
      <c r="M2" s="21">
        <f t="shared" si="0"/>
        <v>11684.662315703998</v>
      </c>
      <c r="N2" s="21">
        <f t="shared" si="0"/>
        <v>13761.99772992</v>
      </c>
      <c r="O2" s="21">
        <f t="shared" si="0"/>
        <v>14788.748776032002</v>
      </c>
      <c r="P2" s="21">
        <f t="shared" si="0"/>
        <v>12056.714926272001</v>
      </c>
      <c r="Q2" s="21">
        <f t="shared" si="0"/>
        <v>12091.899437568001</v>
      </c>
      <c r="R2" s="21">
        <f t="shared" si="0"/>
        <v>15850.695848039999</v>
      </c>
      <c r="S2" s="21">
        <f t="shared" si="0"/>
        <v>15036.643025567997</v>
      </c>
      <c r="T2" s="21">
        <f t="shared" si="0"/>
        <v>18778.791508271999</v>
      </c>
      <c r="U2" s="21">
        <f t="shared" si="0"/>
        <v>15361.725686544001</v>
      </c>
      <c r="V2" s="21">
        <f t="shared" si="0"/>
        <v>10237.912025543999</v>
      </c>
      <c r="W2" s="21">
        <f t="shared" si="0"/>
        <v>7618.1867707679994</v>
      </c>
      <c r="X2" s="21">
        <f t="shared" si="0"/>
        <v>5744.2823420399991</v>
      </c>
      <c r="Y2" s="21">
        <f t="shared" ref="Y2:Z2" si="1">SUM(Y3,Y17,Y22,Y25,Y26,Y51,Y52)</f>
        <v>6051.0151090799982</v>
      </c>
      <c r="Z2" s="21">
        <f t="shared" si="1"/>
        <v>3899.2099030560003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12665.271445200002</v>
      </c>
      <c r="D3" s="24">
        <f t="shared" si="2"/>
        <v>11727.193816799998</v>
      </c>
      <c r="E3" s="24">
        <f t="shared" si="2"/>
        <v>13064.086957680001</v>
      </c>
      <c r="F3" s="24">
        <f t="shared" si="2"/>
        <v>12427.923261600003</v>
      </c>
      <c r="G3" s="24">
        <f t="shared" si="2"/>
        <v>12780.003044160001</v>
      </c>
      <c r="H3" s="24">
        <f t="shared" si="2"/>
        <v>13145.146027200002</v>
      </c>
      <c r="I3" s="24">
        <f t="shared" si="2"/>
        <v>12975.196029840001</v>
      </c>
      <c r="J3" s="24">
        <f t="shared" si="2"/>
        <v>10722.892593599998</v>
      </c>
      <c r="K3" s="24">
        <f t="shared" si="2"/>
        <v>9682.9108992000019</v>
      </c>
      <c r="L3" s="24">
        <f t="shared" si="2"/>
        <v>11224.225180079999</v>
      </c>
      <c r="M3" s="24">
        <f t="shared" si="2"/>
        <v>6326.472437999998</v>
      </c>
      <c r="N3" s="24">
        <f t="shared" si="2"/>
        <v>8715.8631938399994</v>
      </c>
      <c r="O3" s="24">
        <f t="shared" si="2"/>
        <v>11522.232208080002</v>
      </c>
      <c r="P3" s="24">
        <f t="shared" si="2"/>
        <v>10397.233455840002</v>
      </c>
      <c r="Q3" s="24">
        <f t="shared" si="2"/>
        <v>10561.202538480002</v>
      </c>
      <c r="R3" s="24">
        <f t="shared" si="2"/>
        <v>12856.100495039998</v>
      </c>
      <c r="S3" s="24">
        <f t="shared" si="2"/>
        <v>11218.916530799997</v>
      </c>
      <c r="T3" s="24">
        <f t="shared" si="2"/>
        <v>12818.915429760002</v>
      </c>
      <c r="U3" s="24">
        <f t="shared" si="2"/>
        <v>10632.488557680001</v>
      </c>
      <c r="V3" s="24">
        <f t="shared" si="2"/>
        <v>4903.075354319999</v>
      </c>
      <c r="W3" s="24">
        <f t="shared" si="2"/>
        <v>2202.52037544</v>
      </c>
      <c r="X3" s="24">
        <f t="shared" si="2"/>
        <v>734.56952976000002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12665.271445200002</v>
      </c>
      <c r="D4" s="19">
        <f t="shared" si="4"/>
        <v>11727.193816799998</v>
      </c>
      <c r="E4" s="19">
        <f t="shared" si="4"/>
        <v>13064.086957680001</v>
      </c>
      <c r="F4" s="19">
        <f t="shared" si="4"/>
        <v>12427.923261600003</v>
      </c>
      <c r="G4" s="19">
        <f t="shared" si="4"/>
        <v>12780.003044160001</v>
      </c>
      <c r="H4" s="19">
        <f t="shared" si="4"/>
        <v>13145.146027200002</v>
      </c>
      <c r="I4" s="19">
        <f t="shared" si="4"/>
        <v>12975.196029840001</v>
      </c>
      <c r="J4" s="19">
        <f t="shared" si="4"/>
        <v>10722.892593599998</v>
      </c>
      <c r="K4" s="19">
        <f t="shared" si="4"/>
        <v>9682.9108992000019</v>
      </c>
      <c r="L4" s="19">
        <f t="shared" si="4"/>
        <v>11224.225180079999</v>
      </c>
      <c r="M4" s="19">
        <f t="shared" si="4"/>
        <v>6326.472437999998</v>
      </c>
      <c r="N4" s="19">
        <f t="shared" si="4"/>
        <v>8715.8631938399994</v>
      </c>
      <c r="O4" s="19">
        <f t="shared" si="4"/>
        <v>11522.232208080002</v>
      </c>
      <c r="P4" s="19">
        <f t="shared" si="4"/>
        <v>10397.233455840002</v>
      </c>
      <c r="Q4" s="19">
        <f t="shared" si="4"/>
        <v>10561.202538480002</v>
      </c>
      <c r="R4" s="19">
        <f t="shared" si="4"/>
        <v>12856.100495039998</v>
      </c>
      <c r="S4" s="19">
        <f t="shared" si="4"/>
        <v>11218.916530799997</v>
      </c>
      <c r="T4" s="19">
        <f t="shared" si="4"/>
        <v>12818.915429760002</v>
      </c>
      <c r="U4" s="19">
        <f t="shared" si="4"/>
        <v>10632.488557680001</v>
      </c>
      <c r="V4" s="19">
        <f t="shared" si="4"/>
        <v>4903.075354319999</v>
      </c>
      <c r="W4" s="19">
        <f t="shared" si="4"/>
        <v>2202.52037544</v>
      </c>
      <c r="X4" s="19">
        <f t="shared" si="4"/>
        <v>734.56952976000002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12665.271445200002</v>
      </c>
      <c r="D7" s="8">
        <v>11727.193816799998</v>
      </c>
      <c r="E7" s="8">
        <v>13064.086957680001</v>
      </c>
      <c r="F7" s="8">
        <v>12427.923261600003</v>
      </c>
      <c r="G7" s="8">
        <v>12780.003044160001</v>
      </c>
      <c r="H7" s="8">
        <v>13145.146027200002</v>
      </c>
      <c r="I7" s="8">
        <v>12975.196029840001</v>
      </c>
      <c r="J7" s="8">
        <v>10722.892593599998</v>
      </c>
      <c r="K7" s="8">
        <v>9682.9108992000019</v>
      </c>
      <c r="L7" s="8">
        <v>11224.225180079999</v>
      </c>
      <c r="M7" s="8">
        <v>6326.472437999998</v>
      </c>
      <c r="N7" s="8">
        <v>8715.8631938399994</v>
      </c>
      <c r="O7" s="8">
        <v>11522.232208080002</v>
      </c>
      <c r="P7" s="8">
        <v>10397.233455840002</v>
      </c>
      <c r="Q7" s="8">
        <v>10561.202538480002</v>
      </c>
      <c r="R7" s="8">
        <v>12856.100495039998</v>
      </c>
      <c r="S7" s="8">
        <v>11218.916530799997</v>
      </c>
      <c r="T7" s="8">
        <v>12818.915429760002</v>
      </c>
      <c r="U7" s="8">
        <v>10632.488557680001</v>
      </c>
      <c r="V7" s="8">
        <v>4903.075354319999</v>
      </c>
      <c r="W7" s="8">
        <v>2202.52037544</v>
      </c>
      <c r="X7" s="8">
        <v>734.56952976000002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3744.9823337999983</v>
      </c>
      <c r="D26" s="27">
        <f t="shared" si="14"/>
        <v>4793.2679469599989</v>
      </c>
      <c r="E26" s="27">
        <f t="shared" si="14"/>
        <v>6130.685020320002</v>
      </c>
      <c r="F26" s="27">
        <f t="shared" si="14"/>
        <v>2807.2292634000005</v>
      </c>
      <c r="G26" s="27">
        <f t="shared" si="14"/>
        <v>2279.3376628800006</v>
      </c>
      <c r="H26" s="27">
        <f t="shared" si="14"/>
        <v>4413.3822939600004</v>
      </c>
      <c r="I26" s="27">
        <f t="shared" si="14"/>
        <v>1976.8103125200003</v>
      </c>
      <c r="J26" s="27">
        <f t="shared" si="14"/>
        <v>1750.9556743200005</v>
      </c>
      <c r="K26" s="27">
        <f t="shared" si="14"/>
        <v>1540.51776288</v>
      </c>
      <c r="L26" s="27">
        <f t="shared" si="14"/>
        <v>1085.4963349200002</v>
      </c>
      <c r="M26" s="27">
        <f t="shared" si="14"/>
        <v>921.85962084000005</v>
      </c>
      <c r="N26" s="27">
        <f t="shared" si="14"/>
        <v>788.09955048000006</v>
      </c>
      <c r="O26" s="27">
        <f t="shared" si="14"/>
        <v>788.09955048000006</v>
      </c>
      <c r="P26" s="27">
        <f t="shared" si="14"/>
        <v>682.83548856000004</v>
      </c>
      <c r="Q26" s="27">
        <f t="shared" si="14"/>
        <v>599.33370096000033</v>
      </c>
      <c r="R26" s="27">
        <f t="shared" si="14"/>
        <v>562.27227299999993</v>
      </c>
      <c r="S26" s="27">
        <f t="shared" si="14"/>
        <v>589.77515663999998</v>
      </c>
      <c r="T26" s="27">
        <f t="shared" si="14"/>
        <v>556.76513591999981</v>
      </c>
      <c r="U26" s="27">
        <f t="shared" si="14"/>
        <v>558.78333516000009</v>
      </c>
      <c r="V26" s="27">
        <f t="shared" si="14"/>
        <v>592.8411384000002</v>
      </c>
      <c r="W26" s="27">
        <f t="shared" si="14"/>
        <v>511.10714664000011</v>
      </c>
      <c r="X26" s="27">
        <f t="shared" si="14"/>
        <v>509.00596560000002</v>
      </c>
      <c r="Y26" s="27">
        <f t="shared" ref="Y26:Z26" si="15">SUM(Y27,Y33)</f>
        <v>558.57110544</v>
      </c>
      <c r="Z26" s="27">
        <f t="shared" si="15"/>
        <v>599.00255243999993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3744.9823337999983</v>
      </c>
      <c r="D33" s="19">
        <f t="shared" si="18"/>
        <v>4793.2679469599989</v>
      </c>
      <c r="E33" s="19">
        <f t="shared" si="18"/>
        <v>6130.685020320002</v>
      </c>
      <c r="F33" s="19">
        <f t="shared" si="18"/>
        <v>2807.2292634000005</v>
      </c>
      <c r="G33" s="19">
        <f t="shared" si="18"/>
        <v>2279.3376628800006</v>
      </c>
      <c r="H33" s="19">
        <f t="shared" si="18"/>
        <v>4413.3822939600004</v>
      </c>
      <c r="I33" s="19">
        <f t="shared" si="18"/>
        <v>1976.8103125200003</v>
      </c>
      <c r="J33" s="19">
        <f t="shared" si="18"/>
        <v>1750.9556743200005</v>
      </c>
      <c r="K33" s="19">
        <f t="shared" si="18"/>
        <v>1540.51776288</v>
      </c>
      <c r="L33" s="19">
        <f t="shared" si="18"/>
        <v>1085.4963349200002</v>
      </c>
      <c r="M33" s="19">
        <f t="shared" si="18"/>
        <v>921.85962084000005</v>
      </c>
      <c r="N33" s="19">
        <f t="shared" si="18"/>
        <v>788.09955048000006</v>
      </c>
      <c r="O33" s="19">
        <f t="shared" si="18"/>
        <v>788.09955048000006</v>
      </c>
      <c r="P33" s="19">
        <f t="shared" si="18"/>
        <v>682.83548856000004</v>
      </c>
      <c r="Q33" s="19">
        <f t="shared" si="18"/>
        <v>599.33370096000033</v>
      </c>
      <c r="R33" s="19">
        <f t="shared" si="18"/>
        <v>562.27227299999993</v>
      </c>
      <c r="S33" s="19">
        <f t="shared" si="18"/>
        <v>589.77515663999998</v>
      </c>
      <c r="T33" s="19">
        <f t="shared" si="18"/>
        <v>556.76513591999981</v>
      </c>
      <c r="U33" s="19">
        <f t="shared" si="18"/>
        <v>558.78333516000009</v>
      </c>
      <c r="V33" s="19">
        <f t="shared" si="18"/>
        <v>592.8411384000002</v>
      </c>
      <c r="W33" s="19">
        <f t="shared" si="18"/>
        <v>511.10714664000011</v>
      </c>
      <c r="X33" s="19">
        <f t="shared" si="18"/>
        <v>509.00596560000002</v>
      </c>
      <c r="Y33" s="19">
        <f t="shared" ref="Y33:Z33" si="19">SUM(Y34:Y50)</f>
        <v>558.57110544</v>
      </c>
      <c r="Z33" s="19">
        <f t="shared" si="19"/>
        <v>599.00255243999993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77.058160920000006</v>
      </c>
      <c r="D43" s="8">
        <v>105.95493791999996</v>
      </c>
      <c r="E43" s="8">
        <v>70.636447439999984</v>
      </c>
      <c r="F43" s="8">
        <v>89.901054360000018</v>
      </c>
      <c r="G43" s="8">
        <v>73.847170799999986</v>
      </c>
      <c r="H43" s="8">
        <v>77.058160920000006</v>
      </c>
      <c r="I43" s="8">
        <v>63.726029640000014</v>
      </c>
      <c r="J43" s="8">
        <v>60.539581440000006</v>
      </c>
      <c r="K43" s="8">
        <v>63.725762880000005</v>
      </c>
      <c r="L43" s="8">
        <v>66.912211080000006</v>
      </c>
      <c r="M43" s="8">
        <v>82.843651800000004</v>
      </c>
      <c r="N43" s="8">
        <v>60.539581440000006</v>
      </c>
      <c r="O43" s="8">
        <v>60.539581440000006</v>
      </c>
      <c r="P43" s="8">
        <v>60.539581440000006</v>
      </c>
      <c r="Q43" s="8">
        <v>63.725762880000005</v>
      </c>
      <c r="R43" s="8">
        <v>66.912211080000006</v>
      </c>
      <c r="S43" s="8">
        <v>54.167218559999995</v>
      </c>
      <c r="T43" s="8">
        <v>54.813844799999984</v>
      </c>
      <c r="U43" s="8">
        <v>51.190977239999988</v>
      </c>
      <c r="V43" s="8">
        <v>48.189660480000001</v>
      </c>
      <c r="W43" s="8">
        <v>48.313970639999994</v>
      </c>
      <c r="X43" s="8">
        <v>46.711276559999995</v>
      </c>
      <c r="Y43" s="8">
        <v>50.031371519999993</v>
      </c>
      <c r="Z43" s="8">
        <v>46.998043560000013</v>
      </c>
    </row>
    <row r="44" spans="1:26" ht="11.25" customHeight="1" x14ac:dyDescent="0.2">
      <c r="A44" s="28" t="s">
        <v>74</v>
      </c>
      <c r="B44" s="7" t="s">
        <v>75</v>
      </c>
      <c r="C44" s="8">
        <v>3667.9241728799984</v>
      </c>
      <c r="D44" s="8">
        <v>4687.3130090399991</v>
      </c>
      <c r="E44" s="8">
        <v>6060.0485728800022</v>
      </c>
      <c r="F44" s="8">
        <v>2717.3282090400003</v>
      </c>
      <c r="G44" s="8">
        <v>2205.4904920800004</v>
      </c>
      <c r="H44" s="8">
        <v>4336.3241330400006</v>
      </c>
      <c r="I44" s="8">
        <v>1913.0842828800003</v>
      </c>
      <c r="J44" s="8">
        <v>1690.4160928800004</v>
      </c>
      <c r="K44" s="8">
        <v>1476.7919999999999</v>
      </c>
      <c r="L44" s="8">
        <v>1018.5841238400002</v>
      </c>
      <c r="M44" s="8">
        <v>839.01596904000007</v>
      </c>
      <c r="N44" s="8">
        <v>727.55996904000006</v>
      </c>
      <c r="O44" s="8">
        <v>727.55996904000006</v>
      </c>
      <c r="P44" s="8">
        <v>622.29590712000004</v>
      </c>
      <c r="Q44" s="8">
        <v>535.60793808000028</v>
      </c>
      <c r="R44" s="8">
        <v>495.36006191999996</v>
      </c>
      <c r="S44" s="8">
        <v>535.60793807999994</v>
      </c>
      <c r="T44" s="8">
        <v>501.95129111999984</v>
      </c>
      <c r="U44" s="8">
        <v>507.5923579200001</v>
      </c>
      <c r="V44" s="8">
        <v>544.65147792000016</v>
      </c>
      <c r="W44" s="8">
        <v>462.79317600000013</v>
      </c>
      <c r="X44" s="8">
        <v>462.29468904000004</v>
      </c>
      <c r="Y44" s="8">
        <v>508.53973392</v>
      </c>
      <c r="Z44" s="8">
        <v>552.00450887999989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2483.2496700000006</v>
      </c>
      <c r="D51" s="27">
        <v>2330.3659499999999</v>
      </c>
      <c r="E51" s="27">
        <v>2929.8842100000015</v>
      </c>
      <c r="F51" s="27">
        <v>2387.7730800000004</v>
      </c>
      <c r="G51" s="27">
        <v>3656.78874</v>
      </c>
      <c r="H51" s="27">
        <v>4233.7884600000016</v>
      </c>
      <c r="I51" s="27">
        <v>3659.8181400000003</v>
      </c>
      <c r="J51" s="27">
        <v>3890.9108700000006</v>
      </c>
      <c r="K51" s="27">
        <v>4607.4649500000005</v>
      </c>
      <c r="L51" s="27">
        <v>4282.9657199999992</v>
      </c>
      <c r="M51" s="27">
        <v>4071.7660499999997</v>
      </c>
      <c r="N51" s="27">
        <v>3906.2093400000012</v>
      </c>
      <c r="O51" s="27">
        <v>2189.1454200000003</v>
      </c>
      <c r="P51" s="27">
        <v>652.4822700000002</v>
      </c>
      <c r="Q51" s="27">
        <v>657.32930999999996</v>
      </c>
      <c r="R51" s="27">
        <v>2105.8369200000002</v>
      </c>
      <c r="S51" s="27">
        <v>2880.4040100000002</v>
      </c>
      <c r="T51" s="27">
        <v>5102.20918944</v>
      </c>
      <c r="U51" s="27">
        <v>3890.8323075600001</v>
      </c>
      <c r="V51" s="27">
        <v>4443.576227640001</v>
      </c>
      <c r="W51" s="27">
        <v>4610.6551101599998</v>
      </c>
      <c r="X51" s="27">
        <v>4188.2761681199991</v>
      </c>
      <c r="Y51" s="27">
        <v>5217.7228369199984</v>
      </c>
      <c r="Z51" s="27">
        <v>3048.6005391600006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292.05188812799997</v>
      </c>
      <c r="D52" s="27">
        <f t="shared" si="20"/>
        <v>292.61231999999995</v>
      </c>
      <c r="E52" s="27">
        <f t="shared" si="20"/>
        <v>305.58528000000001</v>
      </c>
      <c r="F52" s="27">
        <f t="shared" si="20"/>
        <v>321.424316928</v>
      </c>
      <c r="G52" s="27">
        <f t="shared" si="20"/>
        <v>327.04642713599998</v>
      </c>
      <c r="H52" s="27">
        <f t="shared" si="20"/>
        <v>362.9224067040002</v>
      </c>
      <c r="I52" s="27">
        <f t="shared" si="20"/>
        <v>359.72506627200005</v>
      </c>
      <c r="J52" s="27">
        <f t="shared" si="20"/>
        <v>315.11492812800003</v>
      </c>
      <c r="K52" s="27">
        <f t="shared" si="20"/>
        <v>306.38614406400001</v>
      </c>
      <c r="L52" s="27">
        <f t="shared" si="20"/>
        <v>332.01177609599995</v>
      </c>
      <c r="M52" s="27">
        <f t="shared" si="20"/>
        <v>364.56420686399997</v>
      </c>
      <c r="N52" s="27">
        <f t="shared" si="20"/>
        <v>351.82564559999997</v>
      </c>
      <c r="O52" s="27">
        <f t="shared" si="20"/>
        <v>289.27159747199994</v>
      </c>
      <c r="P52" s="27">
        <f t="shared" si="20"/>
        <v>324.16371187199996</v>
      </c>
      <c r="Q52" s="27">
        <f t="shared" si="20"/>
        <v>274.033888128</v>
      </c>
      <c r="R52" s="27">
        <f t="shared" si="20"/>
        <v>326.48615999999998</v>
      </c>
      <c r="S52" s="27">
        <f t="shared" si="20"/>
        <v>347.547328128</v>
      </c>
      <c r="T52" s="27">
        <f t="shared" si="20"/>
        <v>300.90175315199991</v>
      </c>
      <c r="U52" s="27">
        <f t="shared" si="20"/>
        <v>279.62148614399996</v>
      </c>
      <c r="V52" s="27">
        <f t="shared" si="20"/>
        <v>298.419305184</v>
      </c>
      <c r="W52" s="27">
        <f t="shared" si="20"/>
        <v>293.90413852799998</v>
      </c>
      <c r="X52" s="27">
        <f t="shared" si="20"/>
        <v>312.43067855999993</v>
      </c>
      <c r="Y52" s="27">
        <f t="shared" ref="Y52:Z52" si="21">SUM(Y53:Y54)</f>
        <v>274.72116671999999</v>
      </c>
      <c r="Z52" s="27">
        <f t="shared" si="21"/>
        <v>251.60681145599997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4.1472287999999997</v>
      </c>
      <c r="G53" s="8">
        <v>10.009771199999999</v>
      </c>
      <c r="H53" s="8">
        <v>16.015942799999998</v>
      </c>
      <c r="I53" s="8">
        <v>23.309114399999995</v>
      </c>
      <c r="J53" s="8">
        <v>0</v>
      </c>
      <c r="K53" s="8">
        <v>0</v>
      </c>
      <c r="L53" s="8">
        <v>0</v>
      </c>
      <c r="M53" s="8">
        <v>43.042942800000006</v>
      </c>
      <c r="N53" s="8">
        <v>21.7358856</v>
      </c>
      <c r="O53" s="8">
        <v>1.1438856000000004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292.05188812799997</v>
      </c>
      <c r="D54" s="45">
        <v>292.61231999999995</v>
      </c>
      <c r="E54" s="45">
        <v>305.58528000000001</v>
      </c>
      <c r="F54" s="45">
        <v>317.277088128</v>
      </c>
      <c r="G54" s="45">
        <v>317.03665593599999</v>
      </c>
      <c r="H54" s="45">
        <v>346.90646390400019</v>
      </c>
      <c r="I54" s="45">
        <v>336.41595187200005</v>
      </c>
      <c r="J54" s="45">
        <v>315.11492812800003</v>
      </c>
      <c r="K54" s="45">
        <v>306.38614406400001</v>
      </c>
      <c r="L54" s="45">
        <v>332.01177609599995</v>
      </c>
      <c r="M54" s="45">
        <v>321.52126406399998</v>
      </c>
      <c r="N54" s="45">
        <v>330.08975999999996</v>
      </c>
      <c r="O54" s="45">
        <v>288.12771187199996</v>
      </c>
      <c r="P54" s="45">
        <v>324.16371187199996</v>
      </c>
      <c r="Q54" s="45">
        <v>274.033888128</v>
      </c>
      <c r="R54" s="45">
        <v>326.48615999999998</v>
      </c>
      <c r="S54" s="45">
        <v>347.547328128</v>
      </c>
      <c r="T54" s="45">
        <v>300.90175315199991</v>
      </c>
      <c r="U54" s="45">
        <v>279.62148614399996</v>
      </c>
      <c r="V54" s="45">
        <v>298.419305184</v>
      </c>
      <c r="W54" s="45">
        <v>293.90413852799998</v>
      </c>
      <c r="X54" s="45">
        <v>312.43067855999993</v>
      </c>
      <c r="Y54" s="45">
        <v>274.72116671999999</v>
      </c>
      <c r="Z54" s="45">
        <v>251.60681145599997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383.72770079999992</v>
      </c>
      <c r="D61" s="49">
        <f t="shared" si="22"/>
        <v>404.71199999999999</v>
      </c>
      <c r="E61" s="49">
        <f t="shared" si="22"/>
        <v>453.39217919999999</v>
      </c>
      <c r="F61" s="49">
        <f t="shared" si="22"/>
        <v>485.5639248</v>
      </c>
      <c r="G61" s="49">
        <f t="shared" si="22"/>
        <v>518.63006447999987</v>
      </c>
      <c r="H61" s="49">
        <f t="shared" si="22"/>
        <v>578.26318175999995</v>
      </c>
      <c r="I61" s="49">
        <f t="shared" si="22"/>
        <v>589.53443904000005</v>
      </c>
      <c r="J61" s="49">
        <f t="shared" si="22"/>
        <v>716.14147032000005</v>
      </c>
      <c r="K61" s="49">
        <f t="shared" si="22"/>
        <v>720.24801552000008</v>
      </c>
      <c r="L61" s="49">
        <f t="shared" si="22"/>
        <v>1035.5735743199998</v>
      </c>
      <c r="M61" s="49">
        <f t="shared" si="22"/>
        <v>1578.2474800799998</v>
      </c>
      <c r="N61" s="49">
        <f t="shared" si="22"/>
        <v>1724.08630176</v>
      </c>
      <c r="O61" s="49">
        <f t="shared" si="22"/>
        <v>1843.9333833600003</v>
      </c>
      <c r="P61" s="49">
        <f t="shared" si="22"/>
        <v>1800.0366191999997</v>
      </c>
      <c r="Q61" s="49">
        <f t="shared" si="22"/>
        <v>1870.2547617599998</v>
      </c>
      <c r="R61" s="49">
        <f t="shared" si="22"/>
        <v>1972.9835222399997</v>
      </c>
      <c r="S61" s="49">
        <f t="shared" si="22"/>
        <v>1927.8226396800001</v>
      </c>
      <c r="T61" s="49">
        <f t="shared" si="22"/>
        <v>1941.3091857600002</v>
      </c>
      <c r="U61" s="49">
        <f t="shared" si="22"/>
        <v>2022.5777968800001</v>
      </c>
      <c r="V61" s="49">
        <f t="shared" si="22"/>
        <v>2310.9108624</v>
      </c>
      <c r="W61" s="49">
        <f t="shared" si="22"/>
        <v>2770.5011075999996</v>
      </c>
      <c r="X61" s="49">
        <f t="shared" si="22"/>
        <v>2621.0280016800002</v>
      </c>
      <c r="Y61" s="49">
        <f t="shared" ref="Y61:Z61" si="23">SUM(Y62:Y72)</f>
        <v>2795.9680008</v>
      </c>
      <c r="Z61" s="49">
        <f t="shared" si="23"/>
        <v>2644.3796003999996</v>
      </c>
    </row>
    <row r="62" spans="1:26" ht="11.25" customHeight="1" x14ac:dyDescent="0.2">
      <c r="A62" s="50" t="s">
        <v>92</v>
      </c>
      <c r="B62" s="51" t="s">
        <v>93</v>
      </c>
      <c r="C62" s="52">
        <v>18.927820799999999</v>
      </c>
      <c r="D62" s="52">
        <v>39.311999999999998</v>
      </c>
      <c r="E62" s="52">
        <v>71.792179200000007</v>
      </c>
      <c r="F62" s="52">
        <v>89.264044799999994</v>
      </c>
      <c r="G62" s="52">
        <v>115.69582079999996</v>
      </c>
      <c r="H62" s="52">
        <v>126.67213440000002</v>
      </c>
      <c r="I62" s="52">
        <v>153.3276864</v>
      </c>
      <c r="J62" s="52">
        <v>290.86404479999999</v>
      </c>
      <c r="K62" s="52">
        <v>290.52817920000001</v>
      </c>
      <c r="L62" s="52">
        <v>572.88026879999984</v>
      </c>
      <c r="M62" s="52">
        <v>1114.1758655999997</v>
      </c>
      <c r="N62" s="52">
        <v>1217.3281344</v>
      </c>
      <c r="O62" s="52">
        <v>1363.0397760000003</v>
      </c>
      <c r="P62" s="52">
        <v>1251.3759551999999</v>
      </c>
      <c r="Q62" s="52">
        <v>1366.1762687999999</v>
      </c>
      <c r="R62" s="52">
        <v>1398.6556415999996</v>
      </c>
      <c r="S62" s="52">
        <v>1337.5039104000002</v>
      </c>
      <c r="T62" s="52">
        <v>1273.8946752000002</v>
      </c>
      <c r="U62" s="52">
        <v>1396.3368384</v>
      </c>
      <c r="V62" s="52">
        <v>1657.1016</v>
      </c>
      <c r="W62" s="52">
        <v>2139.1356671999997</v>
      </c>
      <c r="X62" s="52">
        <v>1949.4808704000004</v>
      </c>
      <c r="Y62" s="52">
        <v>2128.0400064</v>
      </c>
      <c r="Z62" s="52">
        <v>2023.3406591999997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6.9342436799999998</v>
      </c>
      <c r="H64" s="52">
        <v>18.291087359999999</v>
      </c>
      <c r="I64" s="52">
        <v>16.106912640000001</v>
      </c>
      <c r="J64" s="52">
        <v>31.777265520000004</v>
      </c>
      <c r="K64" s="52">
        <v>47.119756320000008</v>
      </c>
      <c r="L64" s="52">
        <v>47.993465520000008</v>
      </c>
      <c r="M64" s="52">
        <v>62.571534480000011</v>
      </c>
      <c r="N64" s="52">
        <v>94.458087359999993</v>
      </c>
      <c r="O64" s="52">
        <v>120.99368736000001</v>
      </c>
      <c r="P64" s="52">
        <v>141.14108736</v>
      </c>
      <c r="Q64" s="52">
        <v>159.15895632000002</v>
      </c>
      <c r="R64" s="52">
        <v>161.28848736</v>
      </c>
      <c r="S64" s="52">
        <v>153.69891264</v>
      </c>
      <c r="T64" s="52">
        <v>166.38607440000001</v>
      </c>
      <c r="U64" s="52">
        <v>160.43561352</v>
      </c>
      <c r="V64" s="52">
        <v>157.00033440000001</v>
      </c>
      <c r="W64" s="52">
        <v>161.41290984000003</v>
      </c>
      <c r="X64" s="52">
        <v>171.27825624000002</v>
      </c>
      <c r="Y64" s="52">
        <v>156.26795183999999</v>
      </c>
      <c r="Z64" s="52">
        <v>152.45252567999998</v>
      </c>
    </row>
    <row r="65" spans="1:26" ht="11.25" customHeight="1" x14ac:dyDescent="0.2">
      <c r="A65" s="50" t="s">
        <v>98</v>
      </c>
      <c r="B65" s="51" t="s">
        <v>99</v>
      </c>
      <c r="C65" s="52">
        <v>364.79987999999992</v>
      </c>
      <c r="D65" s="52">
        <v>365.4</v>
      </c>
      <c r="E65" s="52">
        <v>381.59999999999997</v>
      </c>
      <c r="F65" s="52">
        <v>396.29988000000003</v>
      </c>
      <c r="G65" s="52">
        <v>395.99999999999994</v>
      </c>
      <c r="H65" s="52">
        <v>433.29995999999988</v>
      </c>
      <c r="I65" s="52">
        <v>420.09984000000009</v>
      </c>
      <c r="J65" s="52">
        <v>393.50015999999999</v>
      </c>
      <c r="K65" s="52">
        <v>382.60007999999999</v>
      </c>
      <c r="L65" s="52">
        <v>414.69983999999994</v>
      </c>
      <c r="M65" s="52">
        <v>401.50007999999997</v>
      </c>
      <c r="N65" s="52">
        <v>412.30007999999992</v>
      </c>
      <c r="O65" s="52">
        <v>359.89991999999995</v>
      </c>
      <c r="P65" s="52">
        <v>404.89991999999995</v>
      </c>
      <c r="Q65" s="52">
        <v>342.29987999999997</v>
      </c>
      <c r="R65" s="52">
        <v>407.80007999999998</v>
      </c>
      <c r="S65" s="52">
        <v>434.00015999999999</v>
      </c>
      <c r="T65" s="52">
        <v>498.08916000000005</v>
      </c>
      <c r="U65" s="52">
        <v>462.86351999999994</v>
      </c>
      <c r="V65" s="52">
        <v>493.97975999999971</v>
      </c>
      <c r="W65" s="52">
        <v>467.10755999999975</v>
      </c>
      <c r="X65" s="52">
        <v>496.55195999999995</v>
      </c>
      <c r="Y65" s="52">
        <v>508.20335999999992</v>
      </c>
      <c r="Z65" s="52">
        <v>465.4439999999999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2.6196566400000001</v>
      </c>
      <c r="Q69" s="52">
        <v>2.6196566400000001</v>
      </c>
      <c r="R69" s="52">
        <v>5.2393132799999993</v>
      </c>
      <c r="S69" s="52">
        <v>2.6196566400000001</v>
      </c>
      <c r="T69" s="52">
        <v>2.9392761599999999</v>
      </c>
      <c r="U69" s="52">
        <v>2.9418249599999999</v>
      </c>
      <c r="V69" s="52">
        <v>2.8291680000000001</v>
      </c>
      <c r="W69" s="52">
        <v>2.8449705600000001</v>
      </c>
      <c r="X69" s="52">
        <v>3.7169150400000008</v>
      </c>
      <c r="Y69" s="52">
        <v>3.4566825599999995</v>
      </c>
      <c r="Z69" s="52">
        <v>3.1424155199999992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239</v>
      </c>
      <c r="B1" s="4" t="s">
        <v>241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2661.181304400001</v>
      </c>
      <c r="D2" s="21">
        <f t="shared" ref="D2:X2" si="0">SUM(D3,D17,D22,D25,D26,D51,D52)</f>
        <v>2370.7338296400003</v>
      </c>
      <c r="E2" s="21">
        <f t="shared" si="0"/>
        <v>2459.4977462399997</v>
      </c>
      <c r="F2" s="21">
        <f t="shared" si="0"/>
        <v>2602.4213152799998</v>
      </c>
      <c r="G2" s="21">
        <f t="shared" si="0"/>
        <v>2773.0258243200001</v>
      </c>
      <c r="H2" s="21">
        <f t="shared" si="0"/>
        <v>2977.7380596000003</v>
      </c>
      <c r="I2" s="21">
        <f t="shared" si="0"/>
        <v>3015.1515664799999</v>
      </c>
      <c r="J2" s="21">
        <f t="shared" si="0"/>
        <v>3006.9355687200004</v>
      </c>
      <c r="K2" s="21">
        <f t="shared" si="0"/>
        <v>2852.3874484799999</v>
      </c>
      <c r="L2" s="21">
        <f t="shared" si="0"/>
        <v>3099.5794072800009</v>
      </c>
      <c r="M2" s="21">
        <f t="shared" si="0"/>
        <v>3475.1628158400013</v>
      </c>
      <c r="N2" s="21">
        <f t="shared" si="0"/>
        <v>3397.3483406400005</v>
      </c>
      <c r="O2" s="21">
        <f t="shared" si="0"/>
        <v>3356.4319739999987</v>
      </c>
      <c r="P2" s="21">
        <f t="shared" si="0"/>
        <v>3682.6299432000005</v>
      </c>
      <c r="Q2" s="21">
        <f t="shared" si="0"/>
        <v>3269.7063072000005</v>
      </c>
      <c r="R2" s="21">
        <f t="shared" si="0"/>
        <v>3101.3070127200008</v>
      </c>
      <c r="S2" s="21">
        <f t="shared" si="0"/>
        <v>2976.2079199200002</v>
      </c>
      <c r="T2" s="21">
        <f t="shared" si="0"/>
        <v>3015.6263683199995</v>
      </c>
      <c r="U2" s="21">
        <f t="shared" si="0"/>
        <v>3105.9899204400008</v>
      </c>
      <c r="V2" s="21">
        <f t="shared" si="0"/>
        <v>3185.1892224000003</v>
      </c>
      <c r="W2" s="21">
        <f t="shared" si="0"/>
        <v>3142.2308000399994</v>
      </c>
      <c r="X2" s="21">
        <f t="shared" si="0"/>
        <v>2711.5329715199996</v>
      </c>
      <c r="Y2" s="21">
        <f t="shared" ref="Y2:Z2" si="1">SUM(Y3,Y17,Y22,Y25,Y26,Y51,Y52)</f>
        <v>1924.1583048</v>
      </c>
      <c r="Z2" s="21">
        <f t="shared" si="1"/>
        <v>1491.7818096000001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320.16715199999999</v>
      </c>
      <c r="D17" s="27">
        <f t="shared" si="10"/>
        <v>82.055160000000001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32.607359999999993</v>
      </c>
      <c r="D19" s="8">
        <v>4.835160000000001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287.55979200000002</v>
      </c>
      <c r="D20" s="8">
        <v>77.22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2073.4676424000008</v>
      </c>
      <c r="D26" s="27">
        <f t="shared" si="14"/>
        <v>1825.6853696400001</v>
      </c>
      <c r="E26" s="27">
        <f t="shared" si="14"/>
        <v>1825.4948162399996</v>
      </c>
      <c r="F26" s="27">
        <f t="shared" si="14"/>
        <v>1680.8273452799999</v>
      </c>
      <c r="G26" s="27">
        <f t="shared" si="14"/>
        <v>1762.56945432</v>
      </c>
      <c r="H26" s="27">
        <f t="shared" si="14"/>
        <v>1788.7490496000003</v>
      </c>
      <c r="I26" s="27">
        <f t="shared" si="14"/>
        <v>1700.8463764800001</v>
      </c>
      <c r="J26" s="27">
        <f t="shared" si="14"/>
        <v>1614.1574743200003</v>
      </c>
      <c r="K26" s="27">
        <f t="shared" si="14"/>
        <v>1442.9824228799998</v>
      </c>
      <c r="L26" s="27">
        <f t="shared" si="14"/>
        <v>1328.9415184800002</v>
      </c>
      <c r="M26" s="27">
        <f t="shared" si="14"/>
        <v>1024.1279042400001</v>
      </c>
      <c r="N26" s="27">
        <f t="shared" si="14"/>
        <v>837.1889762400001</v>
      </c>
      <c r="O26" s="27">
        <f t="shared" si="14"/>
        <v>554.94173519999993</v>
      </c>
      <c r="P26" s="27">
        <f t="shared" si="14"/>
        <v>322.01245440000008</v>
      </c>
      <c r="Q26" s="27">
        <f t="shared" si="14"/>
        <v>248.34752280000001</v>
      </c>
      <c r="R26" s="27">
        <f t="shared" si="14"/>
        <v>283.17016151999997</v>
      </c>
      <c r="S26" s="27">
        <f t="shared" si="14"/>
        <v>249.75338472000001</v>
      </c>
      <c r="T26" s="27">
        <f t="shared" si="14"/>
        <v>243.74707704000005</v>
      </c>
      <c r="U26" s="27">
        <f t="shared" si="14"/>
        <v>186.64469604000001</v>
      </c>
      <c r="V26" s="27">
        <f t="shared" si="14"/>
        <v>204.09743664000001</v>
      </c>
      <c r="W26" s="27">
        <f t="shared" si="14"/>
        <v>249.15576024000006</v>
      </c>
      <c r="X26" s="27">
        <f t="shared" si="14"/>
        <v>276.19880256000005</v>
      </c>
      <c r="Y26" s="27">
        <f t="shared" ref="Y26:Z26" si="15">SUM(Y27,Y33)</f>
        <v>234.82330271999999</v>
      </c>
      <c r="Z26" s="27">
        <f t="shared" si="15"/>
        <v>212.58899712000002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2073.4676424000008</v>
      </c>
      <c r="D33" s="19">
        <f t="shared" si="18"/>
        <v>1825.6853696400001</v>
      </c>
      <c r="E33" s="19">
        <f t="shared" si="18"/>
        <v>1825.4948162399996</v>
      </c>
      <c r="F33" s="19">
        <f t="shared" si="18"/>
        <v>1680.8273452799999</v>
      </c>
      <c r="G33" s="19">
        <f t="shared" si="18"/>
        <v>1762.56945432</v>
      </c>
      <c r="H33" s="19">
        <f t="shared" si="18"/>
        <v>1788.7490496000003</v>
      </c>
      <c r="I33" s="19">
        <f t="shared" si="18"/>
        <v>1700.8463764800001</v>
      </c>
      <c r="J33" s="19">
        <f t="shared" si="18"/>
        <v>1614.1574743200003</v>
      </c>
      <c r="K33" s="19">
        <f t="shared" si="18"/>
        <v>1442.9824228799998</v>
      </c>
      <c r="L33" s="19">
        <f t="shared" si="18"/>
        <v>1328.9415184800002</v>
      </c>
      <c r="M33" s="19">
        <f t="shared" si="18"/>
        <v>1024.1279042400001</v>
      </c>
      <c r="N33" s="19">
        <f t="shared" si="18"/>
        <v>837.1889762400001</v>
      </c>
      <c r="O33" s="19">
        <f t="shared" si="18"/>
        <v>554.94173519999993</v>
      </c>
      <c r="P33" s="19">
        <f t="shared" si="18"/>
        <v>322.01245440000008</v>
      </c>
      <c r="Q33" s="19">
        <f t="shared" si="18"/>
        <v>248.34752280000001</v>
      </c>
      <c r="R33" s="19">
        <f t="shared" si="18"/>
        <v>283.17016151999997</v>
      </c>
      <c r="S33" s="19">
        <f t="shared" si="18"/>
        <v>249.75338472000001</v>
      </c>
      <c r="T33" s="19">
        <f t="shared" si="18"/>
        <v>243.74707704000005</v>
      </c>
      <c r="U33" s="19">
        <f t="shared" si="18"/>
        <v>186.64469604000001</v>
      </c>
      <c r="V33" s="19">
        <f t="shared" si="18"/>
        <v>204.09743664000001</v>
      </c>
      <c r="W33" s="19">
        <f t="shared" si="18"/>
        <v>249.15576024000006</v>
      </c>
      <c r="X33" s="19">
        <f t="shared" si="18"/>
        <v>276.19880256000005</v>
      </c>
      <c r="Y33" s="19">
        <f t="shared" ref="Y33:Z33" si="19">SUM(Y34:Y50)</f>
        <v>234.82330271999999</v>
      </c>
      <c r="Z33" s="19">
        <f t="shared" si="19"/>
        <v>212.58899712000002</v>
      </c>
    </row>
    <row r="34" spans="1:26" ht="11.25" customHeight="1" x14ac:dyDescent="0.2">
      <c r="A34" s="28" t="s">
        <v>54</v>
      </c>
      <c r="B34" s="7" t="s">
        <v>55</v>
      </c>
      <c r="C34" s="8">
        <v>39.916800000000009</v>
      </c>
      <c r="D34" s="8">
        <v>34.214400000000005</v>
      </c>
      <c r="E34" s="8">
        <v>39.916800000000009</v>
      </c>
      <c r="F34" s="8">
        <v>48.470399999999998</v>
      </c>
      <c r="G34" s="8">
        <v>48.470399999999998</v>
      </c>
      <c r="H34" s="8">
        <v>68.42880000000001</v>
      </c>
      <c r="I34" s="8">
        <v>76.982399999999998</v>
      </c>
      <c r="J34" s="8">
        <v>59.8752</v>
      </c>
      <c r="K34" s="8">
        <v>68.268303360000004</v>
      </c>
      <c r="L34" s="8">
        <v>56.395491840000005</v>
      </c>
      <c r="M34" s="8">
        <v>89.045568000000017</v>
      </c>
      <c r="N34" s="8">
        <v>44.522887679999997</v>
      </c>
      <c r="O34" s="8">
        <v>56.395491840000005</v>
      </c>
      <c r="P34" s="8">
        <v>71.2364544</v>
      </c>
      <c r="Q34" s="8">
        <v>56.395491840000005</v>
      </c>
      <c r="R34" s="8">
        <v>38.586378240000002</v>
      </c>
      <c r="S34" s="8">
        <v>23.745415680000004</v>
      </c>
      <c r="T34" s="8">
        <v>28.147253759999998</v>
      </c>
      <c r="U34" s="8">
        <v>31.486579199999994</v>
      </c>
      <c r="V34" s="8">
        <v>37.627752959999995</v>
      </c>
      <c r="W34" s="8">
        <v>48.302853120000016</v>
      </c>
      <c r="X34" s="8">
        <v>106.54716672000001</v>
      </c>
      <c r="Y34" s="8">
        <v>67.818746879999992</v>
      </c>
      <c r="Z34" s="8">
        <v>41.241000959999987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35.880291360000015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3.2107233600000007</v>
      </c>
      <c r="D43" s="8">
        <v>3.2107233600000007</v>
      </c>
      <c r="E43" s="8">
        <v>3.2107233600000007</v>
      </c>
      <c r="F43" s="8">
        <v>3.2107233600000007</v>
      </c>
      <c r="G43" s="8">
        <v>3.2107233600000007</v>
      </c>
      <c r="H43" s="8">
        <v>3.2107233600000007</v>
      </c>
      <c r="I43" s="8">
        <v>3.1861814399999999</v>
      </c>
      <c r="J43" s="8">
        <v>3.1861814399999999</v>
      </c>
      <c r="K43" s="8">
        <v>3.1861814399999999</v>
      </c>
      <c r="L43" s="8">
        <v>3.1861814399999999</v>
      </c>
      <c r="M43" s="8">
        <v>3.1861814399999999</v>
      </c>
      <c r="N43" s="8">
        <v>3.1861814399999999</v>
      </c>
      <c r="O43" s="8">
        <v>3.1861814399999999</v>
      </c>
      <c r="P43" s="8">
        <v>0</v>
      </c>
      <c r="Q43" s="8">
        <v>0</v>
      </c>
      <c r="R43" s="8">
        <v>0</v>
      </c>
      <c r="S43" s="8">
        <v>0</v>
      </c>
      <c r="T43" s="8">
        <v>0.12751128</v>
      </c>
      <c r="U43" s="8">
        <v>7.015788000000002E-2</v>
      </c>
      <c r="V43" s="8">
        <v>2.2407840000000002E-2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1985.6198476800005</v>
      </c>
      <c r="D44" s="8">
        <v>1782.3670142400001</v>
      </c>
      <c r="E44" s="8">
        <v>1782.3672928799997</v>
      </c>
      <c r="F44" s="8">
        <v>1629.14622192</v>
      </c>
      <c r="G44" s="8">
        <v>1710.8883309600001</v>
      </c>
      <c r="H44" s="8">
        <v>1717.1095262400002</v>
      </c>
      <c r="I44" s="8">
        <v>1620.6777950400001</v>
      </c>
      <c r="J44" s="8">
        <v>1551.0960928800002</v>
      </c>
      <c r="K44" s="8">
        <v>1371.5279380799998</v>
      </c>
      <c r="L44" s="8">
        <v>1269.3598452000003</v>
      </c>
      <c r="M44" s="8">
        <v>931.89615480000009</v>
      </c>
      <c r="N44" s="8">
        <v>789.47990712000012</v>
      </c>
      <c r="O44" s="8">
        <v>495.36006191999996</v>
      </c>
      <c r="P44" s="8">
        <v>250.77600000000007</v>
      </c>
      <c r="Q44" s="8">
        <v>191.95203096</v>
      </c>
      <c r="R44" s="8">
        <v>244.58378327999998</v>
      </c>
      <c r="S44" s="8">
        <v>226.00796904000001</v>
      </c>
      <c r="T44" s="8">
        <v>215.47231200000004</v>
      </c>
      <c r="U44" s="8">
        <v>155.08795896000001</v>
      </c>
      <c r="V44" s="8">
        <v>166.44727584000003</v>
      </c>
      <c r="W44" s="8">
        <v>200.85290712000005</v>
      </c>
      <c r="X44" s="8">
        <v>169.65163584000004</v>
      </c>
      <c r="Y44" s="8">
        <v>167.00455583999999</v>
      </c>
      <c r="Z44" s="8">
        <v>171.34799616000004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8.8399800000000006</v>
      </c>
      <c r="D50" s="8">
        <v>5.89323204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267.54651000000001</v>
      </c>
      <c r="D51" s="27">
        <v>462.99330000000009</v>
      </c>
      <c r="E51" s="27">
        <v>634.00293000000011</v>
      </c>
      <c r="F51" s="27">
        <v>921.5939699999999</v>
      </c>
      <c r="G51" s="27">
        <v>1010.4563700000001</v>
      </c>
      <c r="H51" s="27">
        <v>1188.9890099999998</v>
      </c>
      <c r="I51" s="27">
        <v>1314.30519</v>
      </c>
      <c r="J51" s="27">
        <v>1378.4779799999999</v>
      </c>
      <c r="K51" s="27">
        <v>1392.8171400000001</v>
      </c>
      <c r="L51" s="27">
        <v>1758.7686600000002</v>
      </c>
      <c r="M51" s="27">
        <v>2445.0287400000011</v>
      </c>
      <c r="N51" s="27">
        <v>2551.0072500000006</v>
      </c>
      <c r="O51" s="27">
        <v>2784.4730099999988</v>
      </c>
      <c r="P51" s="27">
        <v>3346.1742600000007</v>
      </c>
      <c r="Q51" s="27">
        <v>3008.3456700000002</v>
      </c>
      <c r="R51" s="27">
        <v>2806.8400800000009</v>
      </c>
      <c r="S51" s="27">
        <v>2705.7086100000001</v>
      </c>
      <c r="T51" s="27">
        <v>2753.2172764799993</v>
      </c>
      <c r="U51" s="27">
        <v>2901.108949200001</v>
      </c>
      <c r="V51" s="27">
        <v>2963.40068376</v>
      </c>
      <c r="W51" s="27">
        <v>2875.6650185999997</v>
      </c>
      <c r="X51" s="27">
        <v>2411.0320053599999</v>
      </c>
      <c r="Y51" s="27">
        <v>1672.3697680800001</v>
      </c>
      <c r="Z51" s="27">
        <v>1267.5995164800001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14.300114399999996</v>
      </c>
      <c r="K52" s="27">
        <f t="shared" si="20"/>
        <v>16.587885600000003</v>
      </c>
      <c r="L52" s="27">
        <f t="shared" si="20"/>
        <v>11.869228800000004</v>
      </c>
      <c r="M52" s="27">
        <f t="shared" si="20"/>
        <v>6.0061715999999983</v>
      </c>
      <c r="N52" s="27">
        <f t="shared" si="20"/>
        <v>9.1521143999999985</v>
      </c>
      <c r="O52" s="27">
        <f t="shared" si="20"/>
        <v>17.017228800000002</v>
      </c>
      <c r="P52" s="27">
        <f t="shared" si="20"/>
        <v>14.4432288</v>
      </c>
      <c r="Q52" s="27">
        <f t="shared" si="20"/>
        <v>13.013114400000001</v>
      </c>
      <c r="R52" s="27">
        <f t="shared" si="20"/>
        <v>11.296771199999998</v>
      </c>
      <c r="S52" s="27">
        <f t="shared" si="20"/>
        <v>20.745925199999999</v>
      </c>
      <c r="T52" s="27">
        <f t="shared" si="20"/>
        <v>18.662014800000001</v>
      </c>
      <c r="U52" s="27">
        <f t="shared" si="20"/>
        <v>18.236275200000001</v>
      </c>
      <c r="V52" s="27">
        <f t="shared" si="20"/>
        <v>17.691102000000001</v>
      </c>
      <c r="W52" s="27">
        <f t="shared" si="20"/>
        <v>17.410021200000003</v>
      </c>
      <c r="X52" s="27">
        <f t="shared" si="20"/>
        <v>24.3021636</v>
      </c>
      <c r="Y52" s="27">
        <f t="shared" ref="Y52:Z52" si="21">SUM(Y53:Y54)</f>
        <v>16.965233999999999</v>
      </c>
      <c r="Z52" s="27">
        <f t="shared" si="21"/>
        <v>11.593296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14.300114399999996</v>
      </c>
      <c r="K53" s="8">
        <v>16.587885600000003</v>
      </c>
      <c r="L53" s="8">
        <v>11.869228800000004</v>
      </c>
      <c r="M53" s="8">
        <v>6.0061715999999983</v>
      </c>
      <c r="N53" s="8">
        <v>9.1521143999999985</v>
      </c>
      <c r="O53" s="8">
        <v>17.017228800000002</v>
      </c>
      <c r="P53" s="8">
        <v>14.4432288</v>
      </c>
      <c r="Q53" s="8">
        <v>13.013114400000001</v>
      </c>
      <c r="R53" s="8">
        <v>11.296771199999998</v>
      </c>
      <c r="S53" s="8">
        <v>20.745925199999999</v>
      </c>
      <c r="T53" s="8">
        <v>18.662014800000001</v>
      </c>
      <c r="U53" s="8">
        <v>18.236275200000001</v>
      </c>
      <c r="V53" s="8">
        <v>17.691102000000001</v>
      </c>
      <c r="W53" s="8">
        <v>17.410021200000003</v>
      </c>
      <c r="X53" s="8">
        <v>24.3021636</v>
      </c>
      <c r="Y53" s="8">
        <v>16.965233999999999</v>
      </c>
      <c r="Z53" s="8">
        <v>11.593296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829.40491368000016</v>
      </c>
      <c r="D61" s="49">
        <f t="shared" si="22"/>
        <v>793.63610927999991</v>
      </c>
      <c r="E61" s="49">
        <f t="shared" si="22"/>
        <v>826.11328967999998</v>
      </c>
      <c r="F61" s="49">
        <f t="shared" si="22"/>
        <v>766.87086671999998</v>
      </c>
      <c r="G61" s="49">
        <f t="shared" si="22"/>
        <v>840.92406551999989</v>
      </c>
      <c r="H61" s="49">
        <f t="shared" si="22"/>
        <v>854.04331151999975</v>
      </c>
      <c r="I61" s="49">
        <f t="shared" si="22"/>
        <v>834.83386560000008</v>
      </c>
      <c r="J61" s="49">
        <f t="shared" si="22"/>
        <v>864.64291032000028</v>
      </c>
      <c r="K61" s="49">
        <f t="shared" si="22"/>
        <v>805.4215343999997</v>
      </c>
      <c r="L61" s="49">
        <f t="shared" si="22"/>
        <v>908.88406559999987</v>
      </c>
      <c r="M61" s="49">
        <f t="shared" si="22"/>
        <v>916.24253111999997</v>
      </c>
      <c r="N61" s="49">
        <f t="shared" si="22"/>
        <v>988.01771040000017</v>
      </c>
      <c r="O61" s="49">
        <f t="shared" si="22"/>
        <v>1003.7635977599999</v>
      </c>
      <c r="P61" s="49">
        <f t="shared" si="22"/>
        <v>1015.79655744</v>
      </c>
      <c r="Q61" s="49">
        <f t="shared" si="22"/>
        <v>1395.0119332799995</v>
      </c>
      <c r="R61" s="49">
        <f t="shared" si="22"/>
        <v>1452.5742218399998</v>
      </c>
      <c r="S61" s="49">
        <f t="shared" si="22"/>
        <v>1550.5545988799997</v>
      </c>
      <c r="T61" s="49">
        <f t="shared" si="22"/>
        <v>1705.5024134399998</v>
      </c>
      <c r="U61" s="49">
        <f t="shared" si="22"/>
        <v>1662.7348382400003</v>
      </c>
      <c r="V61" s="49">
        <f t="shared" si="22"/>
        <v>1681.7174020800001</v>
      </c>
      <c r="W61" s="49">
        <f t="shared" si="22"/>
        <v>1750.3928870399998</v>
      </c>
      <c r="X61" s="49">
        <f t="shared" si="22"/>
        <v>2357.9199100799997</v>
      </c>
      <c r="Y61" s="49">
        <f t="shared" ref="Y61:Z61" si="23">SUM(Y62:Y72)</f>
        <v>2407.4881135200003</v>
      </c>
      <c r="Z61" s="49">
        <f t="shared" si="23"/>
        <v>2299.2026349599996</v>
      </c>
    </row>
    <row r="62" spans="1:26" ht="11.25" customHeight="1" x14ac:dyDescent="0.2">
      <c r="A62" s="50" t="s">
        <v>92</v>
      </c>
      <c r="B62" s="51" t="s">
        <v>93</v>
      </c>
      <c r="C62" s="52">
        <v>826.78417920000015</v>
      </c>
      <c r="D62" s="52">
        <v>791.61586559999989</v>
      </c>
      <c r="E62" s="52">
        <v>823.98395519999997</v>
      </c>
      <c r="F62" s="52">
        <v>764.95991040000001</v>
      </c>
      <c r="G62" s="52">
        <v>837.64799999999991</v>
      </c>
      <c r="H62" s="52">
        <v>849.18395519999979</v>
      </c>
      <c r="I62" s="52">
        <v>829.91986560000009</v>
      </c>
      <c r="J62" s="52">
        <v>860.38404480000031</v>
      </c>
      <c r="K62" s="52">
        <v>800.01613439999971</v>
      </c>
      <c r="L62" s="52">
        <v>902.49586559999989</v>
      </c>
      <c r="M62" s="52">
        <v>908.5438656</v>
      </c>
      <c r="N62" s="52">
        <v>979.66391040000019</v>
      </c>
      <c r="O62" s="52">
        <v>995.79191039999989</v>
      </c>
      <c r="P62" s="52">
        <v>1007.5520448</v>
      </c>
      <c r="Q62" s="52">
        <v>1386.1120895999995</v>
      </c>
      <c r="R62" s="52">
        <v>1443.4559999999999</v>
      </c>
      <c r="S62" s="52">
        <v>1540.6719551999997</v>
      </c>
      <c r="T62" s="52">
        <v>1695.8426687999997</v>
      </c>
      <c r="U62" s="52">
        <v>1652.4148032000003</v>
      </c>
      <c r="V62" s="52">
        <v>1671.1756992000001</v>
      </c>
      <c r="W62" s="52">
        <v>1738.8225791999998</v>
      </c>
      <c r="X62" s="52">
        <v>2346.3409535999995</v>
      </c>
      <c r="Y62" s="52">
        <v>2394.2189376000001</v>
      </c>
      <c r="Z62" s="52">
        <v>2285.5218623999995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2.6207344799999999</v>
      </c>
      <c r="D64" s="52">
        <v>2.0202436800000001</v>
      </c>
      <c r="E64" s="52">
        <v>2.1293344800000003</v>
      </c>
      <c r="F64" s="52">
        <v>1.9109563199999999</v>
      </c>
      <c r="G64" s="52">
        <v>3.2760655200000008</v>
      </c>
      <c r="H64" s="52">
        <v>4.8593563200000016</v>
      </c>
      <c r="I64" s="52">
        <v>4.9139999999999997</v>
      </c>
      <c r="J64" s="52">
        <v>4.2588655200000014</v>
      </c>
      <c r="K64" s="52">
        <v>5.4054000000000011</v>
      </c>
      <c r="L64" s="52">
        <v>6.3881999999999994</v>
      </c>
      <c r="M64" s="52">
        <v>7.6986655200000005</v>
      </c>
      <c r="N64" s="52">
        <v>8.3538000000000014</v>
      </c>
      <c r="O64" s="52">
        <v>7.9716873600000007</v>
      </c>
      <c r="P64" s="52">
        <v>8.2445126399999999</v>
      </c>
      <c r="Q64" s="52">
        <v>8.8998436799999983</v>
      </c>
      <c r="R64" s="52">
        <v>9.1182218400000004</v>
      </c>
      <c r="S64" s="52">
        <v>9.882643680000001</v>
      </c>
      <c r="T64" s="52">
        <v>9.6597446399999995</v>
      </c>
      <c r="U64" s="52">
        <v>10.31468256</v>
      </c>
      <c r="V64" s="52">
        <v>10.539154079999999</v>
      </c>
      <c r="W64" s="52">
        <v>11.570307840000002</v>
      </c>
      <c r="X64" s="52">
        <v>11.57895648</v>
      </c>
      <c r="Y64" s="52">
        <v>13.26917592</v>
      </c>
      <c r="Z64" s="52">
        <v>13.680772560000001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5.3524799999999997E-3</v>
      </c>
      <c r="V69" s="52">
        <v>2.5487999999999999E-3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240</v>
      </c>
      <c r="B1" s="4" t="s">
        <v>242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5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125</v>
      </c>
      <c r="B1" s="4" t="s">
        <v>205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2245.74197796</v>
      </c>
      <c r="D2" s="21">
        <f t="shared" ref="D2:X2" si="0">SUM(D3,D17,D22,D25,D26,D51,D52)</f>
        <v>2386.86532416</v>
      </c>
      <c r="E2" s="21">
        <f t="shared" si="0"/>
        <v>2241.2160147600002</v>
      </c>
      <c r="F2" s="21">
        <f t="shared" si="0"/>
        <v>2633.2782339599999</v>
      </c>
      <c r="G2" s="21">
        <f t="shared" si="0"/>
        <v>2466.2429708400005</v>
      </c>
      <c r="H2" s="21">
        <f t="shared" si="0"/>
        <v>2782.8860770800002</v>
      </c>
      <c r="I2" s="21">
        <f t="shared" si="0"/>
        <v>2501.3580462</v>
      </c>
      <c r="J2" s="21">
        <f t="shared" si="0"/>
        <v>2587.69203156</v>
      </c>
      <c r="K2" s="21">
        <f t="shared" si="0"/>
        <v>2965.6768827600004</v>
      </c>
      <c r="L2" s="21">
        <f t="shared" si="0"/>
        <v>2826.3372062400003</v>
      </c>
      <c r="M2" s="21">
        <f t="shared" si="0"/>
        <v>2405.1849004800001</v>
      </c>
      <c r="N2" s="21">
        <f t="shared" si="0"/>
        <v>1984.9875073200001</v>
      </c>
      <c r="O2" s="21">
        <f t="shared" si="0"/>
        <v>2148.6259886400003</v>
      </c>
      <c r="P2" s="21">
        <f t="shared" si="0"/>
        <v>3152.3204732400004</v>
      </c>
      <c r="Q2" s="21">
        <f t="shared" si="0"/>
        <v>2351.1141403200004</v>
      </c>
      <c r="R2" s="21">
        <f t="shared" si="0"/>
        <v>2785.91393844</v>
      </c>
      <c r="S2" s="21">
        <f t="shared" si="0"/>
        <v>2952.0843271200001</v>
      </c>
      <c r="T2" s="21">
        <f t="shared" si="0"/>
        <v>2788.27292412</v>
      </c>
      <c r="U2" s="21">
        <f t="shared" si="0"/>
        <v>2499.0304579200001</v>
      </c>
      <c r="V2" s="21">
        <f t="shared" si="0"/>
        <v>2340.1100203200003</v>
      </c>
      <c r="W2" s="21">
        <f t="shared" si="0"/>
        <v>2201.32570248</v>
      </c>
      <c r="X2" s="21">
        <f t="shared" si="0"/>
        <v>1751.5768849199999</v>
      </c>
      <c r="Y2" s="21">
        <f t="shared" ref="Y2:Z2" si="1">SUM(Y3,Y17,Y22,Y25,Y26,Y51,Y52)</f>
        <v>2394.3228951600004</v>
      </c>
      <c r="Z2" s="21">
        <f t="shared" si="1"/>
        <v>1955.6558874000002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X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si="3"/>
        <v>0</v>
      </c>
      <c r="Y3" s="24">
        <f t="shared" ref="Y3:Z3" si="4">SUM(Y4,Y8,Y11)</f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X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si="6"/>
        <v>0</v>
      </c>
      <c r="Y4" s="19">
        <f t="shared" ref="Y4:Z4" si="7">SUM(Y5:Y7)</f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f>NRG_CM_E!C5+NRG_OIL_NG_E!C5+NRG_PF_E!C5+NRG_CO_E!C5+NRG_BKBPB_E!C5+NRG_GW_E!C5+NRG_BF_E!C5+NRG_PR_E!C5+NRG_NI_E!C5+NRG_CL_E!C5+NRG_LNG_E!C5+NRG_BIOG_E!C5+NRG_GTL_E!C5+NRG_CPP_E!C5+NRG_NSP_E!C5</f>
        <v>0</v>
      </c>
      <c r="D5" s="8">
        <f>NRG_CM_E!D5+NRG_OIL_NG_E!D5+NRG_PF_E!D5+NRG_CO_E!D5+NRG_BKBPB_E!D5+NRG_GW_E!D5+NRG_BF_E!D5+NRG_PR_E!D5+NRG_NI_E!D5+NRG_CL_E!D5+NRG_LNG_E!D5+NRG_BIOG_E!D5+NRG_GTL_E!D5+NRG_CPP_E!D5+NRG_NSP_E!D5</f>
        <v>0</v>
      </c>
      <c r="E5" s="8">
        <f>NRG_CM_E!E5+NRG_OIL_NG_E!E5+NRG_PF_E!E5+NRG_CO_E!E5+NRG_BKBPB_E!E5+NRG_GW_E!E5+NRG_BF_E!E5+NRG_PR_E!E5+NRG_NI_E!E5+NRG_CL_E!E5+NRG_LNG_E!E5+NRG_BIOG_E!E5+NRG_GTL_E!E5+NRG_CPP_E!E5+NRG_NSP_E!E5</f>
        <v>0</v>
      </c>
      <c r="F5" s="8">
        <f>NRG_CM_E!F5+NRG_OIL_NG_E!F5+NRG_PF_E!F5+NRG_CO_E!F5+NRG_BKBPB_E!F5+NRG_GW_E!F5+NRG_BF_E!F5+NRG_PR_E!F5+NRG_NI_E!F5+NRG_CL_E!F5+NRG_LNG_E!F5+NRG_BIOG_E!F5+NRG_GTL_E!F5+NRG_CPP_E!F5+NRG_NSP_E!F5</f>
        <v>0</v>
      </c>
      <c r="G5" s="8">
        <f>NRG_CM_E!G5+NRG_OIL_NG_E!G5+NRG_PF_E!G5+NRG_CO_E!G5+NRG_BKBPB_E!G5+NRG_GW_E!G5+NRG_BF_E!G5+NRG_PR_E!G5+NRG_NI_E!G5+NRG_CL_E!G5+NRG_LNG_E!G5+NRG_BIOG_E!G5+NRG_GTL_E!G5+NRG_CPP_E!G5+NRG_NSP_E!G5</f>
        <v>0</v>
      </c>
      <c r="H5" s="8">
        <f>NRG_CM_E!H5+NRG_OIL_NG_E!H5+NRG_PF_E!H5+NRG_CO_E!H5+NRG_BKBPB_E!H5+NRG_GW_E!H5+NRG_BF_E!H5+NRG_PR_E!H5+NRG_NI_E!H5+NRG_CL_E!H5+NRG_LNG_E!H5+NRG_BIOG_E!H5+NRG_GTL_E!H5+NRG_CPP_E!H5+NRG_NSP_E!H5</f>
        <v>0</v>
      </c>
      <c r="I5" s="8">
        <f>NRG_CM_E!I5+NRG_OIL_NG_E!I5+NRG_PF_E!I5+NRG_CO_E!I5+NRG_BKBPB_E!I5+NRG_GW_E!I5+NRG_BF_E!I5+NRG_PR_E!I5+NRG_NI_E!I5+NRG_CL_E!I5+NRG_LNG_E!I5+NRG_BIOG_E!I5+NRG_GTL_E!I5+NRG_CPP_E!I5+NRG_NSP_E!I5</f>
        <v>0</v>
      </c>
      <c r="J5" s="8">
        <f>NRG_CM_E!J5+NRG_OIL_NG_E!J5+NRG_PF_E!J5+NRG_CO_E!J5+NRG_BKBPB_E!J5+NRG_GW_E!J5+NRG_BF_E!J5+NRG_PR_E!J5+NRG_NI_E!J5+NRG_CL_E!J5+NRG_LNG_E!J5+NRG_BIOG_E!J5+NRG_GTL_E!J5+NRG_CPP_E!J5+NRG_NSP_E!J5</f>
        <v>0</v>
      </c>
      <c r="K5" s="8">
        <f>NRG_CM_E!K5+NRG_OIL_NG_E!K5+NRG_PF_E!K5+NRG_CO_E!K5+NRG_BKBPB_E!K5+NRG_GW_E!K5+NRG_BF_E!K5+NRG_PR_E!K5+NRG_NI_E!K5+NRG_CL_E!K5+NRG_LNG_E!K5+NRG_BIOG_E!K5+NRG_GTL_E!K5+NRG_CPP_E!K5+NRG_NSP_E!K5</f>
        <v>0</v>
      </c>
      <c r="L5" s="8">
        <f>NRG_CM_E!L5+NRG_OIL_NG_E!L5+NRG_PF_E!L5+NRG_CO_E!L5+NRG_BKBPB_E!L5+NRG_GW_E!L5+NRG_BF_E!L5+NRG_PR_E!L5+NRG_NI_E!L5+NRG_CL_E!L5+NRG_LNG_E!L5+NRG_BIOG_E!L5+NRG_GTL_E!L5+NRG_CPP_E!L5+NRG_NSP_E!L5</f>
        <v>0</v>
      </c>
      <c r="M5" s="8">
        <f>NRG_CM_E!M5+NRG_OIL_NG_E!M5+NRG_PF_E!M5+NRG_CO_E!M5+NRG_BKBPB_E!M5+NRG_GW_E!M5+NRG_BF_E!M5+NRG_PR_E!M5+NRG_NI_E!M5+NRG_CL_E!M5+NRG_LNG_E!M5+NRG_BIOG_E!M5+NRG_GTL_E!M5+NRG_CPP_E!M5+NRG_NSP_E!M5</f>
        <v>0</v>
      </c>
      <c r="N5" s="8">
        <f>NRG_CM_E!N5+NRG_OIL_NG_E!N5+NRG_PF_E!N5+NRG_CO_E!N5+NRG_BKBPB_E!N5+NRG_GW_E!N5+NRG_BF_E!N5+NRG_PR_E!N5+NRG_NI_E!N5+NRG_CL_E!N5+NRG_LNG_E!N5+NRG_BIOG_E!N5+NRG_GTL_E!N5+NRG_CPP_E!N5+NRG_NSP_E!N5</f>
        <v>0</v>
      </c>
      <c r="O5" s="8">
        <f>NRG_CM_E!O5+NRG_OIL_NG_E!O5+NRG_PF_E!O5+NRG_CO_E!O5+NRG_BKBPB_E!O5+NRG_GW_E!O5+NRG_BF_E!O5+NRG_PR_E!O5+NRG_NI_E!O5+NRG_CL_E!O5+NRG_LNG_E!O5+NRG_BIOG_E!O5+NRG_GTL_E!O5+NRG_CPP_E!O5+NRG_NSP_E!O5</f>
        <v>0</v>
      </c>
      <c r="P5" s="8">
        <f>NRG_CM_E!P5+NRG_OIL_NG_E!P5+NRG_PF_E!P5+NRG_CO_E!P5+NRG_BKBPB_E!P5+NRG_GW_E!P5+NRG_BF_E!P5+NRG_PR_E!P5+NRG_NI_E!P5+NRG_CL_E!P5+NRG_LNG_E!P5+NRG_BIOG_E!P5+NRG_GTL_E!P5+NRG_CPP_E!P5+NRG_NSP_E!P5</f>
        <v>0</v>
      </c>
      <c r="Q5" s="8">
        <f>NRG_CM_E!Q5+NRG_OIL_NG_E!Q5+NRG_PF_E!Q5+NRG_CO_E!Q5+NRG_BKBPB_E!Q5+NRG_GW_E!Q5+NRG_BF_E!Q5+NRG_PR_E!Q5+NRG_NI_E!Q5+NRG_CL_E!Q5+NRG_LNG_E!Q5+NRG_BIOG_E!Q5+NRG_GTL_E!Q5+NRG_CPP_E!Q5+NRG_NSP_E!Q5</f>
        <v>0</v>
      </c>
      <c r="R5" s="8">
        <f>NRG_CM_E!R5+NRG_OIL_NG_E!R5+NRG_PF_E!R5+NRG_CO_E!R5+NRG_BKBPB_E!R5+NRG_GW_E!R5+NRG_BF_E!R5+NRG_PR_E!R5+NRG_NI_E!R5+NRG_CL_E!R5+NRG_LNG_E!R5+NRG_BIOG_E!R5+NRG_GTL_E!R5+NRG_CPP_E!R5+NRG_NSP_E!R5</f>
        <v>0</v>
      </c>
      <c r="S5" s="8">
        <f>NRG_CM_E!S5+NRG_OIL_NG_E!S5+NRG_PF_E!S5+NRG_CO_E!S5+NRG_BKBPB_E!S5+NRG_GW_E!S5+NRG_BF_E!S5+NRG_PR_E!S5+NRG_NI_E!S5+NRG_CL_E!S5+NRG_LNG_E!S5+NRG_BIOG_E!S5+NRG_GTL_E!S5+NRG_CPP_E!S5+NRG_NSP_E!S5</f>
        <v>0</v>
      </c>
      <c r="T5" s="8">
        <f>NRG_CM_E!T5+NRG_OIL_NG_E!T5+NRG_PF_E!T5+NRG_CO_E!T5+NRG_BKBPB_E!T5+NRG_GW_E!T5+NRG_BF_E!T5+NRG_PR_E!T5+NRG_NI_E!T5+NRG_CL_E!T5+NRG_LNG_E!T5+NRG_BIOG_E!T5+NRG_GTL_E!T5+NRG_CPP_E!T5+NRG_NSP_E!T5</f>
        <v>0</v>
      </c>
      <c r="U5" s="8">
        <f>NRG_CM_E!U5+NRG_OIL_NG_E!U5+NRG_PF_E!U5+NRG_CO_E!U5+NRG_BKBPB_E!U5+NRG_GW_E!U5+NRG_BF_E!U5+NRG_PR_E!U5+NRG_NI_E!U5+NRG_CL_E!U5+NRG_LNG_E!U5+NRG_BIOG_E!U5+NRG_GTL_E!U5+NRG_CPP_E!U5+NRG_NSP_E!U5</f>
        <v>0</v>
      </c>
      <c r="V5" s="8">
        <f>NRG_CM_E!V5+NRG_OIL_NG_E!V5+NRG_PF_E!V5+NRG_CO_E!V5+NRG_BKBPB_E!V5+NRG_GW_E!V5+NRG_BF_E!V5+NRG_PR_E!V5+NRG_NI_E!V5+NRG_CL_E!V5+NRG_LNG_E!V5+NRG_BIOG_E!V5+NRG_GTL_E!V5+NRG_CPP_E!V5+NRG_NSP_E!V5</f>
        <v>0</v>
      </c>
      <c r="W5" s="8">
        <f>NRG_CM_E!W5+NRG_OIL_NG_E!W5+NRG_PF_E!W5+NRG_CO_E!W5+NRG_BKBPB_E!W5+NRG_GW_E!W5+NRG_BF_E!W5+NRG_PR_E!W5+NRG_NI_E!W5+NRG_CL_E!W5+NRG_LNG_E!W5+NRG_BIOG_E!W5+NRG_GTL_E!W5+NRG_CPP_E!W5+NRG_NSP_E!W5</f>
        <v>0</v>
      </c>
      <c r="X5" s="8">
        <f>NRG_CM_E!X5+NRG_OIL_NG_E!X5+NRG_PF_E!X5+NRG_CO_E!X5+NRG_BKBPB_E!X5+NRG_GW_E!X5+NRG_BF_E!X5+NRG_PR_E!X5+NRG_NI_E!X5+NRG_CL_E!X5+NRG_LNG_E!X5+NRG_BIOG_E!X5+NRG_GTL_E!X5+NRG_CPP_E!X5+NRG_NSP_E!X5</f>
        <v>0</v>
      </c>
      <c r="Y5" s="8">
        <f>NRG_CM_E!Y5+NRG_OIL_NG_E!Y5+NRG_PF_E!Y5+NRG_CO_E!Y5+NRG_BKBPB_E!Y5+NRG_GW_E!Y5+NRG_BF_E!Y5+NRG_PR_E!Y5+NRG_NI_E!Y5+NRG_CL_E!Y5+NRG_LNG_E!Y5+NRG_BIOG_E!Y5+NRG_GTL_E!Y5+NRG_CPP_E!Y5+NRG_NSP_E!Y5</f>
        <v>0</v>
      </c>
      <c r="Z5" s="8">
        <f>NRG_CM_E!Z5+NRG_OIL_NG_E!Z5+NRG_PF_E!Z5+NRG_CO_E!Z5+NRG_BKBPB_E!Z5+NRG_GW_E!Z5+NRG_BF_E!Z5+NRG_PR_E!Z5+NRG_NI_E!Z5+NRG_CL_E!Z5+NRG_LNG_E!Z5+NRG_BIOG_E!Z5+NRG_GTL_E!Z5+NRG_CPP_E!Z5+NRG_NSP_E!Z5</f>
        <v>0</v>
      </c>
    </row>
    <row r="6" spans="1:26" ht="11.25" customHeight="1" x14ac:dyDescent="0.2">
      <c r="A6" s="28" t="s">
        <v>6</v>
      </c>
      <c r="B6" s="7" t="s">
        <v>7</v>
      </c>
      <c r="C6" s="8">
        <f>NRG_CM_E!C6+NRG_OIL_NG_E!C6+NRG_PF_E!C6+NRG_CO_E!C6+NRG_BKBPB_E!C6+NRG_GW_E!C6+NRG_BF_E!C6+NRG_PR_E!C6+NRG_NI_E!C6+NRG_CL_E!C6+NRG_LNG_E!C6+NRG_BIOG_E!C6+NRG_GTL_E!C6+NRG_CPP_E!C6+NRG_NSP_E!C6</f>
        <v>0</v>
      </c>
      <c r="D6" s="8">
        <f>NRG_CM_E!D6+NRG_OIL_NG_E!D6+NRG_PF_E!D6+NRG_CO_E!D6+NRG_BKBPB_E!D6+NRG_GW_E!D6+NRG_BF_E!D6+NRG_PR_E!D6+NRG_NI_E!D6+NRG_CL_E!D6+NRG_LNG_E!D6+NRG_BIOG_E!D6+NRG_GTL_E!D6+NRG_CPP_E!D6+NRG_NSP_E!D6</f>
        <v>0</v>
      </c>
      <c r="E6" s="8">
        <f>NRG_CM_E!E6+NRG_OIL_NG_E!E6+NRG_PF_E!E6+NRG_CO_E!E6+NRG_BKBPB_E!E6+NRG_GW_E!E6+NRG_BF_E!E6+NRG_PR_E!E6+NRG_NI_E!E6+NRG_CL_E!E6+NRG_LNG_E!E6+NRG_BIOG_E!E6+NRG_GTL_E!E6+NRG_CPP_E!E6+NRG_NSP_E!E6</f>
        <v>0</v>
      </c>
      <c r="F6" s="8">
        <f>NRG_CM_E!F6+NRG_OIL_NG_E!F6+NRG_PF_E!F6+NRG_CO_E!F6+NRG_BKBPB_E!F6+NRG_GW_E!F6+NRG_BF_E!F6+NRG_PR_E!F6+NRG_NI_E!F6+NRG_CL_E!F6+NRG_LNG_E!F6+NRG_BIOG_E!F6+NRG_GTL_E!F6+NRG_CPP_E!F6+NRG_NSP_E!F6</f>
        <v>0</v>
      </c>
      <c r="G6" s="8">
        <f>NRG_CM_E!G6+NRG_OIL_NG_E!G6+NRG_PF_E!G6+NRG_CO_E!G6+NRG_BKBPB_E!G6+NRG_GW_E!G6+NRG_BF_E!G6+NRG_PR_E!G6+NRG_NI_E!G6+NRG_CL_E!G6+NRG_LNG_E!G6+NRG_BIOG_E!G6+NRG_GTL_E!G6+NRG_CPP_E!G6+NRG_NSP_E!G6</f>
        <v>0</v>
      </c>
      <c r="H6" s="8">
        <f>NRG_CM_E!H6+NRG_OIL_NG_E!H6+NRG_PF_E!H6+NRG_CO_E!H6+NRG_BKBPB_E!H6+NRG_GW_E!H6+NRG_BF_E!H6+NRG_PR_E!H6+NRG_NI_E!H6+NRG_CL_E!H6+NRG_LNG_E!H6+NRG_BIOG_E!H6+NRG_GTL_E!H6+NRG_CPP_E!H6+NRG_NSP_E!H6</f>
        <v>0</v>
      </c>
      <c r="I6" s="8">
        <f>NRG_CM_E!I6+NRG_OIL_NG_E!I6+NRG_PF_E!I6+NRG_CO_E!I6+NRG_BKBPB_E!I6+NRG_GW_E!I6+NRG_BF_E!I6+NRG_PR_E!I6+NRG_NI_E!I6+NRG_CL_E!I6+NRG_LNG_E!I6+NRG_BIOG_E!I6+NRG_GTL_E!I6+NRG_CPP_E!I6+NRG_NSP_E!I6</f>
        <v>0</v>
      </c>
      <c r="J6" s="8">
        <f>NRG_CM_E!J6+NRG_OIL_NG_E!J6+NRG_PF_E!J6+NRG_CO_E!J6+NRG_BKBPB_E!J6+NRG_GW_E!J6+NRG_BF_E!J6+NRG_PR_E!J6+NRG_NI_E!J6+NRG_CL_E!J6+NRG_LNG_E!J6+NRG_BIOG_E!J6+NRG_GTL_E!J6+NRG_CPP_E!J6+NRG_NSP_E!J6</f>
        <v>0</v>
      </c>
      <c r="K6" s="8">
        <f>NRG_CM_E!K6+NRG_OIL_NG_E!K6+NRG_PF_E!K6+NRG_CO_E!K6+NRG_BKBPB_E!K6+NRG_GW_E!K6+NRG_BF_E!K6+NRG_PR_E!K6+NRG_NI_E!K6+NRG_CL_E!K6+NRG_LNG_E!K6+NRG_BIOG_E!K6+NRG_GTL_E!K6+NRG_CPP_E!K6+NRG_NSP_E!K6</f>
        <v>0</v>
      </c>
      <c r="L6" s="8">
        <f>NRG_CM_E!L6+NRG_OIL_NG_E!L6+NRG_PF_E!L6+NRG_CO_E!L6+NRG_BKBPB_E!L6+NRG_GW_E!L6+NRG_BF_E!L6+NRG_PR_E!L6+NRG_NI_E!L6+NRG_CL_E!L6+NRG_LNG_E!L6+NRG_BIOG_E!L6+NRG_GTL_E!L6+NRG_CPP_E!L6+NRG_NSP_E!L6</f>
        <v>0</v>
      </c>
      <c r="M6" s="8">
        <f>NRG_CM_E!M6+NRG_OIL_NG_E!M6+NRG_PF_E!M6+NRG_CO_E!M6+NRG_BKBPB_E!M6+NRG_GW_E!M6+NRG_BF_E!M6+NRG_PR_E!M6+NRG_NI_E!M6+NRG_CL_E!M6+NRG_LNG_E!M6+NRG_BIOG_E!M6+NRG_GTL_E!M6+NRG_CPP_E!M6+NRG_NSP_E!M6</f>
        <v>0</v>
      </c>
      <c r="N6" s="8">
        <f>NRG_CM_E!N6+NRG_OIL_NG_E!N6+NRG_PF_E!N6+NRG_CO_E!N6+NRG_BKBPB_E!N6+NRG_GW_E!N6+NRG_BF_E!N6+NRG_PR_E!N6+NRG_NI_E!N6+NRG_CL_E!N6+NRG_LNG_E!N6+NRG_BIOG_E!N6+NRG_GTL_E!N6+NRG_CPP_E!N6+NRG_NSP_E!N6</f>
        <v>0</v>
      </c>
      <c r="O6" s="8">
        <f>NRG_CM_E!O6+NRG_OIL_NG_E!O6+NRG_PF_E!O6+NRG_CO_E!O6+NRG_BKBPB_E!O6+NRG_GW_E!O6+NRG_BF_E!O6+NRG_PR_E!O6+NRG_NI_E!O6+NRG_CL_E!O6+NRG_LNG_E!O6+NRG_BIOG_E!O6+NRG_GTL_E!O6+NRG_CPP_E!O6+NRG_NSP_E!O6</f>
        <v>0</v>
      </c>
      <c r="P6" s="8">
        <f>NRG_CM_E!P6+NRG_OIL_NG_E!P6+NRG_PF_E!P6+NRG_CO_E!P6+NRG_BKBPB_E!P6+NRG_GW_E!P6+NRG_BF_E!P6+NRG_PR_E!P6+NRG_NI_E!P6+NRG_CL_E!P6+NRG_LNG_E!P6+NRG_BIOG_E!P6+NRG_GTL_E!P6+NRG_CPP_E!P6+NRG_NSP_E!P6</f>
        <v>0</v>
      </c>
      <c r="Q6" s="8">
        <f>NRG_CM_E!Q6+NRG_OIL_NG_E!Q6+NRG_PF_E!Q6+NRG_CO_E!Q6+NRG_BKBPB_E!Q6+NRG_GW_E!Q6+NRG_BF_E!Q6+NRG_PR_E!Q6+NRG_NI_E!Q6+NRG_CL_E!Q6+NRG_LNG_E!Q6+NRG_BIOG_E!Q6+NRG_GTL_E!Q6+NRG_CPP_E!Q6+NRG_NSP_E!Q6</f>
        <v>0</v>
      </c>
      <c r="R6" s="8">
        <f>NRG_CM_E!R6+NRG_OIL_NG_E!R6+NRG_PF_E!R6+NRG_CO_E!R6+NRG_BKBPB_E!R6+NRG_GW_E!R6+NRG_BF_E!R6+NRG_PR_E!R6+NRG_NI_E!R6+NRG_CL_E!R6+NRG_LNG_E!R6+NRG_BIOG_E!R6+NRG_GTL_E!R6+NRG_CPP_E!R6+NRG_NSP_E!R6</f>
        <v>0</v>
      </c>
      <c r="S6" s="8">
        <f>NRG_CM_E!S6+NRG_OIL_NG_E!S6+NRG_PF_E!S6+NRG_CO_E!S6+NRG_BKBPB_E!S6+NRG_GW_E!S6+NRG_BF_E!S6+NRG_PR_E!S6+NRG_NI_E!S6+NRG_CL_E!S6+NRG_LNG_E!S6+NRG_BIOG_E!S6+NRG_GTL_E!S6+NRG_CPP_E!S6+NRG_NSP_E!S6</f>
        <v>0</v>
      </c>
      <c r="T6" s="8">
        <f>NRG_CM_E!T6+NRG_OIL_NG_E!T6+NRG_PF_E!T6+NRG_CO_E!T6+NRG_BKBPB_E!T6+NRG_GW_E!T6+NRG_BF_E!T6+NRG_PR_E!T6+NRG_NI_E!T6+NRG_CL_E!T6+NRG_LNG_E!T6+NRG_BIOG_E!T6+NRG_GTL_E!T6+NRG_CPP_E!T6+NRG_NSP_E!T6</f>
        <v>0</v>
      </c>
      <c r="U6" s="8">
        <f>NRG_CM_E!U6+NRG_OIL_NG_E!U6+NRG_PF_E!U6+NRG_CO_E!U6+NRG_BKBPB_E!U6+NRG_GW_E!U6+NRG_BF_E!U6+NRG_PR_E!U6+NRG_NI_E!U6+NRG_CL_E!U6+NRG_LNG_E!U6+NRG_BIOG_E!U6+NRG_GTL_E!U6+NRG_CPP_E!U6+NRG_NSP_E!U6</f>
        <v>0</v>
      </c>
      <c r="V6" s="8">
        <f>NRG_CM_E!V6+NRG_OIL_NG_E!V6+NRG_PF_E!V6+NRG_CO_E!V6+NRG_BKBPB_E!V6+NRG_GW_E!V6+NRG_BF_E!V6+NRG_PR_E!V6+NRG_NI_E!V6+NRG_CL_E!V6+NRG_LNG_E!V6+NRG_BIOG_E!V6+NRG_GTL_E!V6+NRG_CPP_E!V6+NRG_NSP_E!V6</f>
        <v>0</v>
      </c>
      <c r="W6" s="8">
        <f>NRG_CM_E!W6+NRG_OIL_NG_E!W6+NRG_PF_E!W6+NRG_CO_E!W6+NRG_BKBPB_E!W6+NRG_GW_E!W6+NRG_BF_E!W6+NRG_PR_E!W6+NRG_NI_E!W6+NRG_CL_E!W6+NRG_LNG_E!W6+NRG_BIOG_E!W6+NRG_GTL_E!W6+NRG_CPP_E!W6+NRG_NSP_E!W6</f>
        <v>0</v>
      </c>
      <c r="X6" s="8">
        <f>NRG_CM_E!X6+NRG_OIL_NG_E!X6+NRG_PF_E!X6+NRG_CO_E!X6+NRG_BKBPB_E!X6+NRG_GW_E!X6+NRG_BF_E!X6+NRG_PR_E!X6+NRG_NI_E!X6+NRG_CL_E!X6+NRG_LNG_E!X6+NRG_BIOG_E!X6+NRG_GTL_E!X6+NRG_CPP_E!X6+NRG_NSP_E!X6</f>
        <v>0</v>
      </c>
      <c r="Y6" s="8">
        <f>NRG_CM_E!Y6+NRG_OIL_NG_E!Y6+NRG_PF_E!Y6+NRG_CO_E!Y6+NRG_BKBPB_E!Y6+NRG_GW_E!Y6+NRG_BF_E!Y6+NRG_PR_E!Y6+NRG_NI_E!Y6+NRG_CL_E!Y6+NRG_LNG_E!Y6+NRG_BIOG_E!Y6+NRG_GTL_E!Y6+NRG_CPP_E!Y6+NRG_NSP_E!Y6</f>
        <v>0</v>
      </c>
      <c r="Z6" s="8">
        <f>NRG_CM_E!Z6+NRG_OIL_NG_E!Z6+NRG_PF_E!Z6+NRG_CO_E!Z6+NRG_BKBPB_E!Z6+NRG_GW_E!Z6+NRG_BF_E!Z6+NRG_PR_E!Z6+NRG_NI_E!Z6+NRG_CL_E!Z6+NRG_LNG_E!Z6+NRG_BIOG_E!Z6+NRG_GTL_E!Z6+NRG_CPP_E!Z6+NRG_NSP_E!Z6</f>
        <v>0</v>
      </c>
    </row>
    <row r="7" spans="1:26" ht="11.25" customHeight="1" x14ac:dyDescent="0.2">
      <c r="A7" s="28" t="s">
        <v>8</v>
      </c>
      <c r="B7" s="7" t="s">
        <v>9</v>
      </c>
      <c r="C7" s="8">
        <f>NRG_CM_E!C7+NRG_OIL_NG_E!C7+NRG_PF_E!C7+NRG_CO_E!C7+NRG_BKBPB_E!C7+NRG_GW_E!C7+NRG_BF_E!C7+NRG_PR_E!C7+NRG_NI_E!C7+NRG_CL_E!C7+NRG_LNG_E!C7+NRG_BIOG_E!C7+NRG_GTL_E!C7+NRG_CPP_E!C7+NRG_NSP_E!C7</f>
        <v>0</v>
      </c>
      <c r="D7" s="8">
        <f>NRG_CM_E!D7+NRG_OIL_NG_E!D7+NRG_PF_E!D7+NRG_CO_E!D7+NRG_BKBPB_E!D7+NRG_GW_E!D7+NRG_BF_E!D7+NRG_PR_E!D7+NRG_NI_E!D7+NRG_CL_E!D7+NRG_LNG_E!D7+NRG_BIOG_E!D7+NRG_GTL_E!D7+NRG_CPP_E!D7+NRG_NSP_E!D7</f>
        <v>0</v>
      </c>
      <c r="E7" s="8">
        <f>NRG_CM_E!E7+NRG_OIL_NG_E!E7+NRG_PF_E!E7+NRG_CO_E!E7+NRG_BKBPB_E!E7+NRG_GW_E!E7+NRG_BF_E!E7+NRG_PR_E!E7+NRG_NI_E!E7+NRG_CL_E!E7+NRG_LNG_E!E7+NRG_BIOG_E!E7+NRG_GTL_E!E7+NRG_CPP_E!E7+NRG_NSP_E!E7</f>
        <v>0</v>
      </c>
      <c r="F7" s="8">
        <f>NRG_CM_E!F7+NRG_OIL_NG_E!F7+NRG_PF_E!F7+NRG_CO_E!F7+NRG_BKBPB_E!F7+NRG_GW_E!F7+NRG_BF_E!F7+NRG_PR_E!F7+NRG_NI_E!F7+NRG_CL_E!F7+NRG_LNG_E!F7+NRG_BIOG_E!F7+NRG_GTL_E!F7+NRG_CPP_E!F7+NRG_NSP_E!F7</f>
        <v>0</v>
      </c>
      <c r="G7" s="8">
        <f>NRG_CM_E!G7+NRG_OIL_NG_E!G7+NRG_PF_E!G7+NRG_CO_E!G7+NRG_BKBPB_E!G7+NRG_GW_E!G7+NRG_BF_E!G7+NRG_PR_E!G7+NRG_NI_E!G7+NRG_CL_E!G7+NRG_LNG_E!G7+NRG_BIOG_E!G7+NRG_GTL_E!G7+NRG_CPP_E!G7+NRG_NSP_E!G7</f>
        <v>0</v>
      </c>
      <c r="H7" s="8">
        <f>NRG_CM_E!H7+NRG_OIL_NG_E!H7+NRG_PF_E!H7+NRG_CO_E!H7+NRG_BKBPB_E!H7+NRG_GW_E!H7+NRG_BF_E!H7+NRG_PR_E!H7+NRG_NI_E!H7+NRG_CL_E!H7+NRG_LNG_E!H7+NRG_BIOG_E!H7+NRG_GTL_E!H7+NRG_CPP_E!H7+NRG_NSP_E!H7</f>
        <v>0</v>
      </c>
      <c r="I7" s="8">
        <f>NRG_CM_E!I7+NRG_OIL_NG_E!I7+NRG_PF_E!I7+NRG_CO_E!I7+NRG_BKBPB_E!I7+NRG_GW_E!I7+NRG_BF_E!I7+NRG_PR_E!I7+NRG_NI_E!I7+NRG_CL_E!I7+NRG_LNG_E!I7+NRG_BIOG_E!I7+NRG_GTL_E!I7+NRG_CPP_E!I7+NRG_NSP_E!I7</f>
        <v>0</v>
      </c>
      <c r="J7" s="8">
        <f>NRG_CM_E!J7+NRG_OIL_NG_E!J7+NRG_PF_E!J7+NRG_CO_E!J7+NRG_BKBPB_E!J7+NRG_GW_E!J7+NRG_BF_E!J7+NRG_PR_E!J7+NRG_NI_E!J7+NRG_CL_E!J7+NRG_LNG_E!J7+NRG_BIOG_E!J7+NRG_GTL_E!J7+NRG_CPP_E!J7+NRG_NSP_E!J7</f>
        <v>0</v>
      </c>
      <c r="K7" s="8">
        <f>NRG_CM_E!K7+NRG_OIL_NG_E!K7+NRG_PF_E!K7+NRG_CO_E!K7+NRG_BKBPB_E!K7+NRG_GW_E!K7+NRG_BF_E!K7+NRG_PR_E!K7+NRG_NI_E!K7+NRG_CL_E!K7+NRG_LNG_E!K7+NRG_BIOG_E!K7+NRG_GTL_E!K7+NRG_CPP_E!K7+NRG_NSP_E!K7</f>
        <v>0</v>
      </c>
      <c r="L7" s="8">
        <f>NRG_CM_E!L7+NRG_OIL_NG_E!L7+NRG_PF_E!L7+NRG_CO_E!L7+NRG_BKBPB_E!L7+NRG_GW_E!L7+NRG_BF_E!L7+NRG_PR_E!L7+NRG_NI_E!L7+NRG_CL_E!L7+NRG_LNG_E!L7+NRG_BIOG_E!L7+NRG_GTL_E!L7+NRG_CPP_E!L7+NRG_NSP_E!L7</f>
        <v>0</v>
      </c>
      <c r="M7" s="8">
        <f>NRG_CM_E!M7+NRG_OIL_NG_E!M7+NRG_PF_E!M7+NRG_CO_E!M7+NRG_BKBPB_E!M7+NRG_GW_E!M7+NRG_BF_E!M7+NRG_PR_E!M7+NRG_NI_E!M7+NRG_CL_E!M7+NRG_LNG_E!M7+NRG_BIOG_E!M7+NRG_GTL_E!M7+NRG_CPP_E!M7+NRG_NSP_E!M7</f>
        <v>0</v>
      </c>
      <c r="N7" s="8">
        <f>NRG_CM_E!N7+NRG_OIL_NG_E!N7+NRG_PF_E!N7+NRG_CO_E!N7+NRG_BKBPB_E!N7+NRG_GW_E!N7+NRG_BF_E!N7+NRG_PR_E!N7+NRG_NI_E!N7+NRG_CL_E!N7+NRG_LNG_E!N7+NRG_BIOG_E!N7+NRG_GTL_E!N7+NRG_CPP_E!N7+NRG_NSP_E!N7</f>
        <v>0</v>
      </c>
      <c r="O7" s="8">
        <f>NRG_CM_E!O7+NRG_OIL_NG_E!O7+NRG_PF_E!O7+NRG_CO_E!O7+NRG_BKBPB_E!O7+NRG_GW_E!O7+NRG_BF_E!O7+NRG_PR_E!O7+NRG_NI_E!O7+NRG_CL_E!O7+NRG_LNG_E!O7+NRG_BIOG_E!O7+NRG_GTL_E!O7+NRG_CPP_E!O7+NRG_NSP_E!O7</f>
        <v>0</v>
      </c>
      <c r="P7" s="8">
        <f>NRG_CM_E!P7+NRG_OIL_NG_E!P7+NRG_PF_E!P7+NRG_CO_E!P7+NRG_BKBPB_E!P7+NRG_GW_E!P7+NRG_BF_E!P7+NRG_PR_E!P7+NRG_NI_E!P7+NRG_CL_E!P7+NRG_LNG_E!P7+NRG_BIOG_E!P7+NRG_GTL_E!P7+NRG_CPP_E!P7+NRG_NSP_E!P7</f>
        <v>0</v>
      </c>
      <c r="Q7" s="8">
        <f>NRG_CM_E!Q7+NRG_OIL_NG_E!Q7+NRG_PF_E!Q7+NRG_CO_E!Q7+NRG_BKBPB_E!Q7+NRG_GW_E!Q7+NRG_BF_E!Q7+NRG_PR_E!Q7+NRG_NI_E!Q7+NRG_CL_E!Q7+NRG_LNG_E!Q7+NRG_BIOG_E!Q7+NRG_GTL_E!Q7+NRG_CPP_E!Q7+NRG_NSP_E!Q7</f>
        <v>0</v>
      </c>
      <c r="R7" s="8">
        <f>NRG_CM_E!R7+NRG_OIL_NG_E!R7+NRG_PF_E!R7+NRG_CO_E!R7+NRG_BKBPB_E!R7+NRG_GW_E!R7+NRG_BF_E!R7+NRG_PR_E!R7+NRG_NI_E!R7+NRG_CL_E!R7+NRG_LNG_E!R7+NRG_BIOG_E!R7+NRG_GTL_E!R7+NRG_CPP_E!R7+NRG_NSP_E!R7</f>
        <v>0</v>
      </c>
      <c r="S7" s="8">
        <f>NRG_CM_E!S7+NRG_OIL_NG_E!S7+NRG_PF_E!S7+NRG_CO_E!S7+NRG_BKBPB_E!S7+NRG_GW_E!S7+NRG_BF_E!S7+NRG_PR_E!S7+NRG_NI_E!S7+NRG_CL_E!S7+NRG_LNG_E!S7+NRG_BIOG_E!S7+NRG_GTL_E!S7+NRG_CPP_E!S7+NRG_NSP_E!S7</f>
        <v>0</v>
      </c>
      <c r="T7" s="8">
        <f>NRG_CM_E!T7+NRG_OIL_NG_E!T7+NRG_PF_E!T7+NRG_CO_E!T7+NRG_BKBPB_E!T7+NRG_GW_E!T7+NRG_BF_E!T7+NRG_PR_E!T7+NRG_NI_E!T7+NRG_CL_E!T7+NRG_LNG_E!T7+NRG_BIOG_E!T7+NRG_GTL_E!T7+NRG_CPP_E!T7+NRG_NSP_E!T7</f>
        <v>0</v>
      </c>
      <c r="U7" s="8">
        <f>NRG_CM_E!U7+NRG_OIL_NG_E!U7+NRG_PF_E!U7+NRG_CO_E!U7+NRG_BKBPB_E!U7+NRG_GW_E!U7+NRG_BF_E!U7+NRG_PR_E!U7+NRG_NI_E!U7+NRG_CL_E!U7+NRG_LNG_E!U7+NRG_BIOG_E!U7+NRG_GTL_E!U7+NRG_CPP_E!U7+NRG_NSP_E!U7</f>
        <v>0</v>
      </c>
      <c r="V7" s="8">
        <f>NRG_CM_E!V7+NRG_OIL_NG_E!V7+NRG_PF_E!V7+NRG_CO_E!V7+NRG_BKBPB_E!V7+NRG_GW_E!V7+NRG_BF_E!V7+NRG_PR_E!V7+NRG_NI_E!V7+NRG_CL_E!V7+NRG_LNG_E!V7+NRG_BIOG_E!V7+NRG_GTL_E!V7+NRG_CPP_E!V7+NRG_NSP_E!V7</f>
        <v>0</v>
      </c>
      <c r="W7" s="8">
        <f>NRG_CM_E!W7+NRG_OIL_NG_E!W7+NRG_PF_E!W7+NRG_CO_E!W7+NRG_BKBPB_E!W7+NRG_GW_E!W7+NRG_BF_E!W7+NRG_PR_E!W7+NRG_NI_E!W7+NRG_CL_E!W7+NRG_LNG_E!W7+NRG_BIOG_E!W7+NRG_GTL_E!W7+NRG_CPP_E!W7+NRG_NSP_E!W7</f>
        <v>0</v>
      </c>
      <c r="X7" s="8">
        <f>NRG_CM_E!X7+NRG_OIL_NG_E!X7+NRG_PF_E!X7+NRG_CO_E!X7+NRG_BKBPB_E!X7+NRG_GW_E!X7+NRG_BF_E!X7+NRG_PR_E!X7+NRG_NI_E!X7+NRG_CL_E!X7+NRG_LNG_E!X7+NRG_BIOG_E!X7+NRG_GTL_E!X7+NRG_CPP_E!X7+NRG_NSP_E!X7</f>
        <v>0</v>
      </c>
      <c r="Y7" s="8">
        <f>NRG_CM_E!Y7+NRG_OIL_NG_E!Y7+NRG_PF_E!Y7+NRG_CO_E!Y7+NRG_BKBPB_E!Y7+NRG_GW_E!Y7+NRG_BF_E!Y7+NRG_PR_E!Y7+NRG_NI_E!Y7+NRG_CL_E!Y7+NRG_LNG_E!Y7+NRG_BIOG_E!Y7+NRG_GTL_E!Y7+NRG_CPP_E!Y7+NRG_NSP_E!Y7</f>
        <v>0</v>
      </c>
      <c r="Z7" s="8">
        <f>NRG_CM_E!Z7+NRG_OIL_NG_E!Z7+NRG_PF_E!Z7+NRG_CO_E!Z7+NRG_BKBPB_E!Z7+NRG_GW_E!Z7+NRG_BF_E!Z7+NRG_PR_E!Z7+NRG_NI_E!Z7+NRG_CL_E!Z7+NRG_LNG_E!Z7+NRG_BIOG_E!Z7+NRG_GTL_E!Z7+NRG_CPP_E!Z7+NRG_NSP_E!Z7</f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0</v>
      </c>
      <c r="D8" s="19">
        <f t="shared" ref="D8:X8" si="9">SUM(D9:D10)</f>
        <v>0</v>
      </c>
      <c r="E8" s="19">
        <f t="shared" si="9"/>
        <v>0</v>
      </c>
      <c r="F8" s="19">
        <f t="shared" si="9"/>
        <v>0</v>
      </c>
      <c r="G8" s="19">
        <f t="shared" si="9"/>
        <v>0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si="9"/>
        <v>0</v>
      </c>
      <c r="Y8" s="19">
        <f t="shared" ref="Y8:Z8" si="10">SUM(Y9:Y10)</f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f>NRG_CM_E!C9+NRG_OIL_NG_E!C9+NRG_PF_E!C9+NRG_CO_E!C9+NRG_BKBPB_E!C9+NRG_GW_E!C9+NRG_BF_E!C9+NRG_PR_E!C9+NRG_NI_E!C9+NRG_CL_E!C9+NRG_LNG_E!C9+NRG_BIOG_E!C9+NRG_GTL_E!C9+NRG_CPP_E!C9+NRG_NSP_E!C9</f>
        <v>0</v>
      </c>
      <c r="D9" s="8">
        <f>NRG_CM_E!D9+NRG_OIL_NG_E!D9+NRG_PF_E!D9+NRG_CO_E!D9+NRG_BKBPB_E!D9+NRG_GW_E!D9+NRG_BF_E!D9+NRG_PR_E!D9+NRG_NI_E!D9+NRG_CL_E!D9+NRG_LNG_E!D9+NRG_BIOG_E!D9+NRG_GTL_E!D9+NRG_CPP_E!D9+NRG_NSP_E!D9</f>
        <v>0</v>
      </c>
      <c r="E9" s="8">
        <f>NRG_CM_E!E9+NRG_OIL_NG_E!E9+NRG_PF_E!E9+NRG_CO_E!E9+NRG_BKBPB_E!E9+NRG_GW_E!E9+NRG_BF_E!E9+NRG_PR_E!E9+NRG_NI_E!E9+NRG_CL_E!E9+NRG_LNG_E!E9+NRG_BIOG_E!E9+NRG_GTL_E!E9+NRG_CPP_E!E9+NRG_NSP_E!E9</f>
        <v>0</v>
      </c>
      <c r="F9" s="8">
        <f>NRG_CM_E!F9+NRG_OIL_NG_E!F9+NRG_PF_E!F9+NRG_CO_E!F9+NRG_BKBPB_E!F9+NRG_GW_E!F9+NRG_BF_E!F9+NRG_PR_E!F9+NRG_NI_E!F9+NRG_CL_E!F9+NRG_LNG_E!F9+NRG_BIOG_E!F9+NRG_GTL_E!F9+NRG_CPP_E!F9+NRG_NSP_E!F9</f>
        <v>0</v>
      </c>
      <c r="G9" s="8">
        <f>NRG_CM_E!G9+NRG_OIL_NG_E!G9+NRG_PF_E!G9+NRG_CO_E!G9+NRG_BKBPB_E!G9+NRG_GW_E!G9+NRG_BF_E!G9+NRG_PR_E!G9+NRG_NI_E!G9+NRG_CL_E!G9+NRG_LNG_E!G9+NRG_BIOG_E!G9+NRG_GTL_E!G9+NRG_CPP_E!G9+NRG_NSP_E!G9</f>
        <v>0</v>
      </c>
      <c r="H9" s="8">
        <f>NRG_CM_E!H9+NRG_OIL_NG_E!H9+NRG_PF_E!H9+NRG_CO_E!H9+NRG_BKBPB_E!H9+NRG_GW_E!H9+NRG_BF_E!H9+NRG_PR_E!H9+NRG_NI_E!H9+NRG_CL_E!H9+NRG_LNG_E!H9+NRG_BIOG_E!H9+NRG_GTL_E!H9+NRG_CPP_E!H9+NRG_NSP_E!H9</f>
        <v>0</v>
      </c>
      <c r="I9" s="8">
        <f>NRG_CM_E!I9+NRG_OIL_NG_E!I9+NRG_PF_E!I9+NRG_CO_E!I9+NRG_BKBPB_E!I9+NRG_GW_E!I9+NRG_BF_E!I9+NRG_PR_E!I9+NRG_NI_E!I9+NRG_CL_E!I9+NRG_LNG_E!I9+NRG_BIOG_E!I9+NRG_GTL_E!I9+NRG_CPP_E!I9+NRG_NSP_E!I9</f>
        <v>0</v>
      </c>
      <c r="J9" s="8">
        <f>NRG_CM_E!J9+NRG_OIL_NG_E!J9+NRG_PF_E!J9+NRG_CO_E!J9+NRG_BKBPB_E!J9+NRG_GW_E!J9+NRG_BF_E!J9+NRG_PR_E!J9+NRG_NI_E!J9+NRG_CL_E!J9+NRG_LNG_E!J9+NRG_BIOG_E!J9+NRG_GTL_E!J9+NRG_CPP_E!J9+NRG_NSP_E!J9</f>
        <v>0</v>
      </c>
      <c r="K9" s="8">
        <f>NRG_CM_E!K9+NRG_OIL_NG_E!K9+NRG_PF_E!K9+NRG_CO_E!K9+NRG_BKBPB_E!K9+NRG_GW_E!K9+NRG_BF_E!K9+NRG_PR_E!K9+NRG_NI_E!K9+NRG_CL_E!K9+NRG_LNG_E!K9+NRG_BIOG_E!K9+NRG_GTL_E!K9+NRG_CPP_E!K9+NRG_NSP_E!K9</f>
        <v>0</v>
      </c>
      <c r="L9" s="8">
        <f>NRG_CM_E!L9+NRG_OIL_NG_E!L9+NRG_PF_E!L9+NRG_CO_E!L9+NRG_BKBPB_E!L9+NRG_GW_E!L9+NRG_BF_E!L9+NRG_PR_E!L9+NRG_NI_E!L9+NRG_CL_E!L9+NRG_LNG_E!L9+NRG_BIOG_E!L9+NRG_GTL_E!L9+NRG_CPP_E!L9+NRG_NSP_E!L9</f>
        <v>0</v>
      </c>
      <c r="M9" s="8">
        <f>NRG_CM_E!M9+NRG_OIL_NG_E!M9+NRG_PF_E!M9+NRG_CO_E!M9+NRG_BKBPB_E!M9+NRG_GW_E!M9+NRG_BF_E!M9+NRG_PR_E!M9+NRG_NI_E!M9+NRG_CL_E!M9+NRG_LNG_E!M9+NRG_BIOG_E!M9+NRG_GTL_E!M9+NRG_CPP_E!M9+NRG_NSP_E!M9</f>
        <v>0</v>
      </c>
      <c r="N9" s="8">
        <f>NRG_CM_E!N9+NRG_OIL_NG_E!N9+NRG_PF_E!N9+NRG_CO_E!N9+NRG_BKBPB_E!N9+NRG_GW_E!N9+NRG_BF_E!N9+NRG_PR_E!N9+NRG_NI_E!N9+NRG_CL_E!N9+NRG_LNG_E!N9+NRG_BIOG_E!N9+NRG_GTL_E!N9+NRG_CPP_E!N9+NRG_NSP_E!N9</f>
        <v>0</v>
      </c>
      <c r="O9" s="8">
        <f>NRG_CM_E!O9+NRG_OIL_NG_E!O9+NRG_PF_E!O9+NRG_CO_E!O9+NRG_BKBPB_E!O9+NRG_GW_E!O9+NRG_BF_E!O9+NRG_PR_E!O9+NRG_NI_E!O9+NRG_CL_E!O9+NRG_LNG_E!O9+NRG_BIOG_E!O9+NRG_GTL_E!O9+NRG_CPP_E!O9+NRG_NSP_E!O9</f>
        <v>0</v>
      </c>
      <c r="P9" s="8">
        <f>NRG_CM_E!P9+NRG_OIL_NG_E!P9+NRG_PF_E!P9+NRG_CO_E!P9+NRG_BKBPB_E!P9+NRG_GW_E!P9+NRG_BF_E!P9+NRG_PR_E!P9+NRG_NI_E!P9+NRG_CL_E!P9+NRG_LNG_E!P9+NRG_BIOG_E!P9+NRG_GTL_E!P9+NRG_CPP_E!P9+NRG_NSP_E!P9</f>
        <v>0</v>
      </c>
      <c r="Q9" s="8">
        <f>NRG_CM_E!Q9+NRG_OIL_NG_E!Q9+NRG_PF_E!Q9+NRG_CO_E!Q9+NRG_BKBPB_E!Q9+NRG_GW_E!Q9+NRG_BF_E!Q9+NRG_PR_E!Q9+NRG_NI_E!Q9+NRG_CL_E!Q9+NRG_LNG_E!Q9+NRG_BIOG_E!Q9+NRG_GTL_E!Q9+NRG_CPP_E!Q9+NRG_NSP_E!Q9</f>
        <v>0</v>
      </c>
      <c r="R9" s="8">
        <f>NRG_CM_E!R9+NRG_OIL_NG_E!R9+NRG_PF_E!R9+NRG_CO_E!R9+NRG_BKBPB_E!R9+NRG_GW_E!R9+NRG_BF_E!R9+NRG_PR_E!R9+NRG_NI_E!R9+NRG_CL_E!R9+NRG_LNG_E!R9+NRG_BIOG_E!R9+NRG_GTL_E!R9+NRG_CPP_E!R9+NRG_NSP_E!R9</f>
        <v>0</v>
      </c>
      <c r="S9" s="8">
        <f>NRG_CM_E!S9+NRG_OIL_NG_E!S9+NRG_PF_E!S9+NRG_CO_E!S9+NRG_BKBPB_E!S9+NRG_GW_E!S9+NRG_BF_E!S9+NRG_PR_E!S9+NRG_NI_E!S9+NRG_CL_E!S9+NRG_LNG_E!S9+NRG_BIOG_E!S9+NRG_GTL_E!S9+NRG_CPP_E!S9+NRG_NSP_E!S9</f>
        <v>0</v>
      </c>
      <c r="T9" s="8">
        <f>NRG_CM_E!T9+NRG_OIL_NG_E!T9+NRG_PF_E!T9+NRG_CO_E!T9+NRG_BKBPB_E!T9+NRG_GW_E!T9+NRG_BF_E!T9+NRG_PR_E!T9+NRG_NI_E!T9+NRG_CL_E!T9+NRG_LNG_E!T9+NRG_BIOG_E!T9+NRG_GTL_E!T9+NRG_CPP_E!T9+NRG_NSP_E!T9</f>
        <v>0</v>
      </c>
      <c r="U9" s="8">
        <f>NRG_CM_E!U9+NRG_OIL_NG_E!U9+NRG_PF_E!U9+NRG_CO_E!U9+NRG_BKBPB_E!U9+NRG_GW_E!U9+NRG_BF_E!U9+NRG_PR_E!U9+NRG_NI_E!U9+NRG_CL_E!U9+NRG_LNG_E!U9+NRG_BIOG_E!U9+NRG_GTL_E!U9+NRG_CPP_E!U9+NRG_NSP_E!U9</f>
        <v>0</v>
      </c>
      <c r="V9" s="8">
        <f>NRG_CM_E!V9+NRG_OIL_NG_E!V9+NRG_PF_E!V9+NRG_CO_E!V9+NRG_BKBPB_E!V9+NRG_GW_E!V9+NRG_BF_E!V9+NRG_PR_E!V9+NRG_NI_E!V9+NRG_CL_E!V9+NRG_LNG_E!V9+NRG_BIOG_E!V9+NRG_GTL_E!V9+NRG_CPP_E!V9+NRG_NSP_E!V9</f>
        <v>0</v>
      </c>
      <c r="W9" s="8">
        <f>NRG_CM_E!W9+NRG_OIL_NG_E!W9+NRG_PF_E!W9+NRG_CO_E!W9+NRG_BKBPB_E!W9+NRG_GW_E!W9+NRG_BF_E!W9+NRG_PR_E!W9+NRG_NI_E!W9+NRG_CL_E!W9+NRG_LNG_E!W9+NRG_BIOG_E!W9+NRG_GTL_E!W9+NRG_CPP_E!W9+NRG_NSP_E!W9</f>
        <v>0</v>
      </c>
      <c r="X9" s="8">
        <f>NRG_CM_E!X9+NRG_OIL_NG_E!X9+NRG_PF_E!X9+NRG_CO_E!X9+NRG_BKBPB_E!X9+NRG_GW_E!X9+NRG_BF_E!X9+NRG_PR_E!X9+NRG_NI_E!X9+NRG_CL_E!X9+NRG_LNG_E!X9+NRG_BIOG_E!X9+NRG_GTL_E!X9+NRG_CPP_E!X9+NRG_NSP_E!X9</f>
        <v>0</v>
      </c>
      <c r="Y9" s="8">
        <f>NRG_CM_E!Y9+NRG_OIL_NG_E!Y9+NRG_PF_E!Y9+NRG_CO_E!Y9+NRG_BKBPB_E!Y9+NRG_GW_E!Y9+NRG_BF_E!Y9+NRG_PR_E!Y9+NRG_NI_E!Y9+NRG_CL_E!Y9+NRG_LNG_E!Y9+NRG_BIOG_E!Y9+NRG_GTL_E!Y9+NRG_CPP_E!Y9+NRG_NSP_E!Y9</f>
        <v>0</v>
      </c>
      <c r="Z9" s="8">
        <f>NRG_CM_E!Z9+NRG_OIL_NG_E!Z9+NRG_PF_E!Z9+NRG_CO_E!Z9+NRG_BKBPB_E!Z9+NRG_GW_E!Z9+NRG_BF_E!Z9+NRG_PR_E!Z9+NRG_NI_E!Z9+NRG_CL_E!Z9+NRG_LNG_E!Z9+NRG_BIOG_E!Z9+NRG_GTL_E!Z9+NRG_CPP_E!Z9+NRG_NSP_E!Z9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NRG_CM_E!C10+NRG_OIL_NG_E!C10+NRG_PF_E!C10+NRG_CO_E!C10+NRG_BKBPB_E!C10+NRG_GW_E!C10+NRG_BF_E!C10+NRG_PR_E!C10+NRG_NI_E!C10+NRG_CL_E!C10+NRG_LNG_E!C10+NRG_BIOG_E!C10+NRG_GTL_E!C10+NRG_CPP_E!C10+NRG_NSP_E!C10</f>
        <v>0</v>
      </c>
      <c r="D10" s="8">
        <f>NRG_CM_E!D10+NRG_OIL_NG_E!D10+NRG_PF_E!D10+NRG_CO_E!D10+NRG_BKBPB_E!D10+NRG_GW_E!D10+NRG_BF_E!D10+NRG_PR_E!D10+NRG_NI_E!D10+NRG_CL_E!D10+NRG_LNG_E!D10+NRG_BIOG_E!D10+NRG_GTL_E!D10+NRG_CPP_E!D10+NRG_NSP_E!D10</f>
        <v>0</v>
      </c>
      <c r="E10" s="8">
        <f>NRG_CM_E!E10+NRG_OIL_NG_E!E10+NRG_PF_E!E10+NRG_CO_E!E10+NRG_BKBPB_E!E10+NRG_GW_E!E10+NRG_BF_E!E10+NRG_PR_E!E10+NRG_NI_E!E10+NRG_CL_E!E10+NRG_LNG_E!E10+NRG_BIOG_E!E10+NRG_GTL_E!E10+NRG_CPP_E!E10+NRG_NSP_E!E10</f>
        <v>0</v>
      </c>
      <c r="F10" s="8">
        <f>NRG_CM_E!F10+NRG_OIL_NG_E!F10+NRG_PF_E!F10+NRG_CO_E!F10+NRG_BKBPB_E!F10+NRG_GW_E!F10+NRG_BF_E!F10+NRG_PR_E!F10+NRG_NI_E!F10+NRG_CL_E!F10+NRG_LNG_E!F10+NRG_BIOG_E!F10+NRG_GTL_E!F10+NRG_CPP_E!F10+NRG_NSP_E!F10</f>
        <v>0</v>
      </c>
      <c r="G10" s="8">
        <f>NRG_CM_E!G10+NRG_OIL_NG_E!G10+NRG_PF_E!G10+NRG_CO_E!G10+NRG_BKBPB_E!G10+NRG_GW_E!G10+NRG_BF_E!G10+NRG_PR_E!G10+NRG_NI_E!G10+NRG_CL_E!G10+NRG_LNG_E!G10+NRG_BIOG_E!G10+NRG_GTL_E!G10+NRG_CPP_E!G10+NRG_NSP_E!G10</f>
        <v>0</v>
      </c>
      <c r="H10" s="8">
        <f>NRG_CM_E!H10+NRG_OIL_NG_E!H10+NRG_PF_E!H10+NRG_CO_E!H10+NRG_BKBPB_E!H10+NRG_GW_E!H10+NRG_BF_E!H10+NRG_PR_E!H10+NRG_NI_E!H10+NRG_CL_E!H10+NRG_LNG_E!H10+NRG_BIOG_E!H10+NRG_GTL_E!H10+NRG_CPP_E!H10+NRG_NSP_E!H10</f>
        <v>0</v>
      </c>
      <c r="I10" s="8">
        <f>NRG_CM_E!I10+NRG_OIL_NG_E!I10+NRG_PF_E!I10+NRG_CO_E!I10+NRG_BKBPB_E!I10+NRG_GW_E!I10+NRG_BF_E!I10+NRG_PR_E!I10+NRG_NI_E!I10+NRG_CL_E!I10+NRG_LNG_E!I10+NRG_BIOG_E!I10+NRG_GTL_E!I10+NRG_CPP_E!I10+NRG_NSP_E!I10</f>
        <v>0</v>
      </c>
      <c r="J10" s="8">
        <f>NRG_CM_E!J10+NRG_OIL_NG_E!J10+NRG_PF_E!J10+NRG_CO_E!J10+NRG_BKBPB_E!J10+NRG_GW_E!J10+NRG_BF_E!J10+NRG_PR_E!J10+NRG_NI_E!J10+NRG_CL_E!J10+NRG_LNG_E!J10+NRG_BIOG_E!J10+NRG_GTL_E!J10+NRG_CPP_E!J10+NRG_NSP_E!J10</f>
        <v>0</v>
      </c>
      <c r="K10" s="8">
        <f>NRG_CM_E!K10+NRG_OIL_NG_E!K10+NRG_PF_E!K10+NRG_CO_E!K10+NRG_BKBPB_E!K10+NRG_GW_E!K10+NRG_BF_E!K10+NRG_PR_E!K10+NRG_NI_E!K10+NRG_CL_E!K10+NRG_LNG_E!K10+NRG_BIOG_E!K10+NRG_GTL_E!K10+NRG_CPP_E!K10+NRG_NSP_E!K10</f>
        <v>0</v>
      </c>
      <c r="L10" s="8">
        <f>NRG_CM_E!L10+NRG_OIL_NG_E!L10+NRG_PF_E!L10+NRG_CO_E!L10+NRG_BKBPB_E!L10+NRG_GW_E!L10+NRG_BF_E!L10+NRG_PR_E!L10+NRG_NI_E!L10+NRG_CL_E!L10+NRG_LNG_E!L10+NRG_BIOG_E!L10+NRG_GTL_E!L10+NRG_CPP_E!L10+NRG_NSP_E!L10</f>
        <v>0</v>
      </c>
      <c r="M10" s="8">
        <f>NRG_CM_E!M10+NRG_OIL_NG_E!M10+NRG_PF_E!M10+NRG_CO_E!M10+NRG_BKBPB_E!M10+NRG_GW_E!M10+NRG_BF_E!M10+NRG_PR_E!M10+NRG_NI_E!M10+NRG_CL_E!M10+NRG_LNG_E!M10+NRG_BIOG_E!M10+NRG_GTL_E!M10+NRG_CPP_E!M10+NRG_NSP_E!M10</f>
        <v>0</v>
      </c>
      <c r="N10" s="8">
        <f>NRG_CM_E!N10+NRG_OIL_NG_E!N10+NRG_PF_E!N10+NRG_CO_E!N10+NRG_BKBPB_E!N10+NRG_GW_E!N10+NRG_BF_E!N10+NRG_PR_E!N10+NRG_NI_E!N10+NRG_CL_E!N10+NRG_LNG_E!N10+NRG_BIOG_E!N10+NRG_GTL_E!N10+NRG_CPP_E!N10+NRG_NSP_E!N10</f>
        <v>0</v>
      </c>
      <c r="O10" s="8">
        <f>NRG_CM_E!O10+NRG_OIL_NG_E!O10+NRG_PF_E!O10+NRG_CO_E!O10+NRG_BKBPB_E!O10+NRG_GW_E!O10+NRG_BF_E!O10+NRG_PR_E!O10+NRG_NI_E!O10+NRG_CL_E!O10+NRG_LNG_E!O10+NRG_BIOG_E!O10+NRG_GTL_E!O10+NRG_CPP_E!O10+NRG_NSP_E!O10</f>
        <v>0</v>
      </c>
      <c r="P10" s="8">
        <f>NRG_CM_E!P10+NRG_OIL_NG_E!P10+NRG_PF_E!P10+NRG_CO_E!P10+NRG_BKBPB_E!P10+NRG_GW_E!P10+NRG_BF_E!P10+NRG_PR_E!P10+NRG_NI_E!P10+NRG_CL_E!P10+NRG_LNG_E!P10+NRG_BIOG_E!P10+NRG_GTL_E!P10+NRG_CPP_E!P10+NRG_NSP_E!P10</f>
        <v>0</v>
      </c>
      <c r="Q10" s="8">
        <f>NRG_CM_E!Q10+NRG_OIL_NG_E!Q10+NRG_PF_E!Q10+NRG_CO_E!Q10+NRG_BKBPB_E!Q10+NRG_GW_E!Q10+NRG_BF_E!Q10+NRG_PR_E!Q10+NRG_NI_E!Q10+NRG_CL_E!Q10+NRG_LNG_E!Q10+NRG_BIOG_E!Q10+NRG_GTL_E!Q10+NRG_CPP_E!Q10+NRG_NSP_E!Q10</f>
        <v>0</v>
      </c>
      <c r="R10" s="8">
        <f>NRG_CM_E!R10+NRG_OIL_NG_E!R10+NRG_PF_E!R10+NRG_CO_E!R10+NRG_BKBPB_E!R10+NRG_GW_E!R10+NRG_BF_E!R10+NRG_PR_E!R10+NRG_NI_E!R10+NRG_CL_E!R10+NRG_LNG_E!R10+NRG_BIOG_E!R10+NRG_GTL_E!R10+NRG_CPP_E!R10+NRG_NSP_E!R10</f>
        <v>0</v>
      </c>
      <c r="S10" s="8">
        <f>NRG_CM_E!S10+NRG_OIL_NG_E!S10+NRG_PF_E!S10+NRG_CO_E!S10+NRG_BKBPB_E!S10+NRG_GW_E!S10+NRG_BF_E!S10+NRG_PR_E!S10+NRG_NI_E!S10+NRG_CL_E!S10+NRG_LNG_E!S10+NRG_BIOG_E!S10+NRG_GTL_E!S10+NRG_CPP_E!S10+NRG_NSP_E!S10</f>
        <v>0</v>
      </c>
      <c r="T10" s="8">
        <f>NRG_CM_E!T10+NRG_OIL_NG_E!T10+NRG_PF_E!T10+NRG_CO_E!T10+NRG_BKBPB_E!T10+NRG_GW_E!T10+NRG_BF_E!T10+NRG_PR_E!T10+NRG_NI_E!T10+NRG_CL_E!T10+NRG_LNG_E!T10+NRG_BIOG_E!T10+NRG_GTL_E!T10+NRG_CPP_E!T10+NRG_NSP_E!T10</f>
        <v>0</v>
      </c>
      <c r="U10" s="8">
        <f>NRG_CM_E!U10+NRG_OIL_NG_E!U10+NRG_PF_E!U10+NRG_CO_E!U10+NRG_BKBPB_E!U10+NRG_GW_E!U10+NRG_BF_E!U10+NRG_PR_E!U10+NRG_NI_E!U10+NRG_CL_E!U10+NRG_LNG_E!U10+NRG_BIOG_E!U10+NRG_GTL_E!U10+NRG_CPP_E!U10+NRG_NSP_E!U10</f>
        <v>0</v>
      </c>
      <c r="V10" s="8">
        <f>NRG_CM_E!V10+NRG_OIL_NG_E!V10+NRG_PF_E!V10+NRG_CO_E!V10+NRG_BKBPB_E!V10+NRG_GW_E!V10+NRG_BF_E!V10+NRG_PR_E!V10+NRG_NI_E!V10+NRG_CL_E!V10+NRG_LNG_E!V10+NRG_BIOG_E!V10+NRG_GTL_E!V10+NRG_CPP_E!V10+NRG_NSP_E!V10</f>
        <v>0</v>
      </c>
      <c r="W10" s="8">
        <f>NRG_CM_E!W10+NRG_OIL_NG_E!W10+NRG_PF_E!W10+NRG_CO_E!W10+NRG_BKBPB_E!W10+NRG_GW_E!W10+NRG_BF_E!W10+NRG_PR_E!W10+NRG_NI_E!W10+NRG_CL_E!W10+NRG_LNG_E!W10+NRG_BIOG_E!W10+NRG_GTL_E!W10+NRG_CPP_E!W10+NRG_NSP_E!W10</f>
        <v>0</v>
      </c>
      <c r="X10" s="8">
        <f>NRG_CM_E!X10+NRG_OIL_NG_E!X10+NRG_PF_E!X10+NRG_CO_E!X10+NRG_BKBPB_E!X10+NRG_GW_E!X10+NRG_BF_E!X10+NRG_PR_E!X10+NRG_NI_E!X10+NRG_CL_E!X10+NRG_LNG_E!X10+NRG_BIOG_E!X10+NRG_GTL_E!X10+NRG_CPP_E!X10+NRG_NSP_E!X10</f>
        <v>0</v>
      </c>
      <c r="Y10" s="8">
        <f>NRG_CM_E!Y10+NRG_OIL_NG_E!Y10+NRG_PF_E!Y10+NRG_CO_E!Y10+NRG_BKBPB_E!Y10+NRG_GW_E!Y10+NRG_BF_E!Y10+NRG_PR_E!Y10+NRG_NI_E!Y10+NRG_CL_E!Y10+NRG_LNG_E!Y10+NRG_BIOG_E!Y10+NRG_GTL_E!Y10+NRG_CPP_E!Y10+NRG_NSP_E!Y10</f>
        <v>0</v>
      </c>
      <c r="Z10" s="8">
        <f>NRG_CM_E!Z10+NRG_OIL_NG_E!Z10+NRG_PF_E!Z10+NRG_CO_E!Z10+NRG_BKBPB_E!Z10+NRG_GW_E!Z10+NRG_BF_E!Z10+NRG_PR_E!Z10+NRG_NI_E!Z10+NRG_CL_E!Z10+NRG_LNG_E!Z10+NRG_BIOG_E!Z10+NRG_GTL_E!Z10+NRG_CPP_E!Z10+NRG_NSP_E!Z10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0</v>
      </c>
      <c r="D11" s="19">
        <f t="shared" ref="D11:X11" si="12">SUM(D12:D16)</f>
        <v>0</v>
      </c>
      <c r="E11" s="19">
        <f t="shared" si="12"/>
        <v>0</v>
      </c>
      <c r="F11" s="19">
        <f t="shared" si="12"/>
        <v>0</v>
      </c>
      <c r="G11" s="19">
        <f t="shared" si="12"/>
        <v>0</v>
      </c>
      <c r="H11" s="19">
        <f t="shared" si="12"/>
        <v>0</v>
      </c>
      <c r="I11" s="19">
        <f t="shared" si="12"/>
        <v>0</v>
      </c>
      <c r="J11" s="19">
        <f t="shared" si="12"/>
        <v>0</v>
      </c>
      <c r="K11" s="19">
        <f t="shared" si="12"/>
        <v>0</v>
      </c>
      <c r="L11" s="19">
        <f t="shared" si="12"/>
        <v>0</v>
      </c>
      <c r="M11" s="19">
        <f t="shared" si="12"/>
        <v>0</v>
      </c>
      <c r="N11" s="19">
        <f t="shared" si="12"/>
        <v>0</v>
      </c>
      <c r="O11" s="19">
        <f t="shared" si="12"/>
        <v>0</v>
      </c>
      <c r="P11" s="19">
        <f t="shared" si="12"/>
        <v>0</v>
      </c>
      <c r="Q11" s="19">
        <f t="shared" si="12"/>
        <v>0</v>
      </c>
      <c r="R11" s="19">
        <f t="shared" si="12"/>
        <v>0</v>
      </c>
      <c r="S11" s="19">
        <f t="shared" si="12"/>
        <v>0</v>
      </c>
      <c r="T11" s="19">
        <f t="shared" si="12"/>
        <v>0</v>
      </c>
      <c r="U11" s="19">
        <f t="shared" si="12"/>
        <v>0</v>
      </c>
      <c r="V11" s="19">
        <f t="shared" si="12"/>
        <v>0</v>
      </c>
      <c r="W11" s="19">
        <f t="shared" si="12"/>
        <v>0</v>
      </c>
      <c r="X11" s="19">
        <f t="shared" si="12"/>
        <v>0</v>
      </c>
      <c r="Y11" s="19">
        <f t="shared" ref="Y11:Z11" si="13">SUM(Y12:Y16)</f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f>NRG_CM_E!C12+NRG_OIL_NG_E!C12+NRG_PF_E!C12+NRG_CO_E!C12+NRG_BKBPB_E!C12+NRG_GW_E!C12+NRG_BF_E!C12+NRG_PR_E!C12+NRG_NI_E!C12+NRG_CL_E!C12+NRG_LNG_E!C12+NRG_BIOG_E!C12+NRG_GTL_E!C12+NRG_CPP_E!C12+NRG_NSP_E!C12</f>
        <v>0</v>
      </c>
      <c r="D12" s="8">
        <f>NRG_CM_E!D12+NRG_OIL_NG_E!D12+NRG_PF_E!D12+NRG_CO_E!D12+NRG_BKBPB_E!D12+NRG_GW_E!D12+NRG_BF_E!D12+NRG_PR_E!D12+NRG_NI_E!D12+NRG_CL_E!D12+NRG_LNG_E!D12+NRG_BIOG_E!D12+NRG_GTL_E!D12+NRG_CPP_E!D12+NRG_NSP_E!D12</f>
        <v>0</v>
      </c>
      <c r="E12" s="8">
        <f>NRG_CM_E!E12+NRG_OIL_NG_E!E12+NRG_PF_E!E12+NRG_CO_E!E12+NRG_BKBPB_E!E12+NRG_GW_E!E12+NRG_BF_E!E12+NRG_PR_E!E12+NRG_NI_E!E12+NRG_CL_E!E12+NRG_LNG_E!E12+NRG_BIOG_E!E12+NRG_GTL_E!E12+NRG_CPP_E!E12+NRG_NSP_E!E12</f>
        <v>0</v>
      </c>
      <c r="F12" s="8">
        <f>NRG_CM_E!F12+NRG_OIL_NG_E!F12+NRG_PF_E!F12+NRG_CO_E!F12+NRG_BKBPB_E!F12+NRG_GW_E!F12+NRG_BF_E!F12+NRG_PR_E!F12+NRG_NI_E!F12+NRG_CL_E!F12+NRG_LNG_E!F12+NRG_BIOG_E!F12+NRG_GTL_E!F12+NRG_CPP_E!F12+NRG_NSP_E!F12</f>
        <v>0</v>
      </c>
      <c r="G12" s="8">
        <f>NRG_CM_E!G12+NRG_OIL_NG_E!G12+NRG_PF_E!G12+NRG_CO_E!G12+NRG_BKBPB_E!G12+NRG_GW_E!G12+NRG_BF_E!G12+NRG_PR_E!G12+NRG_NI_E!G12+NRG_CL_E!G12+NRG_LNG_E!G12+NRG_BIOG_E!G12+NRG_GTL_E!G12+NRG_CPP_E!G12+NRG_NSP_E!G12</f>
        <v>0</v>
      </c>
      <c r="H12" s="8">
        <f>NRG_CM_E!H12+NRG_OIL_NG_E!H12+NRG_PF_E!H12+NRG_CO_E!H12+NRG_BKBPB_E!H12+NRG_GW_E!H12+NRG_BF_E!H12+NRG_PR_E!H12+NRG_NI_E!H12+NRG_CL_E!H12+NRG_LNG_E!H12+NRG_BIOG_E!H12+NRG_GTL_E!H12+NRG_CPP_E!H12+NRG_NSP_E!H12</f>
        <v>0</v>
      </c>
      <c r="I12" s="8">
        <f>NRG_CM_E!I12+NRG_OIL_NG_E!I12+NRG_PF_E!I12+NRG_CO_E!I12+NRG_BKBPB_E!I12+NRG_GW_E!I12+NRG_BF_E!I12+NRG_PR_E!I12+NRG_NI_E!I12+NRG_CL_E!I12+NRG_LNG_E!I12+NRG_BIOG_E!I12+NRG_GTL_E!I12+NRG_CPP_E!I12+NRG_NSP_E!I12</f>
        <v>0</v>
      </c>
      <c r="J12" s="8">
        <f>NRG_CM_E!J12+NRG_OIL_NG_E!J12+NRG_PF_E!J12+NRG_CO_E!J12+NRG_BKBPB_E!J12+NRG_GW_E!J12+NRG_BF_E!J12+NRG_PR_E!J12+NRG_NI_E!J12+NRG_CL_E!J12+NRG_LNG_E!J12+NRG_BIOG_E!J12+NRG_GTL_E!J12+NRG_CPP_E!J12+NRG_NSP_E!J12</f>
        <v>0</v>
      </c>
      <c r="K12" s="8">
        <f>NRG_CM_E!K12+NRG_OIL_NG_E!K12+NRG_PF_E!K12+NRG_CO_E!K12+NRG_BKBPB_E!K12+NRG_GW_E!K12+NRG_BF_E!K12+NRG_PR_E!K12+NRG_NI_E!K12+NRG_CL_E!K12+NRG_LNG_E!K12+NRG_BIOG_E!K12+NRG_GTL_E!K12+NRG_CPP_E!K12+NRG_NSP_E!K12</f>
        <v>0</v>
      </c>
      <c r="L12" s="8">
        <f>NRG_CM_E!L12+NRG_OIL_NG_E!L12+NRG_PF_E!L12+NRG_CO_E!L12+NRG_BKBPB_E!L12+NRG_GW_E!L12+NRG_BF_E!L12+NRG_PR_E!L12+NRG_NI_E!L12+NRG_CL_E!L12+NRG_LNG_E!L12+NRG_BIOG_E!L12+NRG_GTL_E!L12+NRG_CPP_E!L12+NRG_NSP_E!L12</f>
        <v>0</v>
      </c>
      <c r="M12" s="8">
        <f>NRG_CM_E!M12+NRG_OIL_NG_E!M12+NRG_PF_E!M12+NRG_CO_E!M12+NRG_BKBPB_E!M12+NRG_GW_E!M12+NRG_BF_E!M12+NRG_PR_E!M12+NRG_NI_E!M12+NRG_CL_E!M12+NRG_LNG_E!M12+NRG_BIOG_E!M12+NRG_GTL_E!M12+NRG_CPP_E!M12+NRG_NSP_E!M12</f>
        <v>0</v>
      </c>
      <c r="N12" s="8">
        <f>NRG_CM_E!N12+NRG_OIL_NG_E!N12+NRG_PF_E!N12+NRG_CO_E!N12+NRG_BKBPB_E!N12+NRG_GW_E!N12+NRG_BF_E!N12+NRG_PR_E!N12+NRG_NI_E!N12+NRG_CL_E!N12+NRG_LNG_E!N12+NRG_BIOG_E!N12+NRG_GTL_E!N12+NRG_CPP_E!N12+NRG_NSP_E!N12</f>
        <v>0</v>
      </c>
      <c r="O12" s="8">
        <f>NRG_CM_E!O12+NRG_OIL_NG_E!O12+NRG_PF_E!O12+NRG_CO_E!O12+NRG_BKBPB_E!O12+NRG_GW_E!O12+NRG_BF_E!O12+NRG_PR_E!O12+NRG_NI_E!O12+NRG_CL_E!O12+NRG_LNG_E!O12+NRG_BIOG_E!O12+NRG_GTL_E!O12+NRG_CPP_E!O12+NRG_NSP_E!O12</f>
        <v>0</v>
      </c>
      <c r="P12" s="8">
        <f>NRG_CM_E!P12+NRG_OIL_NG_E!P12+NRG_PF_E!P12+NRG_CO_E!P12+NRG_BKBPB_E!P12+NRG_GW_E!P12+NRG_BF_E!P12+NRG_PR_E!P12+NRG_NI_E!P12+NRG_CL_E!P12+NRG_LNG_E!P12+NRG_BIOG_E!P12+NRG_GTL_E!P12+NRG_CPP_E!P12+NRG_NSP_E!P12</f>
        <v>0</v>
      </c>
      <c r="Q12" s="8">
        <f>NRG_CM_E!Q12+NRG_OIL_NG_E!Q12+NRG_PF_E!Q12+NRG_CO_E!Q12+NRG_BKBPB_E!Q12+NRG_GW_E!Q12+NRG_BF_E!Q12+NRG_PR_E!Q12+NRG_NI_E!Q12+NRG_CL_E!Q12+NRG_LNG_E!Q12+NRG_BIOG_E!Q12+NRG_GTL_E!Q12+NRG_CPP_E!Q12+NRG_NSP_E!Q12</f>
        <v>0</v>
      </c>
      <c r="R12" s="8">
        <f>NRG_CM_E!R12+NRG_OIL_NG_E!R12+NRG_PF_E!R12+NRG_CO_E!R12+NRG_BKBPB_E!R12+NRG_GW_E!R12+NRG_BF_E!R12+NRG_PR_E!R12+NRG_NI_E!R12+NRG_CL_E!R12+NRG_LNG_E!R12+NRG_BIOG_E!R12+NRG_GTL_E!R12+NRG_CPP_E!R12+NRG_NSP_E!R12</f>
        <v>0</v>
      </c>
      <c r="S12" s="8">
        <f>NRG_CM_E!S12+NRG_OIL_NG_E!S12+NRG_PF_E!S12+NRG_CO_E!S12+NRG_BKBPB_E!S12+NRG_GW_E!S12+NRG_BF_E!S12+NRG_PR_E!S12+NRG_NI_E!S12+NRG_CL_E!S12+NRG_LNG_E!S12+NRG_BIOG_E!S12+NRG_GTL_E!S12+NRG_CPP_E!S12+NRG_NSP_E!S12</f>
        <v>0</v>
      </c>
      <c r="T12" s="8">
        <f>NRG_CM_E!T12+NRG_OIL_NG_E!T12+NRG_PF_E!T12+NRG_CO_E!T12+NRG_BKBPB_E!T12+NRG_GW_E!T12+NRG_BF_E!T12+NRG_PR_E!T12+NRG_NI_E!T12+NRG_CL_E!T12+NRG_LNG_E!T12+NRG_BIOG_E!T12+NRG_GTL_E!T12+NRG_CPP_E!T12+NRG_NSP_E!T12</f>
        <v>0</v>
      </c>
      <c r="U12" s="8">
        <f>NRG_CM_E!U12+NRG_OIL_NG_E!U12+NRG_PF_E!U12+NRG_CO_E!U12+NRG_BKBPB_E!U12+NRG_GW_E!U12+NRG_BF_E!U12+NRG_PR_E!U12+NRG_NI_E!U12+NRG_CL_E!U12+NRG_LNG_E!U12+NRG_BIOG_E!U12+NRG_GTL_E!U12+NRG_CPP_E!U12+NRG_NSP_E!U12</f>
        <v>0</v>
      </c>
      <c r="V12" s="8">
        <f>NRG_CM_E!V12+NRG_OIL_NG_E!V12+NRG_PF_E!V12+NRG_CO_E!V12+NRG_BKBPB_E!V12+NRG_GW_E!V12+NRG_BF_E!V12+NRG_PR_E!V12+NRG_NI_E!V12+NRG_CL_E!V12+NRG_LNG_E!V12+NRG_BIOG_E!V12+NRG_GTL_E!V12+NRG_CPP_E!V12+NRG_NSP_E!V12</f>
        <v>0</v>
      </c>
      <c r="W12" s="8">
        <f>NRG_CM_E!W12+NRG_OIL_NG_E!W12+NRG_PF_E!W12+NRG_CO_E!W12+NRG_BKBPB_E!W12+NRG_GW_E!W12+NRG_BF_E!W12+NRG_PR_E!W12+NRG_NI_E!W12+NRG_CL_E!W12+NRG_LNG_E!W12+NRG_BIOG_E!W12+NRG_GTL_E!W12+NRG_CPP_E!W12+NRG_NSP_E!W12</f>
        <v>0</v>
      </c>
      <c r="X12" s="8">
        <f>NRG_CM_E!X12+NRG_OIL_NG_E!X12+NRG_PF_E!X12+NRG_CO_E!X12+NRG_BKBPB_E!X12+NRG_GW_E!X12+NRG_BF_E!X12+NRG_PR_E!X12+NRG_NI_E!X12+NRG_CL_E!X12+NRG_LNG_E!X12+NRG_BIOG_E!X12+NRG_GTL_E!X12+NRG_CPP_E!X12+NRG_NSP_E!X12</f>
        <v>0</v>
      </c>
      <c r="Y12" s="8">
        <f>NRG_CM_E!Y12+NRG_OIL_NG_E!Y12+NRG_PF_E!Y12+NRG_CO_E!Y12+NRG_BKBPB_E!Y12+NRG_GW_E!Y12+NRG_BF_E!Y12+NRG_PR_E!Y12+NRG_NI_E!Y12+NRG_CL_E!Y12+NRG_LNG_E!Y12+NRG_BIOG_E!Y12+NRG_GTL_E!Y12+NRG_CPP_E!Y12+NRG_NSP_E!Y12</f>
        <v>0</v>
      </c>
      <c r="Z12" s="8">
        <f>NRG_CM_E!Z12+NRG_OIL_NG_E!Z12+NRG_PF_E!Z12+NRG_CO_E!Z12+NRG_BKBPB_E!Z12+NRG_GW_E!Z12+NRG_BF_E!Z12+NRG_PR_E!Z12+NRG_NI_E!Z12+NRG_CL_E!Z12+NRG_LNG_E!Z12+NRG_BIOG_E!Z12+NRG_GTL_E!Z12+NRG_CPP_E!Z12+NRG_NSP_E!Z12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NRG_CM_E!C13+NRG_OIL_NG_E!C13+NRG_PF_E!C13+NRG_CO_E!C13+NRG_BKBPB_E!C13+NRG_GW_E!C13+NRG_BF_E!C13+NRG_PR_E!C13+NRG_NI_E!C13+NRG_CL_E!C13+NRG_LNG_E!C13+NRG_BIOG_E!C13+NRG_GTL_E!C13+NRG_CPP_E!C13+NRG_NSP_E!C13</f>
        <v>0</v>
      </c>
      <c r="D13" s="8">
        <f>NRG_CM_E!D13+NRG_OIL_NG_E!D13+NRG_PF_E!D13+NRG_CO_E!D13+NRG_BKBPB_E!D13+NRG_GW_E!D13+NRG_BF_E!D13+NRG_PR_E!D13+NRG_NI_E!D13+NRG_CL_E!D13+NRG_LNG_E!D13+NRG_BIOG_E!D13+NRG_GTL_E!D13+NRG_CPP_E!D13+NRG_NSP_E!D13</f>
        <v>0</v>
      </c>
      <c r="E13" s="8">
        <f>NRG_CM_E!E13+NRG_OIL_NG_E!E13+NRG_PF_E!E13+NRG_CO_E!E13+NRG_BKBPB_E!E13+NRG_GW_E!E13+NRG_BF_E!E13+NRG_PR_E!E13+NRG_NI_E!E13+NRG_CL_E!E13+NRG_LNG_E!E13+NRG_BIOG_E!E13+NRG_GTL_E!E13+NRG_CPP_E!E13+NRG_NSP_E!E13</f>
        <v>0</v>
      </c>
      <c r="F13" s="8">
        <f>NRG_CM_E!F13+NRG_OIL_NG_E!F13+NRG_PF_E!F13+NRG_CO_E!F13+NRG_BKBPB_E!F13+NRG_GW_E!F13+NRG_BF_E!F13+NRG_PR_E!F13+NRG_NI_E!F13+NRG_CL_E!F13+NRG_LNG_E!F13+NRG_BIOG_E!F13+NRG_GTL_E!F13+NRG_CPP_E!F13+NRG_NSP_E!F13</f>
        <v>0</v>
      </c>
      <c r="G13" s="8">
        <f>NRG_CM_E!G13+NRG_OIL_NG_E!G13+NRG_PF_E!G13+NRG_CO_E!G13+NRG_BKBPB_E!G13+NRG_GW_E!G13+NRG_BF_E!G13+NRG_PR_E!G13+NRG_NI_E!G13+NRG_CL_E!G13+NRG_LNG_E!G13+NRG_BIOG_E!G13+NRG_GTL_E!G13+NRG_CPP_E!G13+NRG_NSP_E!G13</f>
        <v>0</v>
      </c>
      <c r="H13" s="8">
        <f>NRG_CM_E!H13+NRG_OIL_NG_E!H13+NRG_PF_E!H13+NRG_CO_E!H13+NRG_BKBPB_E!H13+NRG_GW_E!H13+NRG_BF_E!H13+NRG_PR_E!H13+NRG_NI_E!H13+NRG_CL_E!H13+NRG_LNG_E!H13+NRG_BIOG_E!H13+NRG_GTL_E!H13+NRG_CPP_E!H13+NRG_NSP_E!H13</f>
        <v>0</v>
      </c>
      <c r="I13" s="8">
        <f>NRG_CM_E!I13+NRG_OIL_NG_E!I13+NRG_PF_E!I13+NRG_CO_E!I13+NRG_BKBPB_E!I13+NRG_GW_E!I13+NRG_BF_E!I13+NRG_PR_E!I13+NRG_NI_E!I13+NRG_CL_E!I13+NRG_LNG_E!I13+NRG_BIOG_E!I13+NRG_GTL_E!I13+NRG_CPP_E!I13+NRG_NSP_E!I13</f>
        <v>0</v>
      </c>
      <c r="J13" s="8">
        <f>NRG_CM_E!J13+NRG_OIL_NG_E!J13+NRG_PF_E!J13+NRG_CO_E!J13+NRG_BKBPB_E!J13+NRG_GW_E!J13+NRG_BF_E!J13+NRG_PR_E!J13+NRG_NI_E!J13+NRG_CL_E!J13+NRG_LNG_E!J13+NRG_BIOG_E!J13+NRG_GTL_E!J13+NRG_CPP_E!J13+NRG_NSP_E!J13</f>
        <v>0</v>
      </c>
      <c r="K13" s="8">
        <f>NRG_CM_E!K13+NRG_OIL_NG_E!K13+NRG_PF_E!K13+NRG_CO_E!K13+NRG_BKBPB_E!K13+NRG_GW_E!K13+NRG_BF_E!K13+NRG_PR_E!K13+NRG_NI_E!K13+NRG_CL_E!K13+NRG_LNG_E!K13+NRG_BIOG_E!K13+NRG_GTL_E!K13+NRG_CPP_E!K13+NRG_NSP_E!K13</f>
        <v>0</v>
      </c>
      <c r="L13" s="8">
        <f>NRG_CM_E!L13+NRG_OIL_NG_E!L13+NRG_PF_E!L13+NRG_CO_E!L13+NRG_BKBPB_E!L13+NRG_GW_E!L13+NRG_BF_E!L13+NRG_PR_E!L13+NRG_NI_E!L13+NRG_CL_E!L13+NRG_LNG_E!L13+NRG_BIOG_E!L13+NRG_GTL_E!L13+NRG_CPP_E!L13+NRG_NSP_E!L13</f>
        <v>0</v>
      </c>
      <c r="M13" s="8">
        <f>NRG_CM_E!M13+NRG_OIL_NG_E!M13+NRG_PF_E!M13+NRG_CO_E!M13+NRG_BKBPB_E!M13+NRG_GW_E!M13+NRG_BF_E!M13+NRG_PR_E!M13+NRG_NI_E!M13+NRG_CL_E!M13+NRG_LNG_E!M13+NRG_BIOG_E!M13+NRG_GTL_E!M13+NRG_CPP_E!M13+NRG_NSP_E!M13</f>
        <v>0</v>
      </c>
      <c r="N13" s="8">
        <f>NRG_CM_E!N13+NRG_OIL_NG_E!N13+NRG_PF_E!N13+NRG_CO_E!N13+NRG_BKBPB_E!N13+NRG_GW_E!N13+NRG_BF_E!N13+NRG_PR_E!N13+NRG_NI_E!N13+NRG_CL_E!N13+NRG_LNG_E!N13+NRG_BIOG_E!N13+NRG_GTL_E!N13+NRG_CPP_E!N13+NRG_NSP_E!N13</f>
        <v>0</v>
      </c>
      <c r="O13" s="8">
        <f>NRG_CM_E!O13+NRG_OIL_NG_E!O13+NRG_PF_E!O13+NRG_CO_E!O13+NRG_BKBPB_E!O13+NRG_GW_E!O13+NRG_BF_E!O13+NRG_PR_E!O13+NRG_NI_E!O13+NRG_CL_E!O13+NRG_LNG_E!O13+NRG_BIOG_E!O13+NRG_GTL_E!O13+NRG_CPP_E!O13+NRG_NSP_E!O13</f>
        <v>0</v>
      </c>
      <c r="P13" s="8">
        <f>NRG_CM_E!P13+NRG_OIL_NG_E!P13+NRG_PF_E!P13+NRG_CO_E!P13+NRG_BKBPB_E!P13+NRG_GW_E!P13+NRG_BF_E!P13+NRG_PR_E!P13+NRG_NI_E!P13+NRG_CL_E!P13+NRG_LNG_E!P13+NRG_BIOG_E!P13+NRG_GTL_E!P13+NRG_CPP_E!P13+NRG_NSP_E!P13</f>
        <v>0</v>
      </c>
      <c r="Q13" s="8">
        <f>NRG_CM_E!Q13+NRG_OIL_NG_E!Q13+NRG_PF_E!Q13+NRG_CO_E!Q13+NRG_BKBPB_E!Q13+NRG_GW_E!Q13+NRG_BF_E!Q13+NRG_PR_E!Q13+NRG_NI_E!Q13+NRG_CL_E!Q13+NRG_LNG_E!Q13+NRG_BIOG_E!Q13+NRG_GTL_E!Q13+NRG_CPP_E!Q13+NRG_NSP_E!Q13</f>
        <v>0</v>
      </c>
      <c r="R13" s="8">
        <f>NRG_CM_E!R13+NRG_OIL_NG_E!R13+NRG_PF_E!R13+NRG_CO_E!R13+NRG_BKBPB_E!R13+NRG_GW_E!R13+NRG_BF_E!R13+NRG_PR_E!R13+NRG_NI_E!R13+NRG_CL_E!R13+NRG_LNG_E!R13+NRG_BIOG_E!R13+NRG_GTL_E!R13+NRG_CPP_E!R13+NRG_NSP_E!R13</f>
        <v>0</v>
      </c>
      <c r="S13" s="8">
        <f>NRG_CM_E!S13+NRG_OIL_NG_E!S13+NRG_PF_E!S13+NRG_CO_E!S13+NRG_BKBPB_E!S13+NRG_GW_E!S13+NRG_BF_E!S13+NRG_PR_E!S13+NRG_NI_E!S13+NRG_CL_E!S13+NRG_LNG_E!S13+NRG_BIOG_E!S13+NRG_GTL_E!S13+NRG_CPP_E!S13+NRG_NSP_E!S13</f>
        <v>0</v>
      </c>
      <c r="T13" s="8">
        <f>NRG_CM_E!T13+NRG_OIL_NG_E!T13+NRG_PF_E!T13+NRG_CO_E!T13+NRG_BKBPB_E!T13+NRG_GW_E!T13+NRG_BF_E!T13+NRG_PR_E!T13+NRG_NI_E!T13+NRG_CL_E!T13+NRG_LNG_E!T13+NRG_BIOG_E!T13+NRG_GTL_E!T13+NRG_CPP_E!T13+NRG_NSP_E!T13</f>
        <v>0</v>
      </c>
      <c r="U13" s="8">
        <f>NRG_CM_E!U13+NRG_OIL_NG_E!U13+NRG_PF_E!U13+NRG_CO_E!U13+NRG_BKBPB_E!U13+NRG_GW_E!U13+NRG_BF_E!U13+NRG_PR_E!U13+NRG_NI_E!U13+NRG_CL_E!U13+NRG_LNG_E!U13+NRG_BIOG_E!U13+NRG_GTL_E!U13+NRG_CPP_E!U13+NRG_NSP_E!U13</f>
        <v>0</v>
      </c>
      <c r="V13" s="8">
        <f>NRG_CM_E!V13+NRG_OIL_NG_E!V13+NRG_PF_E!V13+NRG_CO_E!V13+NRG_BKBPB_E!V13+NRG_GW_E!V13+NRG_BF_E!V13+NRG_PR_E!V13+NRG_NI_E!V13+NRG_CL_E!V13+NRG_LNG_E!V13+NRG_BIOG_E!V13+NRG_GTL_E!V13+NRG_CPP_E!V13+NRG_NSP_E!V13</f>
        <v>0</v>
      </c>
      <c r="W13" s="8">
        <f>NRG_CM_E!W13+NRG_OIL_NG_E!W13+NRG_PF_E!W13+NRG_CO_E!W13+NRG_BKBPB_E!W13+NRG_GW_E!W13+NRG_BF_E!W13+NRG_PR_E!W13+NRG_NI_E!W13+NRG_CL_E!W13+NRG_LNG_E!W13+NRG_BIOG_E!W13+NRG_GTL_E!W13+NRG_CPP_E!W13+NRG_NSP_E!W13</f>
        <v>0</v>
      </c>
      <c r="X13" s="8">
        <f>NRG_CM_E!X13+NRG_OIL_NG_E!X13+NRG_PF_E!X13+NRG_CO_E!X13+NRG_BKBPB_E!X13+NRG_GW_E!X13+NRG_BF_E!X13+NRG_PR_E!X13+NRG_NI_E!X13+NRG_CL_E!X13+NRG_LNG_E!X13+NRG_BIOG_E!X13+NRG_GTL_E!X13+NRG_CPP_E!X13+NRG_NSP_E!X13</f>
        <v>0</v>
      </c>
      <c r="Y13" s="8">
        <f>NRG_CM_E!Y13+NRG_OIL_NG_E!Y13+NRG_PF_E!Y13+NRG_CO_E!Y13+NRG_BKBPB_E!Y13+NRG_GW_E!Y13+NRG_BF_E!Y13+NRG_PR_E!Y13+NRG_NI_E!Y13+NRG_CL_E!Y13+NRG_LNG_E!Y13+NRG_BIOG_E!Y13+NRG_GTL_E!Y13+NRG_CPP_E!Y13+NRG_NSP_E!Y13</f>
        <v>0</v>
      </c>
      <c r="Z13" s="8">
        <f>NRG_CM_E!Z13+NRG_OIL_NG_E!Z13+NRG_PF_E!Z13+NRG_CO_E!Z13+NRG_BKBPB_E!Z13+NRG_GW_E!Z13+NRG_BF_E!Z13+NRG_PR_E!Z13+NRG_NI_E!Z13+NRG_CL_E!Z13+NRG_LNG_E!Z13+NRG_BIOG_E!Z13+NRG_GTL_E!Z13+NRG_CPP_E!Z13+NRG_NSP_E!Z13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NRG_CM_E!C14+NRG_OIL_NG_E!C14+NRG_PF_E!C14+NRG_CO_E!C14+NRG_BKBPB_E!C14+NRG_GW_E!C14+NRG_BF_E!C14+NRG_PR_E!C14+NRG_NI_E!C14+NRG_CL_E!C14+NRG_LNG_E!C14+NRG_BIOG_E!C14+NRG_GTL_E!C14+NRG_CPP_E!C14+NRG_NSP_E!C14</f>
        <v>0</v>
      </c>
      <c r="D14" s="8">
        <f>NRG_CM_E!D14+NRG_OIL_NG_E!D14+NRG_PF_E!D14+NRG_CO_E!D14+NRG_BKBPB_E!D14+NRG_GW_E!D14+NRG_BF_E!D14+NRG_PR_E!D14+NRG_NI_E!D14+NRG_CL_E!D14+NRG_LNG_E!D14+NRG_BIOG_E!D14+NRG_GTL_E!D14+NRG_CPP_E!D14+NRG_NSP_E!D14</f>
        <v>0</v>
      </c>
      <c r="E14" s="8">
        <f>NRG_CM_E!E14+NRG_OIL_NG_E!E14+NRG_PF_E!E14+NRG_CO_E!E14+NRG_BKBPB_E!E14+NRG_GW_E!E14+NRG_BF_E!E14+NRG_PR_E!E14+NRG_NI_E!E14+NRG_CL_E!E14+NRG_LNG_E!E14+NRG_BIOG_E!E14+NRG_GTL_E!E14+NRG_CPP_E!E14+NRG_NSP_E!E14</f>
        <v>0</v>
      </c>
      <c r="F14" s="8">
        <f>NRG_CM_E!F14+NRG_OIL_NG_E!F14+NRG_PF_E!F14+NRG_CO_E!F14+NRG_BKBPB_E!F14+NRG_GW_E!F14+NRG_BF_E!F14+NRG_PR_E!F14+NRG_NI_E!F14+NRG_CL_E!F14+NRG_LNG_E!F14+NRG_BIOG_E!F14+NRG_GTL_E!F14+NRG_CPP_E!F14+NRG_NSP_E!F14</f>
        <v>0</v>
      </c>
      <c r="G14" s="8">
        <f>NRG_CM_E!G14+NRG_OIL_NG_E!G14+NRG_PF_E!G14+NRG_CO_E!G14+NRG_BKBPB_E!G14+NRG_GW_E!G14+NRG_BF_E!G14+NRG_PR_E!G14+NRG_NI_E!G14+NRG_CL_E!G14+NRG_LNG_E!G14+NRG_BIOG_E!G14+NRG_GTL_E!G14+NRG_CPP_E!G14+NRG_NSP_E!G14</f>
        <v>0</v>
      </c>
      <c r="H14" s="8">
        <f>NRG_CM_E!H14+NRG_OIL_NG_E!H14+NRG_PF_E!H14+NRG_CO_E!H14+NRG_BKBPB_E!H14+NRG_GW_E!H14+NRG_BF_E!H14+NRG_PR_E!H14+NRG_NI_E!H14+NRG_CL_E!H14+NRG_LNG_E!H14+NRG_BIOG_E!H14+NRG_GTL_E!H14+NRG_CPP_E!H14+NRG_NSP_E!H14</f>
        <v>0</v>
      </c>
      <c r="I14" s="8">
        <f>NRG_CM_E!I14+NRG_OIL_NG_E!I14+NRG_PF_E!I14+NRG_CO_E!I14+NRG_BKBPB_E!I14+NRG_GW_E!I14+NRG_BF_E!I14+NRG_PR_E!I14+NRG_NI_E!I14+NRG_CL_E!I14+NRG_LNG_E!I14+NRG_BIOG_E!I14+NRG_GTL_E!I14+NRG_CPP_E!I14+NRG_NSP_E!I14</f>
        <v>0</v>
      </c>
      <c r="J14" s="8">
        <f>NRG_CM_E!J14+NRG_OIL_NG_E!J14+NRG_PF_E!J14+NRG_CO_E!J14+NRG_BKBPB_E!J14+NRG_GW_E!J14+NRG_BF_E!J14+NRG_PR_E!J14+NRG_NI_E!J14+NRG_CL_E!J14+NRG_LNG_E!J14+NRG_BIOG_E!J14+NRG_GTL_E!J14+NRG_CPP_E!J14+NRG_NSP_E!J14</f>
        <v>0</v>
      </c>
      <c r="K14" s="8">
        <f>NRG_CM_E!K14+NRG_OIL_NG_E!K14+NRG_PF_E!K14+NRG_CO_E!K14+NRG_BKBPB_E!K14+NRG_GW_E!K14+NRG_BF_E!K14+NRG_PR_E!K14+NRG_NI_E!K14+NRG_CL_E!K14+NRG_LNG_E!K14+NRG_BIOG_E!K14+NRG_GTL_E!K14+NRG_CPP_E!K14+NRG_NSP_E!K14</f>
        <v>0</v>
      </c>
      <c r="L14" s="8">
        <f>NRG_CM_E!L14+NRG_OIL_NG_E!L14+NRG_PF_E!L14+NRG_CO_E!L14+NRG_BKBPB_E!L14+NRG_GW_E!L14+NRG_BF_E!L14+NRG_PR_E!L14+NRG_NI_E!L14+NRG_CL_E!L14+NRG_LNG_E!L14+NRG_BIOG_E!L14+NRG_GTL_E!L14+NRG_CPP_E!L14+NRG_NSP_E!L14</f>
        <v>0</v>
      </c>
      <c r="M14" s="8">
        <f>NRG_CM_E!M14+NRG_OIL_NG_E!M14+NRG_PF_E!M14+NRG_CO_E!M14+NRG_BKBPB_E!M14+NRG_GW_E!M14+NRG_BF_E!M14+NRG_PR_E!M14+NRG_NI_E!M14+NRG_CL_E!M14+NRG_LNG_E!M14+NRG_BIOG_E!M14+NRG_GTL_E!M14+NRG_CPP_E!M14+NRG_NSP_E!M14</f>
        <v>0</v>
      </c>
      <c r="N14" s="8">
        <f>NRG_CM_E!N14+NRG_OIL_NG_E!N14+NRG_PF_E!N14+NRG_CO_E!N14+NRG_BKBPB_E!N14+NRG_GW_E!N14+NRG_BF_E!N14+NRG_PR_E!N14+NRG_NI_E!N14+NRG_CL_E!N14+NRG_LNG_E!N14+NRG_BIOG_E!N14+NRG_GTL_E!N14+NRG_CPP_E!N14+NRG_NSP_E!N14</f>
        <v>0</v>
      </c>
      <c r="O14" s="8">
        <f>NRG_CM_E!O14+NRG_OIL_NG_E!O14+NRG_PF_E!O14+NRG_CO_E!O14+NRG_BKBPB_E!O14+NRG_GW_E!O14+NRG_BF_E!O14+NRG_PR_E!O14+NRG_NI_E!O14+NRG_CL_E!O14+NRG_LNG_E!O14+NRG_BIOG_E!O14+NRG_GTL_E!O14+NRG_CPP_E!O14+NRG_NSP_E!O14</f>
        <v>0</v>
      </c>
      <c r="P14" s="8">
        <f>NRG_CM_E!P14+NRG_OIL_NG_E!P14+NRG_PF_E!P14+NRG_CO_E!P14+NRG_BKBPB_E!P14+NRG_GW_E!P14+NRG_BF_E!P14+NRG_PR_E!P14+NRG_NI_E!P14+NRG_CL_E!P14+NRG_LNG_E!P14+NRG_BIOG_E!P14+NRG_GTL_E!P14+NRG_CPP_E!P14+NRG_NSP_E!P14</f>
        <v>0</v>
      </c>
      <c r="Q14" s="8">
        <f>NRG_CM_E!Q14+NRG_OIL_NG_E!Q14+NRG_PF_E!Q14+NRG_CO_E!Q14+NRG_BKBPB_E!Q14+NRG_GW_E!Q14+NRG_BF_E!Q14+NRG_PR_E!Q14+NRG_NI_E!Q14+NRG_CL_E!Q14+NRG_LNG_E!Q14+NRG_BIOG_E!Q14+NRG_GTL_E!Q14+NRG_CPP_E!Q14+NRG_NSP_E!Q14</f>
        <v>0</v>
      </c>
      <c r="R14" s="8">
        <f>NRG_CM_E!R14+NRG_OIL_NG_E!R14+NRG_PF_E!R14+NRG_CO_E!R14+NRG_BKBPB_E!R14+NRG_GW_E!R14+NRG_BF_E!R14+NRG_PR_E!R14+NRG_NI_E!R14+NRG_CL_E!R14+NRG_LNG_E!R14+NRG_BIOG_E!R14+NRG_GTL_E!R14+NRG_CPP_E!R14+NRG_NSP_E!R14</f>
        <v>0</v>
      </c>
      <c r="S14" s="8">
        <f>NRG_CM_E!S14+NRG_OIL_NG_E!S14+NRG_PF_E!S14+NRG_CO_E!S14+NRG_BKBPB_E!S14+NRG_GW_E!S14+NRG_BF_E!S14+NRG_PR_E!S14+NRG_NI_E!S14+NRG_CL_E!S14+NRG_LNG_E!S14+NRG_BIOG_E!S14+NRG_GTL_E!S14+NRG_CPP_E!S14+NRG_NSP_E!S14</f>
        <v>0</v>
      </c>
      <c r="T14" s="8">
        <f>NRG_CM_E!T14+NRG_OIL_NG_E!T14+NRG_PF_E!T14+NRG_CO_E!T14+NRG_BKBPB_E!T14+NRG_GW_E!T14+NRG_BF_E!T14+NRG_PR_E!T14+NRG_NI_E!T14+NRG_CL_E!T14+NRG_LNG_E!T14+NRG_BIOG_E!T14+NRG_GTL_E!T14+NRG_CPP_E!T14+NRG_NSP_E!T14</f>
        <v>0</v>
      </c>
      <c r="U14" s="8">
        <f>NRG_CM_E!U14+NRG_OIL_NG_E!U14+NRG_PF_E!U14+NRG_CO_E!U14+NRG_BKBPB_E!U14+NRG_GW_E!U14+NRG_BF_E!U14+NRG_PR_E!U14+NRG_NI_E!U14+NRG_CL_E!U14+NRG_LNG_E!U14+NRG_BIOG_E!U14+NRG_GTL_E!U14+NRG_CPP_E!U14+NRG_NSP_E!U14</f>
        <v>0</v>
      </c>
      <c r="V14" s="8">
        <f>NRG_CM_E!V14+NRG_OIL_NG_E!V14+NRG_PF_E!V14+NRG_CO_E!V14+NRG_BKBPB_E!V14+NRG_GW_E!V14+NRG_BF_E!V14+NRG_PR_E!V14+NRG_NI_E!V14+NRG_CL_E!V14+NRG_LNG_E!V14+NRG_BIOG_E!V14+NRG_GTL_E!V14+NRG_CPP_E!V14+NRG_NSP_E!V14</f>
        <v>0</v>
      </c>
      <c r="W14" s="8">
        <f>NRG_CM_E!W14+NRG_OIL_NG_E!W14+NRG_PF_E!W14+NRG_CO_E!W14+NRG_BKBPB_E!W14+NRG_GW_E!W14+NRG_BF_E!W14+NRG_PR_E!W14+NRG_NI_E!W14+NRG_CL_E!W14+NRG_LNG_E!W14+NRG_BIOG_E!W14+NRG_GTL_E!W14+NRG_CPP_E!W14+NRG_NSP_E!W14</f>
        <v>0</v>
      </c>
      <c r="X14" s="8">
        <f>NRG_CM_E!X14+NRG_OIL_NG_E!X14+NRG_PF_E!X14+NRG_CO_E!X14+NRG_BKBPB_E!X14+NRG_GW_E!X14+NRG_BF_E!X14+NRG_PR_E!X14+NRG_NI_E!X14+NRG_CL_E!X14+NRG_LNG_E!X14+NRG_BIOG_E!X14+NRG_GTL_E!X14+NRG_CPP_E!X14+NRG_NSP_E!X14</f>
        <v>0</v>
      </c>
      <c r="Y14" s="8">
        <f>NRG_CM_E!Y14+NRG_OIL_NG_E!Y14+NRG_PF_E!Y14+NRG_CO_E!Y14+NRG_BKBPB_E!Y14+NRG_GW_E!Y14+NRG_BF_E!Y14+NRG_PR_E!Y14+NRG_NI_E!Y14+NRG_CL_E!Y14+NRG_LNG_E!Y14+NRG_BIOG_E!Y14+NRG_GTL_E!Y14+NRG_CPP_E!Y14+NRG_NSP_E!Y14</f>
        <v>0</v>
      </c>
      <c r="Z14" s="8">
        <f>NRG_CM_E!Z14+NRG_OIL_NG_E!Z14+NRG_PF_E!Z14+NRG_CO_E!Z14+NRG_BKBPB_E!Z14+NRG_GW_E!Z14+NRG_BF_E!Z14+NRG_PR_E!Z14+NRG_NI_E!Z14+NRG_CL_E!Z14+NRG_LNG_E!Z14+NRG_BIOG_E!Z14+NRG_GTL_E!Z14+NRG_CPP_E!Z14+NRG_NSP_E!Z14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NRG_CM_E!C15+NRG_OIL_NG_E!C15+NRG_PF_E!C15+NRG_CO_E!C15+NRG_BKBPB_E!C15+NRG_GW_E!C15+NRG_BF_E!C15+NRG_PR_E!C15+NRG_NI_E!C15+NRG_CL_E!C15+NRG_LNG_E!C15+NRG_BIOG_E!C15+NRG_GTL_E!C15+NRG_CPP_E!C15+NRG_NSP_E!C15</f>
        <v>0</v>
      </c>
      <c r="D15" s="8">
        <f>NRG_CM_E!D15+NRG_OIL_NG_E!D15+NRG_PF_E!D15+NRG_CO_E!D15+NRG_BKBPB_E!D15+NRG_GW_E!D15+NRG_BF_E!D15+NRG_PR_E!D15+NRG_NI_E!D15+NRG_CL_E!D15+NRG_LNG_E!D15+NRG_BIOG_E!D15+NRG_GTL_E!D15+NRG_CPP_E!D15+NRG_NSP_E!D15</f>
        <v>0</v>
      </c>
      <c r="E15" s="8">
        <f>NRG_CM_E!E15+NRG_OIL_NG_E!E15+NRG_PF_E!E15+NRG_CO_E!E15+NRG_BKBPB_E!E15+NRG_GW_E!E15+NRG_BF_E!E15+NRG_PR_E!E15+NRG_NI_E!E15+NRG_CL_E!E15+NRG_LNG_E!E15+NRG_BIOG_E!E15+NRG_GTL_E!E15+NRG_CPP_E!E15+NRG_NSP_E!E15</f>
        <v>0</v>
      </c>
      <c r="F15" s="8">
        <f>NRG_CM_E!F15+NRG_OIL_NG_E!F15+NRG_PF_E!F15+NRG_CO_E!F15+NRG_BKBPB_E!F15+NRG_GW_E!F15+NRG_BF_E!F15+NRG_PR_E!F15+NRG_NI_E!F15+NRG_CL_E!F15+NRG_LNG_E!F15+NRG_BIOG_E!F15+NRG_GTL_E!F15+NRG_CPP_E!F15+NRG_NSP_E!F15</f>
        <v>0</v>
      </c>
      <c r="G15" s="8">
        <f>NRG_CM_E!G15+NRG_OIL_NG_E!G15+NRG_PF_E!G15+NRG_CO_E!G15+NRG_BKBPB_E!G15+NRG_GW_E!G15+NRG_BF_E!G15+NRG_PR_E!G15+NRG_NI_E!G15+NRG_CL_E!G15+NRG_LNG_E!G15+NRG_BIOG_E!G15+NRG_GTL_E!G15+NRG_CPP_E!G15+NRG_NSP_E!G15</f>
        <v>0</v>
      </c>
      <c r="H15" s="8">
        <f>NRG_CM_E!H15+NRG_OIL_NG_E!H15+NRG_PF_E!H15+NRG_CO_E!H15+NRG_BKBPB_E!H15+NRG_GW_E!H15+NRG_BF_E!H15+NRG_PR_E!H15+NRG_NI_E!H15+NRG_CL_E!H15+NRG_LNG_E!H15+NRG_BIOG_E!H15+NRG_GTL_E!H15+NRG_CPP_E!H15+NRG_NSP_E!H15</f>
        <v>0</v>
      </c>
      <c r="I15" s="8">
        <f>NRG_CM_E!I15+NRG_OIL_NG_E!I15+NRG_PF_E!I15+NRG_CO_E!I15+NRG_BKBPB_E!I15+NRG_GW_E!I15+NRG_BF_E!I15+NRG_PR_E!I15+NRG_NI_E!I15+NRG_CL_E!I15+NRG_LNG_E!I15+NRG_BIOG_E!I15+NRG_GTL_E!I15+NRG_CPP_E!I15+NRG_NSP_E!I15</f>
        <v>0</v>
      </c>
      <c r="J15" s="8">
        <f>NRG_CM_E!J15+NRG_OIL_NG_E!J15+NRG_PF_E!J15+NRG_CO_E!J15+NRG_BKBPB_E!J15+NRG_GW_E!J15+NRG_BF_E!J15+NRG_PR_E!J15+NRG_NI_E!J15+NRG_CL_E!J15+NRG_LNG_E!J15+NRG_BIOG_E!J15+NRG_GTL_E!J15+NRG_CPP_E!J15+NRG_NSP_E!J15</f>
        <v>0</v>
      </c>
      <c r="K15" s="8">
        <f>NRG_CM_E!K15+NRG_OIL_NG_E!K15+NRG_PF_E!K15+NRG_CO_E!K15+NRG_BKBPB_E!K15+NRG_GW_E!K15+NRG_BF_E!K15+NRG_PR_E!K15+NRG_NI_E!K15+NRG_CL_E!K15+NRG_LNG_E!K15+NRG_BIOG_E!K15+NRG_GTL_E!K15+NRG_CPP_E!K15+NRG_NSP_E!K15</f>
        <v>0</v>
      </c>
      <c r="L15" s="8">
        <f>NRG_CM_E!L15+NRG_OIL_NG_E!L15+NRG_PF_E!L15+NRG_CO_E!L15+NRG_BKBPB_E!L15+NRG_GW_E!L15+NRG_BF_E!L15+NRG_PR_E!L15+NRG_NI_E!L15+NRG_CL_E!L15+NRG_LNG_E!L15+NRG_BIOG_E!L15+NRG_GTL_E!L15+NRG_CPP_E!L15+NRG_NSP_E!L15</f>
        <v>0</v>
      </c>
      <c r="M15" s="8">
        <f>NRG_CM_E!M15+NRG_OIL_NG_E!M15+NRG_PF_E!M15+NRG_CO_E!M15+NRG_BKBPB_E!M15+NRG_GW_E!M15+NRG_BF_E!M15+NRG_PR_E!M15+NRG_NI_E!M15+NRG_CL_E!M15+NRG_LNG_E!M15+NRG_BIOG_E!M15+NRG_GTL_E!M15+NRG_CPP_E!M15+NRG_NSP_E!M15</f>
        <v>0</v>
      </c>
      <c r="N15" s="8">
        <f>NRG_CM_E!N15+NRG_OIL_NG_E!N15+NRG_PF_E!N15+NRG_CO_E!N15+NRG_BKBPB_E!N15+NRG_GW_E!N15+NRG_BF_E!N15+NRG_PR_E!N15+NRG_NI_E!N15+NRG_CL_E!N15+NRG_LNG_E!N15+NRG_BIOG_E!N15+NRG_GTL_E!N15+NRG_CPP_E!N15+NRG_NSP_E!N15</f>
        <v>0</v>
      </c>
      <c r="O15" s="8">
        <f>NRG_CM_E!O15+NRG_OIL_NG_E!O15+NRG_PF_E!O15+NRG_CO_E!O15+NRG_BKBPB_E!O15+NRG_GW_E!O15+NRG_BF_E!O15+NRG_PR_E!O15+NRG_NI_E!O15+NRG_CL_E!O15+NRG_LNG_E!O15+NRG_BIOG_E!O15+NRG_GTL_E!O15+NRG_CPP_E!O15+NRG_NSP_E!O15</f>
        <v>0</v>
      </c>
      <c r="P15" s="8">
        <f>NRG_CM_E!P15+NRG_OIL_NG_E!P15+NRG_PF_E!P15+NRG_CO_E!P15+NRG_BKBPB_E!P15+NRG_GW_E!P15+NRG_BF_E!P15+NRG_PR_E!P15+NRG_NI_E!P15+NRG_CL_E!P15+NRG_LNG_E!P15+NRG_BIOG_E!P15+NRG_GTL_E!P15+NRG_CPP_E!P15+NRG_NSP_E!P15</f>
        <v>0</v>
      </c>
      <c r="Q15" s="8">
        <f>NRG_CM_E!Q15+NRG_OIL_NG_E!Q15+NRG_PF_E!Q15+NRG_CO_E!Q15+NRG_BKBPB_E!Q15+NRG_GW_E!Q15+NRG_BF_E!Q15+NRG_PR_E!Q15+NRG_NI_E!Q15+NRG_CL_E!Q15+NRG_LNG_E!Q15+NRG_BIOG_E!Q15+NRG_GTL_E!Q15+NRG_CPP_E!Q15+NRG_NSP_E!Q15</f>
        <v>0</v>
      </c>
      <c r="R15" s="8">
        <f>NRG_CM_E!R15+NRG_OIL_NG_E!R15+NRG_PF_E!R15+NRG_CO_E!R15+NRG_BKBPB_E!R15+NRG_GW_E!R15+NRG_BF_E!R15+NRG_PR_E!R15+NRG_NI_E!R15+NRG_CL_E!R15+NRG_LNG_E!R15+NRG_BIOG_E!R15+NRG_GTL_E!R15+NRG_CPP_E!R15+NRG_NSP_E!R15</f>
        <v>0</v>
      </c>
      <c r="S15" s="8">
        <f>NRG_CM_E!S15+NRG_OIL_NG_E!S15+NRG_PF_E!S15+NRG_CO_E!S15+NRG_BKBPB_E!S15+NRG_GW_E!S15+NRG_BF_E!S15+NRG_PR_E!S15+NRG_NI_E!S15+NRG_CL_E!S15+NRG_LNG_E!S15+NRG_BIOG_E!S15+NRG_GTL_E!S15+NRG_CPP_E!S15+NRG_NSP_E!S15</f>
        <v>0</v>
      </c>
      <c r="T15" s="8">
        <f>NRG_CM_E!T15+NRG_OIL_NG_E!T15+NRG_PF_E!T15+NRG_CO_E!T15+NRG_BKBPB_E!T15+NRG_GW_E!T15+NRG_BF_E!T15+NRG_PR_E!T15+NRG_NI_E!T15+NRG_CL_E!T15+NRG_LNG_E!T15+NRG_BIOG_E!T15+NRG_GTL_E!T15+NRG_CPP_E!T15+NRG_NSP_E!T15</f>
        <v>0</v>
      </c>
      <c r="U15" s="8">
        <f>NRG_CM_E!U15+NRG_OIL_NG_E!U15+NRG_PF_E!U15+NRG_CO_E!U15+NRG_BKBPB_E!U15+NRG_GW_E!U15+NRG_BF_E!U15+NRG_PR_E!U15+NRG_NI_E!U15+NRG_CL_E!U15+NRG_LNG_E!U15+NRG_BIOG_E!U15+NRG_GTL_E!U15+NRG_CPP_E!U15+NRG_NSP_E!U15</f>
        <v>0</v>
      </c>
      <c r="V15" s="8">
        <f>NRG_CM_E!V15+NRG_OIL_NG_E!V15+NRG_PF_E!V15+NRG_CO_E!V15+NRG_BKBPB_E!V15+NRG_GW_E!V15+NRG_BF_E!V15+NRG_PR_E!V15+NRG_NI_E!V15+NRG_CL_E!V15+NRG_LNG_E!V15+NRG_BIOG_E!V15+NRG_GTL_E!V15+NRG_CPP_E!V15+NRG_NSP_E!V15</f>
        <v>0</v>
      </c>
      <c r="W15" s="8">
        <f>NRG_CM_E!W15+NRG_OIL_NG_E!W15+NRG_PF_E!W15+NRG_CO_E!W15+NRG_BKBPB_E!W15+NRG_GW_E!W15+NRG_BF_E!W15+NRG_PR_E!W15+NRG_NI_E!W15+NRG_CL_E!W15+NRG_LNG_E!W15+NRG_BIOG_E!W15+NRG_GTL_E!W15+NRG_CPP_E!W15+NRG_NSP_E!W15</f>
        <v>0</v>
      </c>
      <c r="X15" s="8">
        <f>NRG_CM_E!X15+NRG_OIL_NG_E!X15+NRG_PF_E!X15+NRG_CO_E!X15+NRG_BKBPB_E!X15+NRG_GW_E!X15+NRG_BF_E!X15+NRG_PR_E!X15+NRG_NI_E!X15+NRG_CL_E!X15+NRG_LNG_E!X15+NRG_BIOG_E!X15+NRG_GTL_E!X15+NRG_CPP_E!X15+NRG_NSP_E!X15</f>
        <v>0</v>
      </c>
      <c r="Y15" s="8">
        <f>NRG_CM_E!Y15+NRG_OIL_NG_E!Y15+NRG_PF_E!Y15+NRG_CO_E!Y15+NRG_BKBPB_E!Y15+NRG_GW_E!Y15+NRG_BF_E!Y15+NRG_PR_E!Y15+NRG_NI_E!Y15+NRG_CL_E!Y15+NRG_LNG_E!Y15+NRG_BIOG_E!Y15+NRG_GTL_E!Y15+NRG_CPP_E!Y15+NRG_NSP_E!Y15</f>
        <v>0</v>
      </c>
      <c r="Z15" s="8">
        <f>NRG_CM_E!Z15+NRG_OIL_NG_E!Z15+NRG_PF_E!Z15+NRG_CO_E!Z15+NRG_BKBPB_E!Z15+NRG_GW_E!Z15+NRG_BF_E!Z15+NRG_PR_E!Z15+NRG_NI_E!Z15+NRG_CL_E!Z15+NRG_LNG_E!Z15+NRG_BIOG_E!Z15+NRG_GTL_E!Z15+NRG_CPP_E!Z15+NRG_NSP_E!Z15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NRG_CM_E!C16+NRG_OIL_NG_E!C16+NRG_PF_E!C16+NRG_CO_E!C16+NRG_BKBPB_E!C16+NRG_GW_E!C16+NRG_BF_E!C16+NRG_PR_E!C16+NRG_NI_E!C16+NRG_CL_E!C16+NRG_LNG_E!C16+NRG_BIOG_E!C16+NRG_GTL_E!C16+NRG_CPP_E!C16+NRG_NSP_E!C16</f>
        <v>0</v>
      </c>
      <c r="D16" s="8">
        <f>NRG_CM_E!D16+NRG_OIL_NG_E!D16+NRG_PF_E!D16+NRG_CO_E!D16+NRG_BKBPB_E!D16+NRG_GW_E!D16+NRG_BF_E!D16+NRG_PR_E!D16+NRG_NI_E!D16+NRG_CL_E!D16+NRG_LNG_E!D16+NRG_BIOG_E!D16+NRG_GTL_E!D16+NRG_CPP_E!D16+NRG_NSP_E!D16</f>
        <v>0</v>
      </c>
      <c r="E16" s="8">
        <f>NRG_CM_E!E16+NRG_OIL_NG_E!E16+NRG_PF_E!E16+NRG_CO_E!E16+NRG_BKBPB_E!E16+NRG_GW_E!E16+NRG_BF_E!E16+NRG_PR_E!E16+NRG_NI_E!E16+NRG_CL_E!E16+NRG_LNG_E!E16+NRG_BIOG_E!E16+NRG_GTL_E!E16+NRG_CPP_E!E16+NRG_NSP_E!E16</f>
        <v>0</v>
      </c>
      <c r="F16" s="8">
        <f>NRG_CM_E!F16+NRG_OIL_NG_E!F16+NRG_PF_E!F16+NRG_CO_E!F16+NRG_BKBPB_E!F16+NRG_GW_E!F16+NRG_BF_E!F16+NRG_PR_E!F16+NRG_NI_E!F16+NRG_CL_E!F16+NRG_LNG_E!F16+NRG_BIOG_E!F16+NRG_GTL_E!F16+NRG_CPP_E!F16+NRG_NSP_E!F16</f>
        <v>0</v>
      </c>
      <c r="G16" s="8">
        <f>NRG_CM_E!G16+NRG_OIL_NG_E!G16+NRG_PF_E!G16+NRG_CO_E!G16+NRG_BKBPB_E!G16+NRG_GW_E!G16+NRG_BF_E!G16+NRG_PR_E!G16+NRG_NI_E!G16+NRG_CL_E!G16+NRG_LNG_E!G16+NRG_BIOG_E!G16+NRG_GTL_E!G16+NRG_CPP_E!G16+NRG_NSP_E!G16</f>
        <v>0</v>
      </c>
      <c r="H16" s="8">
        <f>NRG_CM_E!H16+NRG_OIL_NG_E!H16+NRG_PF_E!H16+NRG_CO_E!H16+NRG_BKBPB_E!H16+NRG_GW_E!H16+NRG_BF_E!H16+NRG_PR_E!H16+NRG_NI_E!H16+NRG_CL_E!H16+NRG_LNG_E!H16+NRG_BIOG_E!H16+NRG_GTL_E!H16+NRG_CPP_E!H16+NRG_NSP_E!H16</f>
        <v>0</v>
      </c>
      <c r="I16" s="8">
        <f>NRG_CM_E!I16+NRG_OIL_NG_E!I16+NRG_PF_E!I16+NRG_CO_E!I16+NRG_BKBPB_E!I16+NRG_GW_E!I16+NRG_BF_E!I16+NRG_PR_E!I16+NRG_NI_E!I16+NRG_CL_E!I16+NRG_LNG_E!I16+NRG_BIOG_E!I16+NRG_GTL_E!I16+NRG_CPP_E!I16+NRG_NSP_E!I16</f>
        <v>0</v>
      </c>
      <c r="J16" s="8">
        <f>NRG_CM_E!J16+NRG_OIL_NG_E!J16+NRG_PF_E!J16+NRG_CO_E!J16+NRG_BKBPB_E!J16+NRG_GW_E!J16+NRG_BF_E!J16+NRG_PR_E!J16+NRG_NI_E!J16+NRG_CL_E!J16+NRG_LNG_E!J16+NRG_BIOG_E!J16+NRG_GTL_E!J16+NRG_CPP_E!J16+NRG_NSP_E!J16</f>
        <v>0</v>
      </c>
      <c r="K16" s="8">
        <f>NRG_CM_E!K16+NRG_OIL_NG_E!K16+NRG_PF_E!K16+NRG_CO_E!K16+NRG_BKBPB_E!K16+NRG_GW_E!K16+NRG_BF_E!K16+NRG_PR_E!K16+NRG_NI_E!K16+NRG_CL_E!K16+NRG_LNG_E!K16+NRG_BIOG_E!K16+NRG_GTL_E!K16+NRG_CPP_E!K16+NRG_NSP_E!K16</f>
        <v>0</v>
      </c>
      <c r="L16" s="8">
        <f>NRG_CM_E!L16+NRG_OIL_NG_E!L16+NRG_PF_E!L16+NRG_CO_E!L16+NRG_BKBPB_E!L16+NRG_GW_E!L16+NRG_BF_E!L16+NRG_PR_E!L16+NRG_NI_E!L16+NRG_CL_E!L16+NRG_LNG_E!L16+NRG_BIOG_E!L16+NRG_GTL_E!L16+NRG_CPP_E!L16+NRG_NSP_E!L16</f>
        <v>0</v>
      </c>
      <c r="M16" s="8">
        <f>NRG_CM_E!M16+NRG_OIL_NG_E!M16+NRG_PF_E!M16+NRG_CO_E!M16+NRG_BKBPB_E!M16+NRG_GW_E!M16+NRG_BF_E!M16+NRG_PR_E!M16+NRG_NI_E!M16+NRG_CL_E!M16+NRG_LNG_E!M16+NRG_BIOG_E!M16+NRG_GTL_E!M16+NRG_CPP_E!M16+NRG_NSP_E!M16</f>
        <v>0</v>
      </c>
      <c r="N16" s="8">
        <f>NRG_CM_E!N16+NRG_OIL_NG_E!N16+NRG_PF_E!N16+NRG_CO_E!N16+NRG_BKBPB_E!N16+NRG_GW_E!N16+NRG_BF_E!N16+NRG_PR_E!N16+NRG_NI_E!N16+NRG_CL_E!N16+NRG_LNG_E!N16+NRG_BIOG_E!N16+NRG_GTL_E!N16+NRG_CPP_E!N16+NRG_NSP_E!N16</f>
        <v>0</v>
      </c>
      <c r="O16" s="8">
        <f>NRG_CM_E!O16+NRG_OIL_NG_E!O16+NRG_PF_E!O16+NRG_CO_E!O16+NRG_BKBPB_E!O16+NRG_GW_E!O16+NRG_BF_E!O16+NRG_PR_E!O16+NRG_NI_E!O16+NRG_CL_E!O16+NRG_LNG_E!O16+NRG_BIOG_E!O16+NRG_GTL_E!O16+NRG_CPP_E!O16+NRG_NSP_E!O16</f>
        <v>0</v>
      </c>
      <c r="P16" s="8">
        <f>NRG_CM_E!P16+NRG_OIL_NG_E!P16+NRG_PF_E!P16+NRG_CO_E!P16+NRG_BKBPB_E!P16+NRG_GW_E!P16+NRG_BF_E!P16+NRG_PR_E!P16+NRG_NI_E!P16+NRG_CL_E!P16+NRG_LNG_E!P16+NRG_BIOG_E!P16+NRG_GTL_E!P16+NRG_CPP_E!P16+NRG_NSP_E!P16</f>
        <v>0</v>
      </c>
      <c r="Q16" s="8">
        <f>NRG_CM_E!Q16+NRG_OIL_NG_E!Q16+NRG_PF_E!Q16+NRG_CO_E!Q16+NRG_BKBPB_E!Q16+NRG_GW_E!Q16+NRG_BF_E!Q16+NRG_PR_E!Q16+NRG_NI_E!Q16+NRG_CL_E!Q16+NRG_LNG_E!Q16+NRG_BIOG_E!Q16+NRG_GTL_E!Q16+NRG_CPP_E!Q16+NRG_NSP_E!Q16</f>
        <v>0</v>
      </c>
      <c r="R16" s="8">
        <f>NRG_CM_E!R16+NRG_OIL_NG_E!R16+NRG_PF_E!R16+NRG_CO_E!R16+NRG_BKBPB_E!R16+NRG_GW_E!R16+NRG_BF_E!R16+NRG_PR_E!R16+NRG_NI_E!R16+NRG_CL_E!R16+NRG_LNG_E!R16+NRG_BIOG_E!R16+NRG_GTL_E!R16+NRG_CPP_E!R16+NRG_NSP_E!R16</f>
        <v>0</v>
      </c>
      <c r="S16" s="8">
        <f>NRG_CM_E!S16+NRG_OIL_NG_E!S16+NRG_PF_E!S16+NRG_CO_E!S16+NRG_BKBPB_E!S16+NRG_GW_E!S16+NRG_BF_E!S16+NRG_PR_E!S16+NRG_NI_E!S16+NRG_CL_E!S16+NRG_LNG_E!S16+NRG_BIOG_E!S16+NRG_GTL_E!S16+NRG_CPP_E!S16+NRG_NSP_E!S16</f>
        <v>0</v>
      </c>
      <c r="T16" s="8">
        <f>NRG_CM_E!T16+NRG_OIL_NG_E!T16+NRG_PF_E!T16+NRG_CO_E!T16+NRG_BKBPB_E!T16+NRG_GW_E!T16+NRG_BF_E!T16+NRG_PR_E!T16+NRG_NI_E!T16+NRG_CL_E!T16+NRG_LNG_E!T16+NRG_BIOG_E!T16+NRG_GTL_E!T16+NRG_CPP_E!T16+NRG_NSP_E!T16</f>
        <v>0</v>
      </c>
      <c r="U16" s="8">
        <f>NRG_CM_E!U16+NRG_OIL_NG_E!U16+NRG_PF_E!U16+NRG_CO_E!U16+NRG_BKBPB_E!U16+NRG_GW_E!U16+NRG_BF_E!U16+NRG_PR_E!U16+NRG_NI_E!U16+NRG_CL_E!U16+NRG_LNG_E!U16+NRG_BIOG_E!U16+NRG_GTL_E!U16+NRG_CPP_E!U16+NRG_NSP_E!U16</f>
        <v>0</v>
      </c>
      <c r="V16" s="8">
        <f>NRG_CM_E!V16+NRG_OIL_NG_E!V16+NRG_PF_E!V16+NRG_CO_E!V16+NRG_BKBPB_E!V16+NRG_GW_E!V16+NRG_BF_E!V16+NRG_PR_E!V16+NRG_NI_E!V16+NRG_CL_E!V16+NRG_LNG_E!V16+NRG_BIOG_E!V16+NRG_GTL_E!V16+NRG_CPP_E!V16+NRG_NSP_E!V16</f>
        <v>0</v>
      </c>
      <c r="W16" s="8">
        <f>NRG_CM_E!W16+NRG_OIL_NG_E!W16+NRG_PF_E!W16+NRG_CO_E!W16+NRG_BKBPB_E!W16+NRG_GW_E!W16+NRG_BF_E!W16+NRG_PR_E!W16+NRG_NI_E!W16+NRG_CL_E!W16+NRG_LNG_E!W16+NRG_BIOG_E!W16+NRG_GTL_E!W16+NRG_CPP_E!W16+NRG_NSP_E!W16</f>
        <v>0</v>
      </c>
      <c r="X16" s="8">
        <f>NRG_CM_E!X16+NRG_OIL_NG_E!X16+NRG_PF_E!X16+NRG_CO_E!X16+NRG_BKBPB_E!X16+NRG_GW_E!X16+NRG_BF_E!X16+NRG_PR_E!X16+NRG_NI_E!X16+NRG_CL_E!X16+NRG_LNG_E!X16+NRG_BIOG_E!X16+NRG_GTL_E!X16+NRG_CPP_E!X16+NRG_NSP_E!X16</f>
        <v>0</v>
      </c>
      <c r="Y16" s="8">
        <f>NRG_CM_E!Y16+NRG_OIL_NG_E!Y16+NRG_PF_E!Y16+NRG_CO_E!Y16+NRG_BKBPB_E!Y16+NRG_GW_E!Y16+NRG_BF_E!Y16+NRG_PR_E!Y16+NRG_NI_E!Y16+NRG_CL_E!Y16+NRG_LNG_E!Y16+NRG_BIOG_E!Y16+NRG_GTL_E!Y16+NRG_CPP_E!Y16+NRG_NSP_E!Y16</f>
        <v>0</v>
      </c>
      <c r="Z16" s="8">
        <f>NRG_CM_E!Z16+NRG_OIL_NG_E!Z16+NRG_PF_E!Z16+NRG_CO_E!Z16+NRG_BKBPB_E!Z16+NRG_GW_E!Z16+NRG_BF_E!Z16+NRG_PR_E!Z16+NRG_NI_E!Z16+NRG_CL_E!Z16+NRG_LNG_E!Z16+NRG_BIOG_E!Z16+NRG_GTL_E!Z16+NRG_CPP_E!Z16+NRG_NSP_E!Z16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45.154800000000002</v>
      </c>
      <c r="D17" s="27">
        <f t="shared" ref="D17:X17" si="15">SUM(D18:D21)</f>
        <v>8.351639999999998</v>
      </c>
      <c r="E17" s="27">
        <f t="shared" si="15"/>
        <v>0</v>
      </c>
      <c r="F17" s="27">
        <f t="shared" si="15"/>
        <v>0</v>
      </c>
      <c r="G17" s="27">
        <f t="shared" si="15"/>
        <v>0</v>
      </c>
      <c r="H17" s="27">
        <f t="shared" si="15"/>
        <v>0</v>
      </c>
      <c r="I17" s="27">
        <f t="shared" si="15"/>
        <v>0</v>
      </c>
      <c r="J17" s="27">
        <f t="shared" si="15"/>
        <v>0</v>
      </c>
      <c r="K17" s="27">
        <f t="shared" si="15"/>
        <v>0</v>
      </c>
      <c r="L17" s="27">
        <f t="shared" si="15"/>
        <v>0</v>
      </c>
      <c r="M17" s="27">
        <f t="shared" si="15"/>
        <v>0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si="15"/>
        <v>0</v>
      </c>
      <c r="Y17" s="27">
        <f t="shared" ref="Y17:Z17" si="16">SUM(Y18:Y21)</f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f>NRG_CM_E!C18+NRG_OIL_NG_E!C18+NRG_PF_E!C18+NRG_CO_E!C18+NRG_BKBPB_E!C18+NRG_GW_E!C18+NRG_BF_E!C18+NRG_PR_E!C18+NRG_NI_E!C18+NRG_CL_E!C18+NRG_LNG_E!C18+NRG_BIOG_E!C18+NRG_GTL_E!C18+NRG_CPP_E!C18+NRG_NSP_E!C18</f>
        <v>0</v>
      </c>
      <c r="D18" s="8">
        <f>NRG_CM_E!D18+NRG_OIL_NG_E!D18+NRG_PF_E!D18+NRG_CO_E!D18+NRG_BKBPB_E!D18+NRG_GW_E!D18+NRG_BF_E!D18+NRG_PR_E!D18+NRG_NI_E!D18+NRG_CL_E!D18+NRG_LNG_E!D18+NRG_BIOG_E!D18+NRG_GTL_E!D18+NRG_CPP_E!D18+NRG_NSP_E!D18</f>
        <v>0</v>
      </c>
      <c r="E18" s="8">
        <f>NRG_CM_E!E18+NRG_OIL_NG_E!E18+NRG_PF_E!E18+NRG_CO_E!E18+NRG_BKBPB_E!E18+NRG_GW_E!E18+NRG_BF_E!E18+NRG_PR_E!E18+NRG_NI_E!E18+NRG_CL_E!E18+NRG_LNG_E!E18+NRG_BIOG_E!E18+NRG_GTL_E!E18+NRG_CPP_E!E18+NRG_NSP_E!E18</f>
        <v>0</v>
      </c>
      <c r="F18" s="8">
        <f>NRG_CM_E!F18+NRG_OIL_NG_E!F18+NRG_PF_E!F18+NRG_CO_E!F18+NRG_BKBPB_E!F18+NRG_GW_E!F18+NRG_BF_E!F18+NRG_PR_E!F18+NRG_NI_E!F18+NRG_CL_E!F18+NRG_LNG_E!F18+NRG_BIOG_E!F18+NRG_GTL_E!F18+NRG_CPP_E!F18+NRG_NSP_E!F18</f>
        <v>0</v>
      </c>
      <c r="G18" s="8">
        <f>NRG_CM_E!G18+NRG_OIL_NG_E!G18+NRG_PF_E!G18+NRG_CO_E!G18+NRG_BKBPB_E!G18+NRG_GW_E!G18+NRG_BF_E!G18+NRG_PR_E!G18+NRG_NI_E!G18+NRG_CL_E!G18+NRG_LNG_E!G18+NRG_BIOG_E!G18+NRG_GTL_E!G18+NRG_CPP_E!G18+NRG_NSP_E!G18</f>
        <v>0</v>
      </c>
      <c r="H18" s="8">
        <f>NRG_CM_E!H18+NRG_OIL_NG_E!H18+NRG_PF_E!H18+NRG_CO_E!H18+NRG_BKBPB_E!H18+NRG_GW_E!H18+NRG_BF_E!H18+NRG_PR_E!H18+NRG_NI_E!H18+NRG_CL_E!H18+NRG_LNG_E!H18+NRG_BIOG_E!H18+NRG_GTL_E!H18+NRG_CPP_E!H18+NRG_NSP_E!H18</f>
        <v>0</v>
      </c>
      <c r="I18" s="8">
        <f>NRG_CM_E!I18+NRG_OIL_NG_E!I18+NRG_PF_E!I18+NRG_CO_E!I18+NRG_BKBPB_E!I18+NRG_GW_E!I18+NRG_BF_E!I18+NRG_PR_E!I18+NRG_NI_E!I18+NRG_CL_E!I18+NRG_LNG_E!I18+NRG_BIOG_E!I18+NRG_GTL_E!I18+NRG_CPP_E!I18+NRG_NSP_E!I18</f>
        <v>0</v>
      </c>
      <c r="J18" s="8">
        <f>NRG_CM_E!J18+NRG_OIL_NG_E!J18+NRG_PF_E!J18+NRG_CO_E!J18+NRG_BKBPB_E!J18+NRG_GW_E!J18+NRG_BF_E!J18+NRG_PR_E!J18+NRG_NI_E!J18+NRG_CL_E!J18+NRG_LNG_E!J18+NRG_BIOG_E!J18+NRG_GTL_E!J18+NRG_CPP_E!J18+NRG_NSP_E!J18</f>
        <v>0</v>
      </c>
      <c r="K18" s="8">
        <f>NRG_CM_E!K18+NRG_OIL_NG_E!K18+NRG_PF_E!K18+NRG_CO_E!K18+NRG_BKBPB_E!K18+NRG_GW_E!K18+NRG_BF_E!K18+NRG_PR_E!K18+NRG_NI_E!K18+NRG_CL_E!K18+NRG_LNG_E!K18+NRG_BIOG_E!K18+NRG_GTL_E!K18+NRG_CPP_E!K18+NRG_NSP_E!K18</f>
        <v>0</v>
      </c>
      <c r="L18" s="8">
        <f>NRG_CM_E!L18+NRG_OIL_NG_E!L18+NRG_PF_E!L18+NRG_CO_E!L18+NRG_BKBPB_E!L18+NRG_GW_E!L18+NRG_BF_E!L18+NRG_PR_E!L18+NRG_NI_E!L18+NRG_CL_E!L18+NRG_LNG_E!L18+NRG_BIOG_E!L18+NRG_GTL_E!L18+NRG_CPP_E!L18+NRG_NSP_E!L18</f>
        <v>0</v>
      </c>
      <c r="M18" s="8">
        <f>NRG_CM_E!M18+NRG_OIL_NG_E!M18+NRG_PF_E!M18+NRG_CO_E!M18+NRG_BKBPB_E!M18+NRG_GW_E!M18+NRG_BF_E!M18+NRG_PR_E!M18+NRG_NI_E!M18+NRG_CL_E!M18+NRG_LNG_E!M18+NRG_BIOG_E!M18+NRG_GTL_E!M18+NRG_CPP_E!M18+NRG_NSP_E!M18</f>
        <v>0</v>
      </c>
      <c r="N18" s="8">
        <f>NRG_CM_E!N18+NRG_OIL_NG_E!N18+NRG_PF_E!N18+NRG_CO_E!N18+NRG_BKBPB_E!N18+NRG_GW_E!N18+NRG_BF_E!N18+NRG_PR_E!N18+NRG_NI_E!N18+NRG_CL_E!N18+NRG_LNG_E!N18+NRG_BIOG_E!N18+NRG_GTL_E!N18+NRG_CPP_E!N18+NRG_NSP_E!N18</f>
        <v>0</v>
      </c>
      <c r="O18" s="8">
        <f>NRG_CM_E!O18+NRG_OIL_NG_E!O18+NRG_PF_E!O18+NRG_CO_E!O18+NRG_BKBPB_E!O18+NRG_GW_E!O18+NRG_BF_E!O18+NRG_PR_E!O18+NRG_NI_E!O18+NRG_CL_E!O18+NRG_LNG_E!O18+NRG_BIOG_E!O18+NRG_GTL_E!O18+NRG_CPP_E!O18+NRG_NSP_E!O18</f>
        <v>0</v>
      </c>
      <c r="P18" s="8">
        <f>NRG_CM_E!P18+NRG_OIL_NG_E!P18+NRG_PF_E!P18+NRG_CO_E!P18+NRG_BKBPB_E!P18+NRG_GW_E!P18+NRG_BF_E!P18+NRG_PR_E!P18+NRG_NI_E!P18+NRG_CL_E!P18+NRG_LNG_E!P18+NRG_BIOG_E!P18+NRG_GTL_E!P18+NRG_CPP_E!P18+NRG_NSP_E!P18</f>
        <v>0</v>
      </c>
      <c r="Q18" s="8">
        <f>NRG_CM_E!Q18+NRG_OIL_NG_E!Q18+NRG_PF_E!Q18+NRG_CO_E!Q18+NRG_BKBPB_E!Q18+NRG_GW_E!Q18+NRG_BF_E!Q18+NRG_PR_E!Q18+NRG_NI_E!Q18+NRG_CL_E!Q18+NRG_LNG_E!Q18+NRG_BIOG_E!Q18+NRG_GTL_E!Q18+NRG_CPP_E!Q18+NRG_NSP_E!Q18</f>
        <v>0</v>
      </c>
      <c r="R18" s="8">
        <f>NRG_CM_E!R18+NRG_OIL_NG_E!R18+NRG_PF_E!R18+NRG_CO_E!R18+NRG_BKBPB_E!R18+NRG_GW_E!R18+NRG_BF_E!R18+NRG_PR_E!R18+NRG_NI_E!R18+NRG_CL_E!R18+NRG_LNG_E!R18+NRG_BIOG_E!R18+NRG_GTL_E!R18+NRG_CPP_E!R18+NRG_NSP_E!R18</f>
        <v>0</v>
      </c>
      <c r="S18" s="8">
        <f>NRG_CM_E!S18+NRG_OIL_NG_E!S18+NRG_PF_E!S18+NRG_CO_E!S18+NRG_BKBPB_E!S18+NRG_GW_E!S18+NRG_BF_E!S18+NRG_PR_E!S18+NRG_NI_E!S18+NRG_CL_E!S18+NRG_LNG_E!S18+NRG_BIOG_E!S18+NRG_GTL_E!S18+NRG_CPP_E!S18+NRG_NSP_E!S18</f>
        <v>0</v>
      </c>
      <c r="T18" s="8">
        <f>NRG_CM_E!T18+NRG_OIL_NG_E!T18+NRG_PF_E!T18+NRG_CO_E!T18+NRG_BKBPB_E!T18+NRG_GW_E!T18+NRG_BF_E!T18+NRG_PR_E!T18+NRG_NI_E!T18+NRG_CL_E!T18+NRG_LNG_E!T18+NRG_BIOG_E!T18+NRG_GTL_E!T18+NRG_CPP_E!T18+NRG_NSP_E!T18</f>
        <v>0</v>
      </c>
      <c r="U18" s="8">
        <f>NRG_CM_E!U18+NRG_OIL_NG_E!U18+NRG_PF_E!U18+NRG_CO_E!U18+NRG_BKBPB_E!U18+NRG_GW_E!U18+NRG_BF_E!U18+NRG_PR_E!U18+NRG_NI_E!U18+NRG_CL_E!U18+NRG_LNG_E!U18+NRG_BIOG_E!U18+NRG_GTL_E!U18+NRG_CPP_E!U18+NRG_NSP_E!U18</f>
        <v>0</v>
      </c>
      <c r="V18" s="8">
        <f>NRG_CM_E!V18+NRG_OIL_NG_E!V18+NRG_PF_E!V18+NRG_CO_E!V18+NRG_BKBPB_E!V18+NRG_GW_E!V18+NRG_BF_E!V18+NRG_PR_E!V18+NRG_NI_E!V18+NRG_CL_E!V18+NRG_LNG_E!V18+NRG_BIOG_E!V18+NRG_GTL_E!V18+NRG_CPP_E!V18+NRG_NSP_E!V18</f>
        <v>0</v>
      </c>
      <c r="W18" s="8">
        <f>NRG_CM_E!W18+NRG_OIL_NG_E!W18+NRG_PF_E!W18+NRG_CO_E!W18+NRG_BKBPB_E!W18+NRG_GW_E!W18+NRG_BF_E!W18+NRG_PR_E!W18+NRG_NI_E!W18+NRG_CL_E!W18+NRG_LNG_E!W18+NRG_BIOG_E!W18+NRG_GTL_E!W18+NRG_CPP_E!W18+NRG_NSP_E!W18</f>
        <v>0</v>
      </c>
      <c r="X18" s="8">
        <f>NRG_CM_E!X18+NRG_OIL_NG_E!X18+NRG_PF_E!X18+NRG_CO_E!X18+NRG_BKBPB_E!X18+NRG_GW_E!X18+NRG_BF_E!X18+NRG_PR_E!X18+NRG_NI_E!X18+NRG_CL_E!X18+NRG_LNG_E!X18+NRG_BIOG_E!X18+NRG_GTL_E!X18+NRG_CPP_E!X18+NRG_NSP_E!X18</f>
        <v>0</v>
      </c>
      <c r="Y18" s="8">
        <f>NRG_CM_E!Y18+NRG_OIL_NG_E!Y18+NRG_PF_E!Y18+NRG_CO_E!Y18+NRG_BKBPB_E!Y18+NRG_GW_E!Y18+NRG_BF_E!Y18+NRG_PR_E!Y18+NRG_NI_E!Y18+NRG_CL_E!Y18+NRG_LNG_E!Y18+NRG_BIOG_E!Y18+NRG_GTL_E!Y18+NRG_CPP_E!Y18+NRG_NSP_E!Y18</f>
        <v>0</v>
      </c>
      <c r="Z18" s="8">
        <f>NRG_CM_E!Z18+NRG_OIL_NG_E!Z18+NRG_PF_E!Z18+NRG_CO_E!Z18+NRG_BKBPB_E!Z18+NRG_GW_E!Z18+NRG_BF_E!Z18+NRG_PR_E!Z18+NRG_NI_E!Z18+NRG_CL_E!Z18+NRG_LNG_E!Z18+NRG_BIOG_E!Z18+NRG_GTL_E!Z18+NRG_CPP_E!Z18+NRG_NSP_E!Z18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NRG_CM_E!C19+NRG_OIL_NG_E!C19+NRG_PF_E!C19+NRG_CO_E!C19+NRG_BKBPB_E!C19+NRG_GW_E!C19+NRG_BF_E!C19+NRG_PR_E!C19+NRG_NI_E!C19+NRG_CL_E!C19+NRG_LNG_E!C19+NRG_BIOG_E!C19+NRG_GTL_E!C19+NRG_CPP_E!C19+NRG_NSP_E!C19</f>
        <v>45.154800000000002</v>
      </c>
      <c r="D19" s="8">
        <f>NRG_CM_E!D19+NRG_OIL_NG_E!D19+NRG_PF_E!D19+NRG_CO_E!D19+NRG_BKBPB_E!D19+NRG_GW_E!D19+NRG_BF_E!D19+NRG_PR_E!D19+NRG_NI_E!D19+NRG_CL_E!D19+NRG_LNG_E!D19+NRG_BIOG_E!D19+NRG_GTL_E!D19+NRG_CPP_E!D19+NRG_NSP_E!D19</f>
        <v>8.351639999999998</v>
      </c>
      <c r="E19" s="8">
        <f>NRG_CM_E!E19+NRG_OIL_NG_E!E19+NRG_PF_E!E19+NRG_CO_E!E19+NRG_BKBPB_E!E19+NRG_GW_E!E19+NRG_BF_E!E19+NRG_PR_E!E19+NRG_NI_E!E19+NRG_CL_E!E19+NRG_LNG_E!E19+NRG_BIOG_E!E19+NRG_GTL_E!E19+NRG_CPP_E!E19+NRG_NSP_E!E19</f>
        <v>0</v>
      </c>
      <c r="F19" s="8">
        <f>NRG_CM_E!F19+NRG_OIL_NG_E!F19+NRG_PF_E!F19+NRG_CO_E!F19+NRG_BKBPB_E!F19+NRG_GW_E!F19+NRG_BF_E!F19+NRG_PR_E!F19+NRG_NI_E!F19+NRG_CL_E!F19+NRG_LNG_E!F19+NRG_BIOG_E!F19+NRG_GTL_E!F19+NRG_CPP_E!F19+NRG_NSP_E!F19</f>
        <v>0</v>
      </c>
      <c r="G19" s="8">
        <f>NRG_CM_E!G19+NRG_OIL_NG_E!G19+NRG_PF_E!G19+NRG_CO_E!G19+NRG_BKBPB_E!G19+NRG_GW_E!G19+NRG_BF_E!G19+NRG_PR_E!G19+NRG_NI_E!G19+NRG_CL_E!G19+NRG_LNG_E!G19+NRG_BIOG_E!G19+NRG_GTL_E!G19+NRG_CPP_E!G19+NRG_NSP_E!G19</f>
        <v>0</v>
      </c>
      <c r="H19" s="8">
        <f>NRG_CM_E!H19+NRG_OIL_NG_E!H19+NRG_PF_E!H19+NRG_CO_E!H19+NRG_BKBPB_E!H19+NRG_GW_E!H19+NRG_BF_E!H19+NRG_PR_E!H19+NRG_NI_E!H19+NRG_CL_E!H19+NRG_LNG_E!H19+NRG_BIOG_E!H19+NRG_GTL_E!H19+NRG_CPP_E!H19+NRG_NSP_E!H19</f>
        <v>0</v>
      </c>
      <c r="I19" s="8">
        <f>NRG_CM_E!I19+NRG_OIL_NG_E!I19+NRG_PF_E!I19+NRG_CO_E!I19+NRG_BKBPB_E!I19+NRG_GW_E!I19+NRG_BF_E!I19+NRG_PR_E!I19+NRG_NI_E!I19+NRG_CL_E!I19+NRG_LNG_E!I19+NRG_BIOG_E!I19+NRG_GTL_E!I19+NRG_CPP_E!I19+NRG_NSP_E!I19</f>
        <v>0</v>
      </c>
      <c r="J19" s="8">
        <f>NRG_CM_E!J19+NRG_OIL_NG_E!J19+NRG_PF_E!J19+NRG_CO_E!J19+NRG_BKBPB_E!J19+NRG_GW_E!J19+NRG_BF_E!J19+NRG_PR_E!J19+NRG_NI_E!J19+NRG_CL_E!J19+NRG_LNG_E!J19+NRG_BIOG_E!J19+NRG_GTL_E!J19+NRG_CPP_E!J19+NRG_NSP_E!J19</f>
        <v>0</v>
      </c>
      <c r="K19" s="8">
        <f>NRG_CM_E!K19+NRG_OIL_NG_E!K19+NRG_PF_E!K19+NRG_CO_E!K19+NRG_BKBPB_E!K19+NRG_GW_E!K19+NRG_BF_E!K19+NRG_PR_E!K19+NRG_NI_E!K19+NRG_CL_E!K19+NRG_LNG_E!K19+NRG_BIOG_E!K19+NRG_GTL_E!K19+NRG_CPP_E!K19+NRG_NSP_E!K19</f>
        <v>0</v>
      </c>
      <c r="L19" s="8">
        <f>NRG_CM_E!L19+NRG_OIL_NG_E!L19+NRG_PF_E!L19+NRG_CO_E!L19+NRG_BKBPB_E!L19+NRG_GW_E!L19+NRG_BF_E!L19+NRG_PR_E!L19+NRG_NI_E!L19+NRG_CL_E!L19+NRG_LNG_E!L19+NRG_BIOG_E!L19+NRG_GTL_E!L19+NRG_CPP_E!L19+NRG_NSP_E!L19</f>
        <v>0</v>
      </c>
      <c r="M19" s="8">
        <f>NRG_CM_E!M19+NRG_OIL_NG_E!M19+NRG_PF_E!M19+NRG_CO_E!M19+NRG_BKBPB_E!M19+NRG_GW_E!M19+NRG_BF_E!M19+NRG_PR_E!M19+NRG_NI_E!M19+NRG_CL_E!M19+NRG_LNG_E!M19+NRG_BIOG_E!M19+NRG_GTL_E!M19+NRG_CPP_E!M19+NRG_NSP_E!M19</f>
        <v>0</v>
      </c>
      <c r="N19" s="8">
        <f>NRG_CM_E!N19+NRG_OIL_NG_E!N19+NRG_PF_E!N19+NRG_CO_E!N19+NRG_BKBPB_E!N19+NRG_GW_E!N19+NRG_BF_E!N19+NRG_PR_E!N19+NRG_NI_E!N19+NRG_CL_E!N19+NRG_LNG_E!N19+NRG_BIOG_E!N19+NRG_GTL_E!N19+NRG_CPP_E!N19+NRG_NSP_E!N19</f>
        <v>0</v>
      </c>
      <c r="O19" s="8">
        <f>NRG_CM_E!O19+NRG_OIL_NG_E!O19+NRG_PF_E!O19+NRG_CO_E!O19+NRG_BKBPB_E!O19+NRG_GW_E!O19+NRG_BF_E!O19+NRG_PR_E!O19+NRG_NI_E!O19+NRG_CL_E!O19+NRG_LNG_E!O19+NRG_BIOG_E!O19+NRG_GTL_E!O19+NRG_CPP_E!O19+NRG_NSP_E!O19</f>
        <v>0</v>
      </c>
      <c r="P19" s="8">
        <f>NRG_CM_E!P19+NRG_OIL_NG_E!P19+NRG_PF_E!P19+NRG_CO_E!P19+NRG_BKBPB_E!P19+NRG_GW_E!P19+NRG_BF_E!P19+NRG_PR_E!P19+NRG_NI_E!P19+NRG_CL_E!P19+NRG_LNG_E!P19+NRG_BIOG_E!P19+NRG_GTL_E!P19+NRG_CPP_E!P19+NRG_NSP_E!P19</f>
        <v>0</v>
      </c>
      <c r="Q19" s="8">
        <f>NRG_CM_E!Q19+NRG_OIL_NG_E!Q19+NRG_PF_E!Q19+NRG_CO_E!Q19+NRG_BKBPB_E!Q19+NRG_GW_E!Q19+NRG_BF_E!Q19+NRG_PR_E!Q19+NRG_NI_E!Q19+NRG_CL_E!Q19+NRG_LNG_E!Q19+NRG_BIOG_E!Q19+NRG_GTL_E!Q19+NRG_CPP_E!Q19+NRG_NSP_E!Q19</f>
        <v>0</v>
      </c>
      <c r="R19" s="8">
        <f>NRG_CM_E!R19+NRG_OIL_NG_E!R19+NRG_PF_E!R19+NRG_CO_E!R19+NRG_BKBPB_E!R19+NRG_GW_E!R19+NRG_BF_E!R19+NRG_PR_E!R19+NRG_NI_E!R19+NRG_CL_E!R19+NRG_LNG_E!R19+NRG_BIOG_E!R19+NRG_GTL_E!R19+NRG_CPP_E!R19+NRG_NSP_E!R19</f>
        <v>0</v>
      </c>
      <c r="S19" s="8">
        <f>NRG_CM_E!S19+NRG_OIL_NG_E!S19+NRG_PF_E!S19+NRG_CO_E!S19+NRG_BKBPB_E!S19+NRG_GW_E!S19+NRG_BF_E!S19+NRG_PR_E!S19+NRG_NI_E!S19+NRG_CL_E!S19+NRG_LNG_E!S19+NRG_BIOG_E!S19+NRG_GTL_E!S19+NRG_CPP_E!S19+NRG_NSP_E!S19</f>
        <v>0</v>
      </c>
      <c r="T19" s="8">
        <f>NRG_CM_E!T19+NRG_OIL_NG_E!T19+NRG_PF_E!T19+NRG_CO_E!T19+NRG_BKBPB_E!T19+NRG_GW_E!T19+NRG_BF_E!T19+NRG_PR_E!T19+NRG_NI_E!T19+NRG_CL_E!T19+NRG_LNG_E!T19+NRG_BIOG_E!T19+NRG_GTL_E!T19+NRG_CPP_E!T19+NRG_NSP_E!T19</f>
        <v>0</v>
      </c>
      <c r="U19" s="8">
        <f>NRG_CM_E!U19+NRG_OIL_NG_E!U19+NRG_PF_E!U19+NRG_CO_E!U19+NRG_BKBPB_E!U19+NRG_GW_E!U19+NRG_BF_E!U19+NRG_PR_E!U19+NRG_NI_E!U19+NRG_CL_E!U19+NRG_LNG_E!U19+NRG_BIOG_E!U19+NRG_GTL_E!U19+NRG_CPP_E!U19+NRG_NSP_E!U19</f>
        <v>0</v>
      </c>
      <c r="V19" s="8">
        <f>NRG_CM_E!V19+NRG_OIL_NG_E!V19+NRG_PF_E!V19+NRG_CO_E!V19+NRG_BKBPB_E!V19+NRG_GW_E!V19+NRG_BF_E!V19+NRG_PR_E!V19+NRG_NI_E!V19+NRG_CL_E!V19+NRG_LNG_E!V19+NRG_BIOG_E!V19+NRG_GTL_E!V19+NRG_CPP_E!V19+NRG_NSP_E!V19</f>
        <v>0</v>
      </c>
      <c r="W19" s="8">
        <f>NRG_CM_E!W19+NRG_OIL_NG_E!W19+NRG_PF_E!W19+NRG_CO_E!W19+NRG_BKBPB_E!W19+NRG_GW_E!W19+NRG_BF_E!W19+NRG_PR_E!W19+NRG_NI_E!W19+NRG_CL_E!W19+NRG_LNG_E!W19+NRG_BIOG_E!W19+NRG_GTL_E!W19+NRG_CPP_E!W19+NRG_NSP_E!W19</f>
        <v>0</v>
      </c>
      <c r="X19" s="8">
        <f>NRG_CM_E!X19+NRG_OIL_NG_E!X19+NRG_PF_E!X19+NRG_CO_E!X19+NRG_BKBPB_E!X19+NRG_GW_E!X19+NRG_BF_E!X19+NRG_PR_E!X19+NRG_NI_E!X19+NRG_CL_E!X19+NRG_LNG_E!X19+NRG_BIOG_E!X19+NRG_GTL_E!X19+NRG_CPP_E!X19+NRG_NSP_E!X19</f>
        <v>0</v>
      </c>
      <c r="Y19" s="8">
        <f>NRG_CM_E!Y19+NRG_OIL_NG_E!Y19+NRG_PF_E!Y19+NRG_CO_E!Y19+NRG_BKBPB_E!Y19+NRG_GW_E!Y19+NRG_BF_E!Y19+NRG_PR_E!Y19+NRG_NI_E!Y19+NRG_CL_E!Y19+NRG_LNG_E!Y19+NRG_BIOG_E!Y19+NRG_GTL_E!Y19+NRG_CPP_E!Y19+NRG_NSP_E!Y19</f>
        <v>0</v>
      </c>
      <c r="Z19" s="8">
        <f>NRG_CM_E!Z19+NRG_OIL_NG_E!Z19+NRG_PF_E!Z19+NRG_CO_E!Z19+NRG_BKBPB_E!Z19+NRG_GW_E!Z19+NRG_BF_E!Z19+NRG_PR_E!Z19+NRG_NI_E!Z19+NRG_CL_E!Z19+NRG_LNG_E!Z19+NRG_BIOG_E!Z19+NRG_GTL_E!Z19+NRG_CPP_E!Z19+NRG_NSP_E!Z19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NRG_CM_E!C20+NRG_OIL_NG_E!C20+NRG_PF_E!C20+NRG_CO_E!C20+NRG_BKBPB_E!C20+NRG_GW_E!C20+NRG_BF_E!C20+NRG_PR_E!C20+NRG_NI_E!C20+NRG_CL_E!C20+NRG_LNG_E!C20+NRG_BIOG_E!C20+NRG_GTL_E!C20+NRG_CPP_E!C20+NRG_NSP_E!C20</f>
        <v>0</v>
      </c>
      <c r="D20" s="8">
        <f>NRG_CM_E!D20+NRG_OIL_NG_E!D20+NRG_PF_E!D20+NRG_CO_E!D20+NRG_BKBPB_E!D20+NRG_GW_E!D20+NRG_BF_E!D20+NRG_PR_E!D20+NRG_NI_E!D20+NRG_CL_E!D20+NRG_LNG_E!D20+NRG_BIOG_E!D20+NRG_GTL_E!D20+NRG_CPP_E!D20+NRG_NSP_E!D20</f>
        <v>0</v>
      </c>
      <c r="E20" s="8">
        <f>NRG_CM_E!E20+NRG_OIL_NG_E!E20+NRG_PF_E!E20+NRG_CO_E!E20+NRG_BKBPB_E!E20+NRG_GW_E!E20+NRG_BF_E!E20+NRG_PR_E!E20+NRG_NI_E!E20+NRG_CL_E!E20+NRG_LNG_E!E20+NRG_BIOG_E!E20+NRG_GTL_E!E20+NRG_CPP_E!E20+NRG_NSP_E!E20</f>
        <v>0</v>
      </c>
      <c r="F20" s="8">
        <f>NRG_CM_E!F20+NRG_OIL_NG_E!F20+NRG_PF_E!F20+NRG_CO_E!F20+NRG_BKBPB_E!F20+NRG_GW_E!F20+NRG_BF_E!F20+NRG_PR_E!F20+NRG_NI_E!F20+NRG_CL_E!F20+NRG_LNG_E!F20+NRG_BIOG_E!F20+NRG_GTL_E!F20+NRG_CPP_E!F20+NRG_NSP_E!F20</f>
        <v>0</v>
      </c>
      <c r="G20" s="8">
        <f>NRG_CM_E!G20+NRG_OIL_NG_E!G20+NRG_PF_E!G20+NRG_CO_E!G20+NRG_BKBPB_E!G20+NRG_GW_E!G20+NRG_BF_E!G20+NRG_PR_E!G20+NRG_NI_E!G20+NRG_CL_E!G20+NRG_LNG_E!G20+NRG_BIOG_E!G20+NRG_GTL_E!G20+NRG_CPP_E!G20+NRG_NSP_E!G20</f>
        <v>0</v>
      </c>
      <c r="H20" s="8">
        <f>NRG_CM_E!H20+NRG_OIL_NG_E!H20+NRG_PF_E!H20+NRG_CO_E!H20+NRG_BKBPB_E!H20+NRG_GW_E!H20+NRG_BF_E!H20+NRG_PR_E!H20+NRG_NI_E!H20+NRG_CL_E!H20+NRG_LNG_E!H20+NRG_BIOG_E!H20+NRG_GTL_E!H20+NRG_CPP_E!H20+NRG_NSP_E!H20</f>
        <v>0</v>
      </c>
      <c r="I20" s="8">
        <f>NRG_CM_E!I20+NRG_OIL_NG_E!I20+NRG_PF_E!I20+NRG_CO_E!I20+NRG_BKBPB_E!I20+NRG_GW_E!I20+NRG_BF_E!I20+NRG_PR_E!I20+NRG_NI_E!I20+NRG_CL_E!I20+NRG_LNG_E!I20+NRG_BIOG_E!I20+NRG_GTL_E!I20+NRG_CPP_E!I20+NRG_NSP_E!I20</f>
        <v>0</v>
      </c>
      <c r="J20" s="8">
        <f>NRG_CM_E!J20+NRG_OIL_NG_E!J20+NRG_PF_E!J20+NRG_CO_E!J20+NRG_BKBPB_E!J20+NRG_GW_E!J20+NRG_BF_E!J20+NRG_PR_E!J20+NRG_NI_E!J20+NRG_CL_E!J20+NRG_LNG_E!J20+NRG_BIOG_E!J20+NRG_GTL_E!J20+NRG_CPP_E!J20+NRG_NSP_E!J20</f>
        <v>0</v>
      </c>
      <c r="K20" s="8">
        <f>NRG_CM_E!K20+NRG_OIL_NG_E!K20+NRG_PF_E!K20+NRG_CO_E!K20+NRG_BKBPB_E!K20+NRG_GW_E!K20+NRG_BF_E!K20+NRG_PR_E!K20+NRG_NI_E!K20+NRG_CL_E!K20+NRG_LNG_E!K20+NRG_BIOG_E!K20+NRG_GTL_E!K20+NRG_CPP_E!K20+NRG_NSP_E!K20</f>
        <v>0</v>
      </c>
      <c r="L20" s="8">
        <f>NRG_CM_E!L20+NRG_OIL_NG_E!L20+NRG_PF_E!L20+NRG_CO_E!L20+NRG_BKBPB_E!L20+NRG_GW_E!L20+NRG_BF_E!L20+NRG_PR_E!L20+NRG_NI_E!L20+NRG_CL_E!L20+NRG_LNG_E!L20+NRG_BIOG_E!L20+NRG_GTL_E!L20+NRG_CPP_E!L20+NRG_NSP_E!L20</f>
        <v>0</v>
      </c>
      <c r="M20" s="8">
        <f>NRG_CM_E!M20+NRG_OIL_NG_E!M20+NRG_PF_E!M20+NRG_CO_E!M20+NRG_BKBPB_E!M20+NRG_GW_E!M20+NRG_BF_E!M20+NRG_PR_E!M20+NRG_NI_E!M20+NRG_CL_E!M20+NRG_LNG_E!M20+NRG_BIOG_E!M20+NRG_GTL_E!M20+NRG_CPP_E!M20+NRG_NSP_E!M20</f>
        <v>0</v>
      </c>
      <c r="N20" s="8">
        <f>NRG_CM_E!N20+NRG_OIL_NG_E!N20+NRG_PF_E!N20+NRG_CO_E!N20+NRG_BKBPB_E!N20+NRG_GW_E!N20+NRG_BF_E!N20+NRG_PR_E!N20+NRG_NI_E!N20+NRG_CL_E!N20+NRG_LNG_E!N20+NRG_BIOG_E!N20+NRG_GTL_E!N20+NRG_CPP_E!N20+NRG_NSP_E!N20</f>
        <v>0</v>
      </c>
      <c r="O20" s="8">
        <f>NRG_CM_E!O20+NRG_OIL_NG_E!O20+NRG_PF_E!O20+NRG_CO_E!O20+NRG_BKBPB_E!O20+NRG_GW_E!O20+NRG_BF_E!O20+NRG_PR_E!O20+NRG_NI_E!O20+NRG_CL_E!O20+NRG_LNG_E!O20+NRG_BIOG_E!O20+NRG_GTL_E!O20+NRG_CPP_E!O20+NRG_NSP_E!O20</f>
        <v>0</v>
      </c>
      <c r="P20" s="8">
        <f>NRG_CM_E!P20+NRG_OIL_NG_E!P20+NRG_PF_E!P20+NRG_CO_E!P20+NRG_BKBPB_E!P20+NRG_GW_E!P20+NRG_BF_E!P20+NRG_PR_E!P20+NRG_NI_E!P20+NRG_CL_E!P20+NRG_LNG_E!P20+NRG_BIOG_E!P20+NRG_GTL_E!P20+NRG_CPP_E!P20+NRG_NSP_E!P20</f>
        <v>0</v>
      </c>
      <c r="Q20" s="8">
        <f>NRG_CM_E!Q20+NRG_OIL_NG_E!Q20+NRG_PF_E!Q20+NRG_CO_E!Q20+NRG_BKBPB_E!Q20+NRG_GW_E!Q20+NRG_BF_E!Q20+NRG_PR_E!Q20+NRG_NI_E!Q20+NRG_CL_E!Q20+NRG_LNG_E!Q20+NRG_BIOG_E!Q20+NRG_GTL_E!Q20+NRG_CPP_E!Q20+NRG_NSP_E!Q20</f>
        <v>0</v>
      </c>
      <c r="R20" s="8">
        <f>NRG_CM_E!R20+NRG_OIL_NG_E!R20+NRG_PF_E!R20+NRG_CO_E!R20+NRG_BKBPB_E!R20+NRG_GW_E!R20+NRG_BF_E!R20+NRG_PR_E!R20+NRG_NI_E!R20+NRG_CL_E!R20+NRG_LNG_E!R20+NRG_BIOG_E!R20+NRG_GTL_E!R20+NRG_CPP_E!R20+NRG_NSP_E!R20</f>
        <v>0</v>
      </c>
      <c r="S20" s="8">
        <f>NRG_CM_E!S20+NRG_OIL_NG_E!S20+NRG_PF_E!S20+NRG_CO_E!S20+NRG_BKBPB_E!S20+NRG_GW_E!S20+NRG_BF_E!S20+NRG_PR_E!S20+NRG_NI_E!S20+NRG_CL_E!S20+NRG_LNG_E!S20+NRG_BIOG_E!S20+NRG_GTL_E!S20+NRG_CPP_E!S20+NRG_NSP_E!S20</f>
        <v>0</v>
      </c>
      <c r="T20" s="8">
        <f>NRG_CM_E!T20+NRG_OIL_NG_E!T20+NRG_PF_E!T20+NRG_CO_E!T20+NRG_BKBPB_E!T20+NRG_GW_E!T20+NRG_BF_E!T20+NRG_PR_E!T20+NRG_NI_E!T20+NRG_CL_E!T20+NRG_LNG_E!T20+NRG_BIOG_E!T20+NRG_GTL_E!T20+NRG_CPP_E!T20+NRG_NSP_E!T20</f>
        <v>0</v>
      </c>
      <c r="U20" s="8">
        <f>NRG_CM_E!U20+NRG_OIL_NG_E!U20+NRG_PF_E!U20+NRG_CO_E!U20+NRG_BKBPB_E!U20+NRG_GW_E!U20+NRG_BF_E!U20+NRG_PR_E!U20+NRG_NI_E!U20+NRG_CL_E!U20+NRG_LNG_E!U20+NRG_BIOG_E!U20+NRG_GTL_E!U20+NRG_CPP_E!U20+NRG_NSP_E!U20</f>
        <v>0</v>
      </c>
      <c r="V20" s="8">
        <f>NRG_CM_E!V20+NRG_OIL_NG_E!V20+NRG_PF_E!V20+NRG_CO_E!V20+NRG_BKBPB_E!V20+NRG_GW_E!V20+NRG_BF_E!V20+NRG_PR_E!V20+NRG_NI_E!V20+NRG_CL_E!V20+NRG_LNG_E!V20+NRG_BIOG_E!V20+NRG_GTL_E!V20+NRG_CPP_E!V20+NRG_NSP_E!V20</f>
        <v>0</v>
      </c>
      <c r="W20" s="8">
        <f>NRG_CM_E!W20+NRG_OIL_NG_E!W20+NRG_PF_E!W20+NRG_CO_E!W20+NRG_BKBPB_E!W20+NRG_GW_E!W20+NRG_BF_E!W20+NRG_PR_E!W20+NRG_NI_E!W20+NRG_CL_E!W20+NRG_LNG_E!W20+NRG_BIOG_E!W20+NRG_GTL_E!W20+NRG_CPP_E!W20+NRG_NSP_E!W20</f>
        <v>0</v>
      </c>
      <c r="X20" s="8">
        <f>NRG_CM_E!X20+NRG_OIL_NG_E!X20+NRG_PF_E!X20+NRG_CO_E!X20+NRG_BKBPB_E!X20+NRG_GW_E!X20+NRG_BF_E!X20+NRG_PR_E!X20+NRG_NI_E!X20+NRG_CL_E!X20+NRG_LNG_E!X20+NRG_BIOG_E!X20+NRG_GTL_E!X20+NRG_CPP_E!X20+NRG_NSP_E!X20</f>
        <v>0</v>
      </c>
      <c r="Y20" s="8">
        <f>NRG_CM_E!Y20+NRG_OIL_NG_E!Y20+NRG_PF_E!Y20+NRG_CO_E!Y20+NRG_BKBPB_E!Y20+NRG_GW_E!Y20+NRG_BF_E!Y20+NRG_PR_E!Y20+NRG_NI_E!Y20+NRG_CL_E!Y20+NRG_LNG_E!Y20+NRG_BIOG_E!Y20+NRG_GTL_E!Y20+NRG_CPP_E!Y20+NRG_NSP_E!Y20</f>
        <v>0</v>
      </c>
      <c r="Z20" s="8">
        <f>NRG_CM_E!Z20+NRG_OIL_NG_E!Z20+NRG_PF_E!Z20+NRG_CO_E!Z20+NRG_BKBPB_E!Z20+NRG_GW_E!Z20+NRG_BF_E!Z20+NRG_PR_E!Z20+NRG_NI_E!Z20+NRG_CL_E!Z20+NRG_LNG_E!Z20+NRG_BIOG_E!Z20+NRG_GTL_E!Z20+NRG_CPP_E!Z20+NRG_NSP_E!Z20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NRG_CM_E!C21+NRG_OIL_NG_E!C21+NRG_PF_E!C21+NRG_CO_E!C21+NRG_BKBPB_E!C21+NRG_GW_E!C21+NRG_BF_E!C21+NRG_PR_E!C21+NRG_NI_E!C21+NRG_CL_E!C21+NRG_LNG_E!C21+NRG_BIOG_E!C21+NRG_GTL_E!C21+NRG_CPP_E!C21+NRG_NSP_E!C21</f>
        <v>0</v>
      </c>
      <c r="D21" s="8">
        <f>NRG_CM_E!D21+NRG_OIL_NG_E!D21+NRG_PF_E!D21+NRG_CO_E!D21+NRG_BKBPB_E!D21+NRG_GW_E!D21+NRG_BF_E!D21+NRG_PR_E!D21+NRG_NI_E!D21+NRG_CL_E!D21+NRG_LNG_E!D21+NRG_BIOG_E!D21+NRG_GTL_E!D21+NRG_CPP_E!D21+NRG_NSP_E!D21</f>
        <v>0</v>
      </c>
      <c r="E21" s="8">
        <f>NRG_CM_E!E21+NRG_OIL_NG_E!E21+NRG_PF_E!E21+NRG_CO_E!E21+NRG_BKBPB_E!E21+NRG_GW_E!E21+NRG_BF_E!E21+NRG_PR_E!E21+NRG_NI_E!E21+NRG_CL_E!E21+NRG_LNG_E!E21+NRG_BIOG_E!E21+NRG_GTL_E!E21+NRG_CPP_E!E21+NRG_NSP_E!E21</f>
        <v>0</v>
      </c>
      <c r="F21" s="8">
        <f>NRG_CM_E!F21+NRG_OIL_NG_E!F21+NRG_PF_E!F21+NRG_CO_E!F21+NRG_BKBPB_E!F21+NRG_GW_E!F21+NRG_BF_E!F21+NRG_PR_E!F21+NRG_NI_E!F21+NRG_CL_E!F21+NRG_LNG_E!F21+NRG_BIOG_E!F21+NRG_GTL_E!F21+NRG_CPP_E!F21+NRG_NSP_E!F21</f>
        <v>0</v>
      </c>
      <c r="G21" s="8">
        <f>NRG_CM_E!G21+NRG_OIL_NG_E!G21+NRG_PF_E!G21+NRG_CO_E!G21+NRG_BKBPB_E!G21+NRG_GW_E!G21+NRG_BF_E!G21+NRG_PR_E!G21+NRG_NI_E!G21+NRG_CL_E!G21+NRG_LNG_E!G21+NRG_BIOG_E!G21+NRG_GTL_E!G21+NRG_CPP_E!G21+NRG_NSP_E!G21</f>
        <v>0</v>
      </c>
      <c r="H21" s="8">
        <f>NRG_CM_E!H21+NRG_OIL_NG_E!H21+NRG_PF_E!H21+NRG_CO_E!H21+NRG_BKBPB_E!H21+NRG_GW_E!H21+NRG_BF_E!H21+NRG_PR_E!H21+NRG_NI_E!H21+NRG_CL_E!H21+NRG_LNG_E!H21+NRG_BIOG_E!H21+NRG_GTL_E!H21+NRG_CPP_E!H21+NRG_NSP_E!H21</f>
        <v>0</v>
      </c>
      <c r="I21" s="8">
        <f>NRG_CM_E!I21+NRG_OIL_NG_E!I21+NRG_PF_E!I21+NRG_CO_E!I21+NRG_BKBPB_E!I21+NRG_GW_E!I21+NRG_BF_E!I21+NRG_PR_E!I21+NRG_NI_E!I21+NRG_CL_E!I21+NRG_LNG_E!I21+NRG_BIOG_E!I21+NRG_GTL_E!I21+NRG_CPP_E!I21+NRG_NSP_E!I21</f>
        <v>0</v>
      </c>
      <c r="J21" s="8">
        <f>NRG_CM_E!J21+NRG_OIL_NG_E!J21+NRG_PF_E!J21+NRG_CO_E!J21+NRG_BKBPB_E!J21+NRG_GW_E!J21+NRG_BF_E!J21+NRG_PR_E!J21+NRG_NI_E!J21+NRG_CL_E!J21+NRG_LNG_E!J21+NRG_BIOG_E!J21+NRG_GTL_E!J21+NRG_CPP_E!J21+NRG_NSP_E!J21</f>
        <v>0</v>
      </c>
      <c r="K21" s="8">
        <f>NRG_CM_E!K21+NRG_OIL_NG_E!K21+NRG_PF_E!K21+NRG_CO_E!K21+NRG_BKBPB_E!K21+NRG_GW_E!K21+NRG_BF_E!K21+NRG_PR_E!K21+NRG_NI_E!K21+NRG_CL_E!K21+NRG_LNG_E!K21+NRG_BIOG_E!K21+NRG_GTL_E!K21+NRG_CPP_E!K21+NRG_NSP_E!K21</f>
        <v>0</v>
      </c>
      <c r="L21" s="8">
        <f>NRG_CM_E!L21+NRG_OIL_NG_E!L21+NRG_PF_E!L21+NRG_CO_E!L21+NRG_BKBPB_E!L21+NRG_GW_E!L21+NRG_BF_E!L21+NRG_PR_E!L21+NRG_NI_E!L21+NRG_CL_E!L21+NRG_LNG_E!L21+NRG_BIOG_E!L21+NRG_GTL_E!L21+NRG_CPP_E!L21+NRG_NSP_E!L21</f>
        <v>0</v>
      </c>
      <c r="M21" s="8">
        <f>NRG_CM_E!M21+NRG_OIL_NG_E!M21+NRG_PF_E!M21+NRG_CO_E!M21+NRG_BKBPB_E!M21+NRG_GW_E!M21+NRG_BF_E!M21+NRG_PR_E!M21+NRG_NI_E!M21+NRG_CL_E!M21+NRG_LNG_E!M21+NRG_BIOG_E!M21+NRG_GTL_E!M21+NRG_CPP_E!M21+NRG_NSP_E!M21</f>
        <v>0</v>
      </c>
      <c r="N21" s="8">
        <f>NRG_CM_E!N21+NRG_OIL_NG_E!N21+NRG_PF_E!N21+NRG_CO_E!N21+NRG_BKBPB_E!N21+NRG_GW_E!N21+NRG_BF_E!N21+NRG_PR_E!N21+NRG_NI_E!N21+NRG_CL_E!N21+NRG_LNG_E!N21+NRG_BIOG_E!N21+NRG_GTL_E!N21+NRG_CPP_E!N21+NRG_NSP_E!N21</f>
        <v>0</v>
      </c>
      <c r="O21" s="8">
        <f>NRG_CM_E!O21+NRG_OIL_NG_E!O21+NRG_PF_E!O21+NRG_CO_E!O21+NRG_BKBPB_E!O21+NRG_GW_E!O21+NRG_BF_E!O21+NRG_PR_E!O21+NRG_NI_E!O21+NRG_CL_E!O21+NRG_LNG_E!O21+NRG_BIOG_E!O21+NRG_GTL_E!O21+NRG_CPP_E!O21+NRG_NSP_E!O21</f>
        <v>0</v>
      </c>
      <c r="P21" s="8">
        <f>NRG_CM_E!P21+NRG_OIL_NG_E!P21+NRG_PF_E!P21+NRG_CO_E!P21+NRG_BKBPB_E!P21+NRG_GW_E!P21+NRG_BF_E!P21+NRG_PR_E!P21+NRG_NI_E!P21+NRG_CL_E!P21+NRG_LNG_E!P21+NRG_BIOG_E!P21+NRG_GTL_E!P21+NRG_CPP_E!P21+NRG_NSP_E!P21</f>
        <v>0</v>
      </c>
      <c r="Q21" s="8">
        <f>NRG_CM_E!Q21+NRG_OIL_NG_E!Q21+NRG_PF_E!Q21+NRG_CO_E!Q21+NRG_BKBPB_E!Q21+NRG_GW_E!Q21+NRG_BF_E!Q21+NRG_PR_E!Q21+NRG_NI_E!Q21+NRG_CL_E!Q21+NRG_LNG_E!Q21+NRG_BIOG_E!Q21+NRG_GTL_E!Q21+NRG_CPP_E!Q21+NRG_NSP_E!Q21</f>
        <v>0</v>
      </c>
      <c r="R21" s="8">
        <f>NRG_CM_E!R21+NRG_OIL_NG_E!R21+NRG_PF_E!R21+NRG_CO_E!R21+NRG_BKBPB_E!R21+NRG_GW_E!R21+NRG_BF_E!R21+NRG_PR_E!R21+NRG_NI_E!R21+NRG_CL_E!R21+NRG_LNG_E!R21+NRG_BIOG_E!R21+NRG_GTL_E!R21+NRG_CPP_E!R21+NRG_NSP_E!R21</f>
        <v>0</v>
      </c>
      <c r="S21" s="8">
        <f>NRG_CM_E!S21+NRG_OIL_NG_E!S21+NRG_PF_E!S21+NRG_CO_E!S21+NRG_BKBPB_E!S21+NRG_GW_E!S21+NRG_BF_E!S21+NRG_PR_E!S21+NRG_NI_E!S21+NRG_CL_E!S21+NRG_LNG_E!S21+NRG_BIOG_E!S21+NRG_GTL_E!S21+NRG_CPP_E!S21+NRG_NSP_E!S21</f>
        <v>0</v>
      </c>
      <c r="T21" s="8">
        <f>NRG_CM_E!T21+NRG_OIL_NG_E!T21+NRG_PF_E!T21+NRG_CO_E!T21+NRG_BKBPB_E!T21+NRG_GW_E!T21+NRG_BF_E!T21+NRG_PR_E!T21+NRG_NI_E!T21+NRG_CL_E!T21+NRG_LNG_E!T21+NRG_BIOG_E!T21+NRG_GTL_E!T21+NRG_CPP_E!T21+NRG_NSP_E!T21</f>
        <v>0</v>
      </c>
      <c r="U21" s="8">
        <f>NRG_CM_E!U21+NRG_OIL_NG_E!U21+NRG_PF_E!U21+NRG_CO_E!U21+NRG_BKBPB_E!U21+NRG_GW_E!U21+NRG_BF_E!U21+NRG_PR_E!U21+NRG_NI_E!U21+NRG_CL_E!U21+NRG_LNG_E!U21+NRG_BIOG_E!U21+NRG_GTL_E!U21+NRG_CPP_E!U21+NRG_NSP_E!U21</f>
        <v>0</v>
      </c>
      <c r="V21" s="8">
        <f>NRG_CM_E!V21+NRG_OIL_NG_E!V21+NRG_PF_E!V21+NRG_CO_E!V21+NRG_BKBPB_E!V21+NRG_GW_E!V21+NRG_BF_E!V21+NRG_PR_E!V21+NRG_NI_E!V21+NRG_CL_E!V21+NRG_LNG_E!V21+NRG_BIOG_E!V21+NRG_GTL_E!V21+NRG_CPP_E!V21+NRG_NSP_E!V21</f>
        <v>0</v>
      </c>
      <c r="W21" s="8">
        <f>NRG_CM_E!W21+NRG_OIL_NG_E!W21+NRG_PF_E!W21+NRG_CO_E!W21+NRG_BKBPB_E!W21+NRG_GW_E!W21+NRG_BF_E!W21+NRG_PR_E!W21+NRG_NI_E!W21+NRG_CL_E!W21+NRG_LNG_E!W21+NRG_BIOG_E!W21+NRG_GTL_E!W21+NRG_CPP_E!W21+NRG_NSP_E!W21</f>
        <v>0</v>
      </c>
      <c r="X21" s="8">
        <f>NRG_CM_E!X21+NRG_OIL_NG_E!X21+NRG_PF_E!X21+NRG_CO_E!X21+NRG_BKBPB_E!X21+NRG_GW_E!X21+NRG_BF_E!X21+NRG_PR_E!X21+NRG_NI_E!X21+NRG_CL_E!X21+NRG_LNG_E!X21+NRG_BIOG_E!X21+NRG_GTL_E!X21+NRG_CPP_E!X21+NRG_NSP_E!X21</f>
        <v>0</v>
      </c>
      <c r="Y21" s="8">
        <f>NRG_CM_E!Y21+NRG_OIL_NG_E!Y21+NRG_PF_E!Y21+NRG_CO_E!Y21+NRG_BKBPB_E!Y21+NRG_GW_E!Y21+NRG_BF_E!Y21+NRG_PR_E!Y21+NRG_NI_E!Y21+NRG_CL_E!Y21+NRG_LNG_E!Y21+NRG_BIOG_E!Y21+NRG_GTL_E!Y21+NRG_CPP_E!Y21+NRG_NSP_E!Y21</f>
        <v>0</v>
      </c>
      <c r="Z21" s="8">
        <f>NRG_CM_E!Z21+NRG_OIL_NG_E!Z21+NRG_PF_E!Z21+NRG_CO_E!Z21+NRG_BKBPB_E!Z21+NRG_GW_E!Z21+NRG_BF_E!Z21+NRG_PR_E!Z21+NRG_NI_E!Z21+NRG_CL_E!Z21+NRG_LNG_E!Z21+NRG_BIOG_E!Z21+NRG_GTL_E!Z21+NRG_CPP_E!Z21+NRG_NSP_E!Z21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X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si="18"/>
        <v>0</v>
      </c>
      <c r="Y22" s="27">
        <f t="shared" ref="Y22:Z22" si="19">SUM(Y23:Y24)</f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f>NRG_CM_E!C23+NRG_OIL_NG_E!C23+NRG_PF_E!C23+NRG_CO_E!C23+NRG_BKBPB_E!C23+NRG_GW_E!C23+NRG_BF_E!C23+NRG_PR_E!C23+NRG_NI_E!C23+NRG_CL_E!C23+NRG_LNG_E!C23+NRG_BIOG_E!C23+NRG_GTL_E!C23+NRG_CPP_E!C23+NRG_NSP_E!C23</f>
        <v>0</v>
      </c>
      <c r="D23" s="8">
        <f>NRG_CM_E!D23+NRG_OIL_NG_E!D23+NRG_PF_E!D23+NRG_CO_E!D23+NRG_BKBPB_E!D23+NRG_GW_E!D23+NRG_BF_E!D23+NRG_PR_E!D23+NRG_NI_E!D23+NRG_CL_E!D23+NRG_LNG_E!D23+NRG_BIOG_E!D23+NRG_GTL_E!D23+NRG_CPP_E!D23+NRG_NSP_E!D23</f>
        <v>0</v>
      </c>
      <c r="E23" s="8">
        <f>NRG_CM_E!E23+NRG_OIL_NG_E!E23+NRG_PF_E!E23+NRG_CO_E!E23+NRG_BKBPB_E!E23+NRG_GW_E!E23+NRG_BF_E!E23+NRG_PR_E!E23+NRG_NI_E!E23+NRG_CL_E!E23+NRG_LNG_E!E23+NRG_BIOG_E!E23+NRG_GTL_E!E23+NRG_CPP_E!E23+NRG_NSP_E!E23</f>
        <v>0</v>
      </c>
      <c r="F23" s="8">
        <f>NRG_CM_E!F23+NRG_OIL_NG_E!F23+NRG_PF_E!F23+NRG_CO_E!F23+NRG_BKBPB_E!F23+NRG_GW_E!F23+NRG_BF_E!F23+NRG_PR_E!F23+NRG_NI_E!F23+NRG_CL_E!F23+NRG_LNG_E!F23+NRG_BIOG_E!F23+NRG_GTL_E!F23+NRG_CPP_E!F23+NRG_NSP_E!F23</f>
        <v>0</v>
      </c>
      <c r="G23" s="8">
        <f>NRG_CM_E!G23+NRG_OIL_NG_E!G23+NRG_PF_E!G23+NRG_CO_E!G23+NRG_BKBPB_E!G23+NRG_GW_E!G23+NRG_BF_E!G23+NRG_PR_E!G23+NRG_NI_E!G23+NRG_CL_E!G23+NRG_LNG_E!G23+NRG_BIOG_E!G23+NRG_GTL_E!G23+NRG_CPP_E!G23+NRG_NSP_E!G23</f>
        <v>0</v>
      </c>
      <c r="H23" s="8">
        <f>NRG_CM_E!H23+NRG_OIL_NG_E!H23+NRG_PF_E!H23+NRG_CO_E!H23+NRG_BKBPB_E!H23+NRG_GW_E!H23+NRG_BF_E!H23+NRG_PR_E!H23+NRG_NI_E!H23+NRG_CL_E!H23+NRG_LNG_E!H23+NRG_BIOG_E!H23+NRG_GTL_E!H23+NRG_CPP_E!H23+NRG_NSP_E!H23</f>
        <v>0</v>
      </c>
      <c r="I23" s="8">
        <f>NRG_CM_E!I23+NRG_OIL_NG_E!I23+NRG_PF_E!I23+NRG_CO_E!I23+NRG_BKBPB_E!I23+NRG_GW_E!I23+NRG_BF_E!I23+NRG_PR_E!I23+NRG_NI_E!I23+NRG_CL_E!I23+NRG_LNG_E!I23+NRG_BIOG_E!I23+NRG_GTL_E!I23+NRG_CPP_E!I23+NRG_NSP_E!I23</f>
        <v>0</v>
      </c>
      <c r="J23" s="8">
        <f>NRG_CM_E!J23+NRG_OIL_NG_E!J23+NRG_PF_E!J23+NRG_CO_E!J23+NRG_BKBPB_E!J23+NRG_GW_E!J23+NRG_BF_E!J23+NRG_PR_E!J23+NRG_NI_E!J23+NRG_CL_E!J23+NRG_LNG_E!J23+NRG_BIOG_E!J23+NRG_GTL_E!J23+NRG_CPP_E!J23+NRG_NSP_E!J23</f>
        <v>0</v>
      </c>
      <c r="K23" s="8">
        <f>NRG_CM_E!K23+NRG_OIL_NG_E!K23+NRG_PF_E!K23+NRG_CO_E!K23+NRG_BKBPB_E!K23+NRG_GW_E!K23+NRG_BF_E!K23+NRG_PR_E!K23+NRG_NI_E!K23+NRG_CL_E!K23+NRG_LNG_E!K23+NRG_BIOG_E!K23+NRG_GTL_E!K23+NRG_CPP_E!K23+NRG_NSP_E!K23</f>
        <v>0</v>
      </c>
      <c r="L23" s="8">
        <f>NRG_CM_E!L23+NRG_OIL_NG_E!L23+NRG_PF_E!L23+NRG_CO_E!L23+NRG_BKBPB_E!L23+NRG_GW_E!L23+NRG_BF_E!L23+NRG_PR_E!L23+NRG_NI_E!L23+NRG_CL_E!L23+NRG_LNG_E!L23+NRG_BIOG_E!L23+NRG_GTL_E!L23+NRG_CPP_E!L23+NRG_NSP_E!L23</f>
        <v>0</v>
      </c>
      <c r="M23" s="8">
        <f>NRG_CM_E!M23+NRG_OIL_NG_E!M23+NRG_PF_E!M23+NRG_CO_E!M23+NRG_BKBPB_E!M23+NRG_GW_E!M23+NRG_BF_E!M23+NRG_PR_E!M23+NRG_NI_E!M23+NRG_CL_E!M23+NRG_LNG_E!M23+NRG_BIOG_E!M23+NRG_GTL_E!M23+NRG_CPP_E!M23+NRG_NSP_E!M23</f>
        <v>0</v>
      </c>
      <c r="N23" s="8">
        <f>NRG_CM_E!N23+NRG_OIL_NG_E!N23+NRG_PF_E!N23+NRG_CO_E!N23+NRG_BKBPB_E!N23+NRG_GW_E!N23+NRG_BF_E!N23+NRG_PR_E!N23+NRG_NI_E!N23+NRG_CL_E!N23+NRG_LNG_E!N23+NRG_BIOG_E!N23+NRG_GTL_E!N23+NRG_CPP_E!N23+NRG_NSP_E!N23</f>
        <v>0</v>
      </c>
      <c r="O23" s="8">
        <f>NRG_CM_E!O23+NRG_OIL_NG_E!O23+NRG_PF_E!O23+NRG_CO_E!O23+NRG_BKBPB_E!O23+NRG_GW_E!O23+NRG_BF_E!O23+NRG_PR_E!O23+NRG_NI_E!O23+NRG_CL_E!O23+NRG_LNG_E!O23+NRG_BIOG_E!O23+NRG_GTL_E!O23+NRG_CPP_E!O23+NRG_NSP_E!O23</f>
        <v>0</v>
      </c>
      <c r="P23" s="8">
        <f>NRG_CM_E!P23+NRG_OIL_NG_E!P23+NRG_PF_E!P23+NRG_CO_E!P23+NRG_BKBPB_E!P23+NRG_GW_E!P23+NRG_BF_E!P23+NRG_PR_E!P23+NRG_NI_E!P23+NRG_CL_E!P23+NRG_LNG_E!P23+NRG_BIOG_E!P23+NRG_GTL_E!P23+NRG_CPP_E!P23+NRG_NSP_E!P23</f>
        <v>0</v>
      </c>
      <c r="Q23" s="8">
        <f>NRG_CM_E!Q23+NRG_OIL_NG_E!Q23+NRG_PF_E!Q23+NRG_CO_E!Q23+NRG_BKBPB_E!Q23+NRG_GW_E!Q23+NRG_BF_E!Q23+NRG_PR_E!Q23+NRG_NI_E!Q23+NRG_CL_E!Q23+NRG_LNG_E!Q23+NRG_BIOG_E!Q23+NRG_GTL_E!Q23+NRG_CPP_E!Q23+NRG_NSP_E!Q23</f>
        <v>0</v>
      </c>
      <c r="R23" s="8">
        <f>NRG_CM_E!R23+NRG_OIL_NG_E!R23+NRG_PF_E!R23+NRG_CO_E!R23+NRG_BKBPB_E!R23+NRG_GW_E!R23+NRG_BF_E!R23+NRG_PR_E!R23+NRG_NI_E!R23+NRG_CL_E!R23+NRG_LNG_E!R23+NRG_BIOG_E!R23+NRG_GTL_E!R23+NRG_CPP_E!R23+NRG_NSP_E!R23</f>
        <v>0</v>
      </c>
      <c r="S23" s="8">
        <f>NRG_CM_E!S23+NRG_OIL_NG_E!S23+NRG_PF_E!S23+NRG_CO_E!S23+NRG_BKBPB_E!S23+NRG_GW_E!S23+NRG_BF_E!S23+NRG_PR_E!S23+NRG_NI_E!S23+NRG_CL_E!S23+NRG_LNG_E!S23+NRG_BIOG_E!S23+NRG_GTL_E!S23+NRG_CPP_E!S23+NRG_NSP_E!S23</f>
        <v>0</v>
      </c>
      <c r="T23" s="8">
        <f>NRG_CM_E!T23+NRG_OIL_NG_E!T23+NRG_PF_E!T23+NRG_CO_E!T23+NRG_BKBPB_E!T23+NRG_GW_E!T23+NRG_BF_E!T23+NRG_PR_E!T23+NRG_NI_E!T23+NRG_CL_E!T23+NRG_LNG_E!T23+NRG_BIOG_E!T23+NRG_GTL_E!T23+NRG_CPP_E!T23+NRG_NSP_E!T23</f>
        <v>0</v>
      </c>
      <c r="U23" s="8">
        <f>NRG_CM_E!U23+NRG_OIL_NG_E!U23+NRG_PF_E!U23+NRG_CO_E!U23+NRG_BKBPB_E!U23+NRG_GW_E!U23+NRG_BF_E!U23+NRG_PR_E!U23+NRG_NI_E!U23+NRG_CL_E!U23+NRG_LNG_E!U23+NRG_BIOG_E!U23+NRG_GTL_E!U23+NRG_CPP_E!U23+NRG_NSP_E!U23</f>
        <v>0</v>
      </c>
      <c r="V23" s="8">
        <f>NRG_CM_E!V23+NRG_OIL_NG_E!V23+NRG_PF_E!V23+NRG_CO_E!V23+NRG_BKBPB_E!V23+NRG_GW_E!V23+NRG_BF_E!V23+NRG_PR_E!V23+NRG_NI_E!V23+NRG_CL_E!V23+NRG_LNG_E!V23+NRG_BIOG_E!V23+NRG_GTL_E!V23+NRG_CPP_E!V23+NRG_NSP_E!V23</f>
        <v>0</v>
      </c>
      <c r="W23" s="8">
        <f>NRG_CM_E!W23+NRG_OIL_NG_E!W23+NRG_PF_E!W23+NRG_CO_E!W23+NRG_BKBPB_E!W23+NRG_GW_E!W23+NRG_BF_E!W23+NRG_PR_E!W23+NRG_NI_E!W23+NRG_CL_E!W23+NRG_LNG_E!W23+NRG_BIOG_E!W23+NRG_GTL_E!W23+NRG_CPP_E!W23+NRG_NSP_E!W23</f>
        <v>0</v>
      </c>
      <c r="X23" s="8">
        <f>NRG_CM_E!X23+NRG_OIL_NG_E!X23+NRG_PF_E!X23+NRG_CO_E!X23+NRG_BKBPB_E!X23+NRG_GW_E!X23+NRG_BF_E!X23+NRG_PR_E!X23+NRG_NI_E!X23+NRG_CL_E!X23+NRG_LNG_E!X23+NRG_BIOG_E!X23+NRG_GTL_E!X23+NRG_CPP_E!X23+NRG_NSP_E!X23</f>
        <v>0</v>
      </c>
      <c r="Y23" s="8">
        <f>NRG_CM_E!Y23+NRG_OIL_NG_E!Y23+NRG_PF_E!Y23+NRG_CO_E!Y23+NRG_BKBPB_E!Y23+NRG_GW_E!Y23+NRG_BF_E!Y23+NRG_PR_E!Y23+NRG_NI_E!Y23+NRG_CL_E!Y23+NRG_LNG_E!Y23+NRG_BIOG_E!Y23+NRG_GTL_E!Y23+NRG_CPP_E!Y23+NRG_NSP_E!Y23</f>
        <v>0</v>
      </c>
      <c r="Z23" s="8">
        <f>NRG_CM_E!Z23+NRG_OIL_NG_E!Z23+NRG_PF_E!Z23+NRG_CO_E!Z23+NRG_BKBPB_E!Z23+NRG_GW_E!Z23+NRG_BF_E!Z23+NRG_PR_E!Z23+NRG_NI_E!Z23+NRG_CL_E!Z23+NRG_LNG_E!Z23+NRG_BIOG_E!Z23+NRG_GTL_E!Z23+NRG_CPP_E!Z23+NRG_NSP_E!Z23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NRG_CM_E!C24+NRG_OIL_NG_E!C24+NRG_PF_E!C24+NRG_CO_E!C24+NRG_BKBPB_E!C24+NRG_GW_E!C24+NRG_BF_E!C24+NRG_PR_E!C24+NRG_NI_E!C24+NRG_CL_E!C24+NRG_LNG_E!C24+NRG_BIOG_E!C24+NRG_GTL_E!C24+NRG_CPP_E!C24+NRG_NSP_E!C24</f>
        <v>0</v>
      </c>
      <c r="D24" s="8">
        <f>NRG_CM_E!D24+NRG_OIL_NG_E!D24+NRG_PF_E!D24+NRG_CO_E!D24+NRG_BKBPB_E!D24+NRG_GW_E!D24+NRG_BF_E!D24+NRG_PR_E!D24+NRG_NI_E!D24+NRG_CL_E!D24+NRG_LNG_E!D24+NRG_BIOG_E!D24+NRG_GTL_E!D24+NRG_CPP_E!D24+NRG_NSP_E!D24</f>
        <v>0</v>
      </c>
      <c r="E24" s="8">
        <f>NRG_CM_E!E24+NRG_OIL_NG_E!E24+NRG_PF_E!E24+NRG_CO_E!E24+NRG_BKBPB_E!E24+NRG_GW_E!E24+NRG_BF_E!E24+NRG_PR_E!E24+NRG_NI_E!E24+NRG_CL_E!E24+NRG_LNG_E!E24+NRG_BIOG_E!E24+NRG_GTL_E!E24+NRG_CPP_E!E24+NRG_NSP_E!E24</f>
        <v>0</v>
      </c>
      <c r="F24" s="8">
        <f>NRG_CM_E!F24+NRG_OIL_NG_E!F24+NRG_PF_E!F24+NRG_CO_E!F24+NRG_BKBPB_E!F24+NRG_GW_E!F24+NRG_BF_E!F24+NRG_PR_E!F24+NRG_NI_E!F24+NRG_CL_E!F24+NRG_LNG_E!F24+NRG_BIOG_E!F24+NRG_GTL_E!F24+NRG_CPP_E!F24+NRG_NSP_E!F24</f>
        <v>0</v>
      </c>
      <c r="G24" s="8">
        <f>NRG_CM_E!G24+NRG_OIL_NG_E!G24+NRG_PF_E!G24+NRG_CO_E!G24+NRG_BKBPB_E!G24+NRG_GW_E!G24+NRG_BF_E!G24+NRG_PR_E!G24+NRG_NI_E!G24+NRG_CL_E!G24+NRG_LNG_E!G24+NRG_BIOG_E!G24+NRG_GTL_E!G24+NRG_CPP_E!G24+NRG_NSP_E!G24</f>
        <v>0</v>
      </c>
      <c r="H24" s="8">
        <f>NRG_CM_E!H24+NRG_OIL_NG_E!H24+NRG_PF_E!H24+NRG_CO_E!H24+NRG_BKBPB_E!H24+NRG_GW_E!H24+NRG_BF_E!H24+NRG_PR_E!H24+NRG_NI_E!H24+NRG_CL_E!H24+NRG_LNG_E!H24+NRG_BIOG_E!H24+NRG_GTL_E!H24+NRG_CPP_E!H24+NRG_NSP_E!H24</f>
        <v>0</v>
      </c>
      <c r="I24" s="8">
        <f>NRG_CM_E!I24+NRG_OIL_NG_E!I24+NRG_PF_E!I24+NRG_CO_E!I24+NRG_BKBPB_E!I24+NRG_GW_E!I24+NRG_BF_E!I24+NRG_PR_E!I24+NRG_NI_E!I24+NRG_CL_E!I24+NRG_LNG_E!I24+NRG_BIOG_E!I24+NRG_GTL_E!I24+NRG_CPP_E!I24+NRG_NSP_E!I24</f>
        <v>0</v>
      </c>
      <c r="J24" s="8">
        <f>NRG_CM_E!J24+NRG_OIL_NG_E!J24+NRG_PF_E!J24+NRG_CO_E!J24+NRG_BKBPB_E!J24+NRG_GW_E!J24+NRG_BF_E!J24+NRG_PR_E!J24+NRG_NI_E!J24+NRG_CL_E!J24+NRG_LNG_E!J24+NRG_BIOG_E!J24+NRG_GTL_E!J24+NRG_CPP_E!J24+NRG_NSP_E!J24</f>
        <v>0</v>
      </c>
      <c r="K24" s="8">
        <f>NRG_CM_E!K24+NRG_OIL_NG_E!K24+NRG_PF_E!K24+NRG_CO_E!K24+NRG_BKBPB_E!K24+NRG_GW_E!K24+NRG_BF_E!K24+NRG_PR_E!K24+NRG_NI_E!K24+NRG_CL_E!K24+NRG_LNG_E!K24+NRG_BIOG_E!K24+NRG_GTL_E!K24+NRG_CPP_E!K24+NRG_NSP_E!K24</f>
        <v>0</v>
      </c>
      <c r="L24" s="8">
        <f>NRG_CM_E!L24+NRG_OIL_NG_E!L24+NRG_PF_E!L24+NRG_CO_E!L24+NRG_BKBPB_E!L24+NRG_GW_E!L24+NRG_BF_E!L24+NRG_PR_E!L24+NRG_NI_E!L24+NRG_CL_E!L24+NRG_LNG_E!L24+NRG_BIOG_E!L24+NRG_GTL_E!L24+NRG_CPP_E!L24+NRG_NSP_E!L24</f>
        <v>0</v>
      </c>
      <c r="M24" s="8">
        <f>NRG_CM_E!M24+NRG_OIL_NG_E!M24+NRG_PF_E!M24+NRG_CO_E!M24+NRG_BKBPB_E!M24+NRG_GW_E!M24+NRG_BF_E!M24+NRG_PR_E!M24+NRG_NI_E!M24+NRG_CL_E!M24+NRG_LNG_E!M24+NRG_BIOG_E!M24+NRG_GTL_E!M24+NRG_CPP_E!M24+NRG_NSP_E!M24</f>
        <v>0</v>
      </c>
      <c r="N24" s="8">
        <f>NRG_CM_E!N24+NRG_OIL_NG_E!N24+NRG_PF_E!N24+NRG_CO_E!N24+NRG_BKBPB_E!N24+NRG_GW_E!N24+NRG_BF_E!N24+NRG_PR_E!N24+NRG_NI_E!N24+NRG_CL_E!N24+NRG_LNG_E!N24+NRG_BIOG_E!N24+NRG_GTL_E!N24+NRG_CPP_E!N24+NRG_NSP_E!N24</f>
        <v>0</v>
      </c>
      <c r="O24" s="8">
        <f>NRG_CM_E!O24+NRG_OIL_NG_E!O24+NRG_PF_E!O24+NRG_CO_E!O24+NRG_BKBPB_E!O24+NRG_GW_E!O24+NRG_BF_E!O24+NRG_PR_E!O24+NRG_NI_E!O24+NRG_CL_E!O24+NRG_LNG_E!O24+NRG_BIOG_E!O24+NRG_GTL_E!O24+NRG_CPP_E!O24+NRG_NSP_E!O24</f>
        <v>0</v>
      </c>
      <c r="P24" s="8">
        <f>NRG_CM_E!P24+NRG_OIL_NG_E!P24+NRG_PF_E!P24+NRG_CO_E!P24+NRG_BKBPB_E!P24+NRG_GW_E!P24+NRG_BF_E!P24+NRG_PR_E!P24+NRG_NI_E!P24+NRG_CL_E!P24+NRG_LNG_E!P24+NRG_BIOG_E!P24+NRG_GTL_E!P24+NRG_CPP_E!P24+NRG_NSP_E!P24</f>
        <v>0</v>
      </c>
      <c r="Q24" s="8">
        <f>NRG_CM_E!Q24+NRG_OIL_NG_E!Q24+NRG_PF_E!Q24+NRG_CO_E!Q24+NRG_BKBPB_E!Q24+NRG_GW_E!Q24+NRG_BF_E!Q24+NRG_PR_E!Q24+NRG_NI_E!Q24+NRG_CL_E!Q24+NRG_LNG_E!Q24+NRG_BIOG_E!Q24+NRG_GTL_E!Q24+NRG_CPP_E!Q24+NRG_NSP_E!Q24</f>
        <v>0</v>
      </c>
      <c r="R24" s="8">
        <f>NRG_CM_E!R24+NRG_OIL_NG_E!R24+NRG_PF_E!R24+NRG_CO_E!R24+NRG_BKBPB_E!R24+NRG_GW_E!R24+NRG_BF_E!R24+NRG_PR_E!R24+NRG_NI_E!R24+NRG_CL_E!R24+NRG_LNG_E!R24+NRG_BIOG_E!R24+NRG_GTL_E!R24+NRG_CPP_E!R24+NRG_NSP_E!R24</f>
        <v>0</v>
      </c>
      <c r="S24" s="8">
        <f>NRG_CM_E!S24+NRG_OIL_NG_E!S24+NRG_PF_E!S24+NRG_CO_E!S24+NRG_BKBPB_E!S24+NRG_GW_E!S24+NRG_BF_E!S24+NRG_PR_E!S24+NRG_NI_E!S24+NRG_CL_E!S24+NRG_LNG_E!S24+NRG_BIOG_E!S24+NRG_GTL_E!S24+NRG_CPP_E!S24+NRG_NSP_E!S24</f>
        <v>0</v>
      </c>
      <c r="T24" s="8">
        <f>NRG_CM_E!T24+NRG_OIL_NG_E!T24+NRG_PF_E!T24+NRG_CO_E!T24+NRG_BKBPB_E!T24+NRG_GW_E!T24+NRG_BF_E!T24+NRG_PR_E!T24+NRG_NI_E!T24+NRG_CL_E!T24+NRG_LNG_E!T24+NRG_BIOG_E!T24+NRG_GTL_E!T24+NRG_CPP_E!T24+NRG_NSP_E!T24</f>
        <v>0</v>
      </c>
      <c r="U24" s="8">
        <f>NRG_CM_E!U24+NRG_OIL_NG_E!U24+NRG_PF_E!U24+NRG_CO_E!U24+NRG_BKBPB_E!U24+NRG_GW_E!U24+NRG_BF_E!U24+NRG_PR_E!U24+NRG_NI_E!U24+NRG_CL_E!U24+NRG_LNG_E!U24+NRG_BIOG_E!U24+NRG_GTL_E!U24+NRG_CPP_E!U24+NRG_NSP_E!U24</f>
        <v>0</v>
      </c>
      <c r="V24" s="8">
        <f>NRG_CM_E!V24+NRG_OIL_NG_E!V24+NRG_PF_E!V24+NRG_CO_E!V24+NRG_BKBPB_E!V24+NRG_GW_E!V24+NRG_BF_E!V24+NRG_PR_E!V24+NRG_NI_E!V24+NRG_CL_E!V24+NRG_LNG_E!V24+NRG_BIOG_E!V24+NRG_GTL_E!V24+NRG_CPP_E!V24+NRG_NSP_E!V24</f>
        <v>0</v>
      </c>
      <c r="W24" s="8">
        <f>NRG_CM_E!W24+NRG_OIL_NG_E!W24+NRG_PF_E!W24+NRG_CO_E!W24+NRG_BKBPB_E!W24+NRG_GW_E!W24+NRG_BF_E!W24+NRG_PR_E!W24+NRG_NI_E!W24+NRG_CL_E!W24+NRG_LNG_E!W24+NRG_BIOG_E!W24+NRG_GTL_E!W24+NRG_CPP_E!W24+NRG_NSP_E!W24</f>
        <v>0</v>
      </c>
      <c r="X24" s="8">
        <f>NRG_CM_E!X24+NRG_OIL_NG_E!X24+NRG_PF_E!X24+NRG_CO_E!X24+NRG_BKBPB_E!X24+NRG_GW_E!X24+NRG_BF_E!X24+NRG_PR_E!X24+NRG_NI_E!X24+NRG_CL_E!X24+NRG_LNG_E!X24+NRG_BIOG_E!X24+NRG_GTL_E!X24+NRG_CPP_E!X24+NRG_NSP_E!X24</f>
        <v>0</v>
      </c>
      <c r="Y24" s="8">
        <f>NRG_CM_E!Y24+NRG_OIL_NG_E!Y24+NRG_PF_E!Y24+NRG_CO_E!Y24+NRG_BKBPB_E!Y24+NRG_GW_E!Y24+NRG_BF_E!Y24+NRG_PR_E!Y24+NRG_NI_E!Y24+NRG_CL_E!Y24+NRG_LNG_E!Y24+NRG_BIOG_E!Y24+NRG_GTL_E!Y24+NRG_CPP_E!Y24+NRG_NSP_E!Y24</f>
        <v>0</v>
      </c>
      <c r="Z24" s="8">
        <f>NRG_CM_E!Z24+NRG_OIL_NG_E!Z24+NRG_PF_E!Z24+NRG_CO_E!Z24+NRG_BKBPB_E!Z24+NRG_GW_E!Z24+NRG_BF_E!Z24+NRG_PR_E!Z24+NRG_NI_E!Z24+NRG_CL_E!Z24+NRG_LNG_E!Z24+NRG_BIOG_E!Z24+NRG_GTL_E!Z24+NRG_CPP_E!Z24+NRG_NSP_E!Z24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NRG_CM_E!C25+NRG_OIL_NG_E!C25+NRG_PF_E!C25+NRG_CO_E!C25+NRG_BKBPB_E!C25+NRG_GW_E!C25+NRG_BF_E!C25+NRG_PR_E!C25+NRG_NI_E!C25+NRG_CL_E!C25+NRG_LNG_E!C25+NRG_BIOG_E!C25+NRG_GTL_E!C25+NRG_CPP_E!C25+NRG_NSP_E!C25</f>
        <v>0</v>
      </c>
      <c r="D25" s="27">
        <f>NRG_CM_E!D25+NRG_OIL_NG_E!D25+NRG_PF_E!D25+NRG_CO_E!D25+NRG_BKBPB_E!D25+NRG_GW_E!D25+NRG_BF_E!D25+NRG_PR_E!D25+NRG_NI_E!D25+NRG_CL_E!D25+NRG_LNG_E!D25+NRG_BIOG_E!D25+NRG_GTL_E!D25+NRG_CPP_E!D25+NRG_NSP_E!D25</f>
        <v>0</v>
      </c>
      <c r="E25" s="27">
        <f>NRG_CM_E!E25+NRG_OIL_NG_E!E25+NRG_PF_E!E25+NRG_CO_E!E25+NRG_BKBPB_E!E25+NRG_GW_E!E25+NRG_BF_E!E25+NRG_PR_E!E25+NRG_NI_E!E25+NRG_CL_E!E25+NRG_LNG_E!E25+NRG_BIOG_E!E25+NRG_GTL_E!E25+NRG_CPP_E!E25+NRG_NSP_E!E25</f>
        <v>0</v>
      </c>
      <c r="F25" s="27">
        <f>NRG_CM_E!F25+NRG_OIL_NG_E!F25+NRG_PF_E!F25+NRG_CO_E!F25+NRG_BKBPB_E!F25+NRG_GW_E!F25+NRG_BF_E!F25+NRG_PR_E!F25+NRG_NI_E!F25+NRG_CL_E!F25+NRG_LNG_E!F25+NRG_BIOG_E!F25+NRG_GTL_E!F25+NRG_CPP_E!F25+NRG_NSP_E!F25</f>
        <v>0</v>
      </c>
      <c r="G25" s="27">
        <f>NRG_CM_E!G25+NRG_OIL_NG_E!G25+NRG_PF_E!G25+NRG_CO_E!G25+NRG_BKBPB_E!G25+NRG_GW_E!G25+NRG_BF_E!G25+NRG_PR_E!G25+NRG_NI_E!G25+NRG_CL_E!G25+NRG_LNG_E!G25+NRG_BIOG_E!G25+NRG_GTL_E!G25+NRG_CPP_E!G25+NRG_NSP_E!G25</f>
        <v>0</v>
      </c>
      <c r="H25" s="27">
        <f>NRG_CM_E!H25+NRG_OIL_NG_E!H25+NRG_PF_E!H25+NRG_CO_E!H25+NRG_BKBPB_E!H25+NRG_GW_E!H25+NRG_BF_E!H25+NRG_PR_E!H25+NRG_NI_E!H25+NRG_CL_E!H25+NRG_LNG_E!H25+NRG_BIOG_E!H25+NRG_GTL_E!H25+NRG_CPP_E!H25+NRG_NSP_E!H25</f>
        <v>0</v>
      </c>
      <c r="I25" s="27">
        <f>NRG_CM_E!I25+NRG_OIL_NG_E!I25+NRG_PF_E!I25+NRG_CO_E!I25+NRG_BKBPB_E!I25+NRG_GW_E!I25+NRG_BF_E!I25+NRG_PR_E!I25+NRG_NI_E!I25+NRG_CL_E!I25+NRG_LNG_E!I25+NRG_BIOG_E!I25+NRG_GTL_E!I25+NRG_CPP_E!I25+NRG_NSP_E!I25</f>
        <v>0</v>
      </c>
      <c r="J25" s="27">
        <f>NRG_CM_E!J25+NRG_OIL_NG_E!J25+NRG_PF_E!J25+NRG_CO_E!J25+NRG_BKBPB_E!J25+NRG_GW_E!J25+NRG_BF_E!J25+NRG_PR_E!J25+NRG_NI_E!J25+NRG_CL_E!J25+NRG_LNG_E!J25+NRG_BIOG_E!J25+NRG_GTL_E!J25+NRG_CPP_E!J25+NRG_NSP_E!J25</f>
        <v>0</v>
      </c>
      <c r="K25" s="27">
        <f>NRG_CM_E!K25+NRG_OIL_NG_E!K25+NRG_PF_E!K25+NRG_CO_E!K25+NRG_BKBPB_E!K25+NRG_GW_E!K25+NRG_BF_E!K25+NRG_PR_E!K25+NRG_NI_E!K25+NRG_CL_E!K25+NRG_LNG_E!K25+NRG_BIOG_E!K25+NRG_GTL_E!K25+NRG_CPP_E!K25+NRG_NSP_E!K25</f>
        <v>0</v>
      </c>
      <c r="L25" s="27">
        <f>NRG_CM_E!L25+NRG_OIL_NG_E!L25+NRG_PF_E!L25+NRG_CO_E!L25+NRG_BKBPB_E!L25+NRG_GW_E!L25+NRG_BF_E!L25+NRG_PR_E!L25+NRG_NI_E!L25+NRG_CL_E!L25+NRG_LNG_E!L25+NRG_BIOG_E!L25+NRG_GTL_E!L25+NRG_CPP_E!L25+NRG_NSP_E!L25</f>
        <v>0</v>
      </c>
      <c r="M25" s="27">
        <f>NRG_CM_E!M25+NRG_OIL_NG_E!M25+NRG_PF_E!M25+NRG_CO_E!M25+NRG_BKBPB_E!M25+NRG_GW_E!M25+NRG_BF_E!M25+NRG_PR_E!M25+NRG_NI_E!M25+NRG_CL_E!M25+NRG_LNG_E!M25+NRG_BIOG_E!M25+NRG_GTL_E!M25+NRG_CPP_E!M25+NRG_NSP_E!M25</f>
        <v>0</v>
      </c>
      <c r="N25" s="27">
        <f>NRG_CM_E!N25+NRG_OIL_NG_E!N25+NRG_PF_E!N25+NRG_CO_E!N25+NRG_BKBPB_E!N25+NRG_GW_E!N25+NRG_BF_E!N25+NRG_PR_E!N25+NRG_NI_E!N25+NRG_CL_E!N25+NRG_LNG_E!N25+NRG_BIOG_E!N25+NRG_GTL_E!N25+NRG_CPP_E!N25+NRG_NSP_E!N25</f>
        <v>0</v>
      </c>
      <c r="O25" s="27">
        <f>NRG_CM_E!O25+NRG_OIL_NG_E!O25+NRG_PF_E!O25+NRG_CO_E!O25+NRG_BKBPB_E!O25+NRG_GW_E!O25+NRG_BF_E!O25+NRG_PR_E!O25+NRG_NI_E!O25+NRG_CL_E!O25+NRG_LNG_E!O25+NRG_BIOG_E!O25+NRG_GTL_E!O25+NRG_CPP_E!O25+NRG_NSP_E!O25</f>
        <v>0</v>
      </c>
      <c r="P25" s="27">
        <f>NRG_CM_E!P25+NRG_OIL_NG_E!P25+NRG_PF_E!P25+NRG_CO_E!P25+NRG_BKBPB_E!P25+NRG_GW_E!P25+NRG_BF_E!P25+NRG_PR_E!P25+NRG_NI_E!P25+NRG_CL_E!P25+NRG_LNG_E!P25+NRG_BIOG_E!P25+NRG_GTL_E!P25+NRG_CPP_E!P25+NRG_NSP_E!P25</f>
        <v>0</v>
      </c>
      <c r="Q25" s="27">
        <f>NRG_CM_E!Q25+NRG_OIL_NG_E!Q25+NRG_PF_E!Q25+NRG_CO_E!Q25+NRG_BKBPB_E!Q25+NRG_GW_E!Q25+NRG_BF_E!Q25+NRG_PR_E!Q25+NRG_NI_E!Q25+NRG_CL_E!Q25+NRG_LNG_E!Q25+NRG_BIOG_E!Q25+NRG_GTL_E!Q25+NRG_CPP_E!Q25+NRG_NSP_E!Q25</f>
        <v>0</v>
      </c>
      <c r="R25" s="27">
        <f>NRG_CM_E!R25+NRG_OIL_NG_E!R25+NRG_PF_E!R25+NRG_CO_E!R25+NRG_BKBPB_E!R25+NRG_GW_E!R25+NRG_BF_E!R25+NRG_PR_E!R25+NRG_NI_E!R25+NRG_CL_E!R25+NRG_LNG_E!R25+NRG_BIOG_E!R25+NRG_GTL_E!R25+NRG_CPP_E!R25+NRG_NSP_E!R25</f>
        <v>0</v>
      </c>
      <c r="S25" s="27">
        <f>NRG_CM_E!S25+NRG_OIL_NG_E!S25+NRG_PF_E!S25+NRG_CO_E!S25+NRG_BKBPB_E!S25+NRG_GW_E!S25+NRG_BF_E!S25+NRG_PR_E!S25+NRG_NI_E!S25+NRG_CL_E!S25+NRG_LNG_E!S25+NRG_BIOG_E!S25+NRG_GTL_E!S25+NRG_CPP_E!S25+NRG_NSP_E!S25</f>
        <v>0</v>
      </c>
      <c r="T25" s="27">
        <f>NRG_CM_E!T25+NRG_OIL_NG_E!T25+NRG_PF_E!T25+NRG_CO_E!T25+NRG_BKBPB_E!T25+NRG_GW_E!T25+NRG_BF_E!T25+NRG_PR_E!T25+NRG_NI_E!T25+NRG_CL_E!T25+NRG_LNG_E!T25+NRG_BIOG_E!T25+NRG_GTL_E!T25+NRG_CPP_E!T25+NRG_NSP_E!T25</f>
        <v>0</v>
      </c>
      <c r="U25" s="27">
        <f>NRG_CM_E!U25+NRG_OIL_NG_E!U25+NRG_PF_E!U25+NRG_CO_E!U25+NRG_BKBPB_E!U25+NRG_GW_E!U25+NRG_BF_E!U25+NRG_PR_E!U25+NRG_NI_E!U25+NRG_CL_E!U25+NRG_LNG_E!U25+NRG_BIOG_E!U25+NRG_GTL_E!U25+NRG_CPP_E!U25+NRG_NSP_E!U25</f>
        <v>0</v>
      </c>
      <c r="V25" s="27">
        <f>NRG_CM_E!V25+NRG_OIL_NG_E!V25+NRG_PF_E!V25+NRG_CO_E!V25+NRG_BKBPB_E!V25+NRG_GW_E!V25+NRG_BF_E!V25+NRG_PR_E!V25+NRG_NI_E!V25+NRG_CL_E!V25+NRG_LNG_E!V25+NRG_BIOG_E!V25+NRG_GTL_E!V25+NRG_CPP_E!V25+NRG_NSP_E!V25</f>
        <v>0</v>
      </c>
      <c r="W25" s="27">
        <f>NRG_CM_E!W25+NRG_OIL_NG_E!W25+NRG_PF_E!W25+NRG_CO_E!W25+NRG_BKBPB_E!W25+NRG_GW_E!W25+NRG_BF_E!W25+NRG_PR_E!W25+NRG_NI_E!W25+NRG_CL_E!W25+NRG_LNG_E!W25+NRG_BIOG_E!W25+NRG_GTL_E!W25+NRG_CPP_E!W25+NRG_NSP_E!W25</f>
        <v>0</v>
      </c>
      <c r="X25" s="27">
        <f>NRG_CM_E!X25+NRG_OIL_NG_E!X25+NRG_PF_E!X25+NRG_CO_E!X25+NRG_BKBPB_E!X25+NRG_GW_E!X25+NRG_BF_E!X25+NRG_PR_E!X25+NRG_NI_E!X25+NRG_CL_E!X25+NRG_LNG_E!X25+NRG_BIOG_E!X25+NRG_GTL_E!X25+NRG_CPP_E!X25+NRG_NSP_E!X25</f>
        <v>0</v>
      </c>
      <c r="Y25" s="27">
        <f>NRG_CM_E!Y25+NRG_OIL_NG_E!Y25+NRG_PF_E!Y25+NRG_CO_E!Y25+NRG_BKBPB_E!Y25+NRG_GW_E!Y25+NRG_BF_E!Y25+NRG_PR_E!Y25+NRG_NI_E!Y25+NRG_CL_E!Y25+NRG_LNG_E!Y25+NRG_BIOG_E!Y25+NRG_GTL_E!Y25+NRG_CPP_E!Y25+NRG_NSP_E!Y25</f>
        <v>0</v>
      </c>
      <c r="Z25" s="27">
        <f>NRG_CM_E!Z25+NRG_OIL_NG_E!Z25+NRG_PF_E!Z25+NRG_CO_E!Z25+NRG_BKBPB_E!Z25+NRG_GW_E!Z25+NRG_BF_E!Z25+NRG_PR_E!Z25+NRG_NI_E!Z25+NRG_CL_E!Z25+NRG_LNG_E!Z25+NRG_BIOG_E!Z25+NRG_GTL_E!Z25+NRG_CPP_E!Z25+NRG_NSP_E!Z25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2200.5871779600002</v>
      </c>
      <c r="D26" s="27">
        <f t="shared" ref="D26:X26" si="21">SUM(D27,D33)</f>
        <v>2378.5136841600001</v>
      </c>
      <c r="E26" s="27">
        <f t="shared" si="21"/>
        <v>2241.2160147600002</v>
      </c>
      <c r="F26" s="27">
        <f t="shared" si="21"/>
        <v>2633.2782339599999</v>
      </c>
      <c r="G26" s="27">
        <f t="shared" si="21"/>
        <v>2427.1132208400004</v>
      </c>
      <c r="H26" s="27">
        <f t="shared" si="21"/>
        <v>2596.2750370800004</v>
      </c>
      <c r="I26" s="27">
        <f t="shared" si="21"/>
        <v>2293.0867961999998</v>
      </c>
      <c r="J26" s="27">
        <f t="shared" si="21"/>
        <v>2372.50365156</v>
      </c>
      <c r="K26" s="27">
        <f t="shared" si="21"/>
        <v>2762.3536527600004</v>
      </c>
      <c r="L26" s="27">
        <f t="shared" si="21"/>
        <v>2605.2414962400003</v>
      </c>
      <c r="M26" s="27">
        <f t="shared" si="21"/>
        <v>2121.58257048</v>
      </c>
      <c r="N26" s="27">
        <f t="shared" si="21"/>
        <v>1684.26906732</v>
      </c>
      <c r="O26" s="27">
        <f t="shared" si="21"/>
        <v>1915.9175786400001</v>
      </c>
      <c r="P26" s="27">
        <f t="shared" si="21"/>
        <v>2780.9665232400002</v>
      </c>
      <c r="Q26" s="27">
        <f t="shared" si="21"/>
        <v>2023.5350203200003</v>
      </c>
      <c r="R26" s="27">
        <f t="shared" si="21"/>
        <v>2490.29498844</v>
      </c>
      <c r="S26" s="27">
        <f t="shared" si="21"/>
        <v>2747.0949271200002</v>
      </c>
      <c r="T26" s="27">
        <f t="shared" si="21"/>
        <v>2540.75458536</v>
      </c>
      <c r="U26" s="27">
        <f t="shared" si="21"/>
        <v>2275.8559736400002</v>
      </c>
      <c r="V26" s="27">
        <f t="shared" si="21"/>
        <v>2117.7179290800004</v>
      </c>
      <c r="W26" s="27">
        <f t="shared" si="21"/>
        <v>1996.6640835599999</v>
      </c>
      <c r="X26" s="27">
        <f t="shared" si="21"/>
        <v>1538.3273209199999</v>
      </c>
      <c r="Y26" s="27">
        <f t="shared" ref="Y26:Z26" si="22">SUM(Y27,Y33)</f>
        <v>2253.2728194000001</v>
      </c>
      <c r="Z26" s="27">
        <f t="shared" si="22"/>
        <v>1768.3192051200001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X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si="24"/>
        <v>0</v>
      </c>
      <c r="Y27" s="19">
        <f t="shared" ref="Y27:Z27" si="25">SUM(Y28:Y32)</f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NRG_CM_E!C28+NRG_OIL_NG_E!C28+NRG_PF_E!C28+NRG_CO_E!C28+NRG_BKBPB_E!C28+NRG_GW_E!C28+NRG_BF_E!C28+NRG_PR_E!C28+NRG_NI_E!C28+NRG_CL_E!C28+NRG_LNG_E!C28+NRG_BIOG_E!C28+NRG_GTL_E!C28+NRG_CPP_E!C28+NRG_NSP_E!C28</f>
        <v>0</v>
      </c>
      <c r="D28" s="8">
        <f>NRG_CM_E!D28+NRG_OIL_NG_E!D28+NRG_PF_E!D28+NRG_CO_E!D28+NRG_BKBPB_E!D28+NRG_GW_E!D28+NRG_BF_E!D28+NRG_PR_E!D28+NRG_NI_E!D28+NRG_CL_E!D28+NRG_LNG_E!D28+NRG_BIOG_E!D28+NRG_GTL_E!D28+NRG_CPP_E!D28+NRG_NSP_E!D28</f>
        <v>0</v>
      </c>
      <c r="E28" s="8">
        <f>NRG_CM_E!E28+NRG_OIL_NG_E!E28+NRG_PF_E!E28+NRG_CO_E!E28+NRG_BKBPB_E!E28+NRG_GW_E!E28+NRG_BF_E!E28+NRG_PR_E!E28+NRG_NI_E!E28+NRG_CL_E!E28+NRG_LNG_E!E28+NRG_BIOG_E!E28+NRG_GTL_E!E28+NRG_CPP_E!E28+NRG_NSP_E!E28</f>
        <v>0</v>
      </c>
      <c r="F28" s="8">
        <f>NRG_CM_E!F28+NRG_OIL_NG_E!F28+NRG_PF_E!F28+NRG_CO_E!F28+NRG_BKBPB_E!F28+NRG_GW_E!F28+NRG_BF_E!F28+NRG_PR_E!F28+NRG_NI_E!F28+NRG_CL_E!F28+NRG_LNG_E!F28+NRG_BIOG_E!F28+NRG_GTL_E!F28+NRG_CPP_E!F28+NRG_NSP_E!F28</f>
        <v>0</v>
      </c>
      <c r="G28" s="8">
        <f>NRG_CM_E!G28+NRG_OIL_NG_E!G28+NRG_PF_E!G28+NRG_CO_E!G28+NRG_BKBPB_E!G28+NRG_GW_E!G28+NRG_BF_E!G28+NRG_PR_E!G28+NRG_NI_E!G28+NRG_CL_E!G28+NRG_LNG_E!G28+NRG_BIOG_E!G28+NRG_GTL_E!G28+NRG_CPP_E!G28+NRG_NSP_E!G28</f>
        <v>0</v>
      </c>
      <c r="H28" s="8">
        <f>NRG_CM_E!H28+NRG_OIL_NG_E!H28+NRG_PF_E!H28+NRG_CO_E!H28+NRG_BKBPB_E!H28+NRG_GW_E!H28+NRG_BF_E!H28+NRG_PR_E!H28+NRG_NI_E!H28+NRG_CL_E!H28+NRG_LNG_E!H28+NRG_BIOG_E!H28+NRG_GTL_E!H28+NRG_CPP_E!H28+NRG_NSP_E!H28</f>
        <v>0</v>
      </c>
      <c r="I28" s="8">
        <f>NRG_CM_E!I28+NRG_OIL_NG_E!I28+NRG_PF_E!I28+NRG_CO_E!I28+NRG_BKBPB_E!I28+NRG_GW_E!I28+NRG_BF_E!I28+NRG_PR_E!I28+NRG_NI_E!I28+NRG_CL_E!I28+NRG_LNG_E!I28+NRG_BIOG_E!I28+NRG_GTL_E!I28+NRG_CPP_E!I28+NRG_NSP_E!I28</f>
        <v>0</v>
      </c>
      <c r="J28" s="8">
        <f>NRG_CM_E!J28+NRG_OIL_NG_E!J28+NRG_PF_E!J28+NRG_CO_E!J28+NRG_BKBPB_E!J28+NRG_GW_E!J28+NRG_BF_E!J28+NRG_PR_E!J28+NRG_NI_E!J28+NRG_CL_E!J28+NRG_LNG_E!J28+NRG_BIOG_E!J28+NRG_GTL_E!J28+NRG_CPP_E!J28+NRG_NSP_E!J28</f>
        <v>0</v>
      </c>
      <c r="K28" s="8">
        <f>NRG_CM_E!K28+NRG_OIL_NG_E!K28+NRG_PF_E!K28+NRG_CO_E!K28+NRG_BKBPB_E!K28+NRG_GW_E!K28+NRG_BF_E!K28+NRG_PR_E!K28+NRG_NI_E!K28+NRG_CL_E!K28+NRG_LNG_E!K28+NRG_BIOG_E!K28+NRG_GTL_E!K28+NRG_CPP_E!K28+NRG_NSP_E!K28</f>
        <v>0</v>
      </c>
      <c r="L28" s="8">
        <f>NRG_CM_E!L28+NRG_OIL_NG_E!L28+NRG_PF_E!L28+NRG_CO_E!L28+NRG_BKBPB_E!L28+NRG_GW_E!L28+NRG_BF_E!L28+NRG_PR_E!L28+NRG_NI_E!L28+NRG_CL_E!L28+NRG_LNG_E!L28+NRG_BIOG_E!L28+NRG_GTL_E!L28+NRG_CPP_E!L28+NRG_NSP_E!L28</f>
        <v>0</v>
      </c>
      <c r="M28" s="8">
        <f>NRG_CM_E!M28+NRG_OIL_NG_E!M28+NRG_PF_E!M28+NRG_CO_E!M28+NRG_BKBPB_E!M28+NRG_GW_E!M28+NRG_BF_E!M28+NRG_PR_E!M28+NRG_NI_E!M28+NRG_CL_E!M28+NRG_LNG_E!M28+NRG_BIOG_E!M28+NRG_GTL_E!M28+NRG_CPP_E!M28+NRG_NSP_E!M28</f>
        <v>0</v>
      </c>
      <c r="N28" s="8">
        <f>NRG_CM_E!N28+NRG_OIL_NG_E!N28+NRG_PF_E!N28+NRG_CO_E!N28+NRG_BKBPB_E!N28+NRG_GW_E!N28+NRG_BF_E!N28+NRG_PR_E!N28+NRG_NI_E!N28+NRG_CL_E!N28+NRG_LNG_E!N28+NRG_BIOG_E!N28+NRG_GTL_E!N28+NRG_CPP_E!N28+NRG_NSP_E!N28</f>
        <v>0</v>
      </c>
      <c r="O28" s="8">
        <f>NRG_CM_E!O28+NRG_OIL_NG_E!O28+NRG_PF_E!O28+NRG_CO_E!O28+NRG_BKBPB_E!O28+NRG_GW_E!O28+NRG_BF_E!O28+NRG_PR_E!O28+NRG_NI_E!O28+NRG_CL_E!O28+NRG_LNG_E!O28+NRG_BIOG_E!O28+NRG_GTL_E!O28+NRG_CPP_E!O28+NRG_NSP_E!O28</f>
        <v>0</v>
      </c>
      <c r="P28" s="8">
        <f>NRG_CM_E!P28+NRG_OIL_NG_E!P28+NRG_PF_E!P28+NRG_CO_E!P28+NRG_BKBPB_E!P28+NRG_GW_E!P28+NRG_BF_E!P28+NRG_PR_E!P28+NRG_NI_E!P28+NRG_CL_E!P28+NRG_LNG_E!P28+NRG_BIOG_E!P28+NRG_GTL_E!P28+NRG_CPP_E!P28+NRG_NSP_E!P28</f>
        <v>0</v>
      </c>
      <c r="Q28" s="8">
        <f>NRG_CM_E!Q28+NRG_OIL_NG_E!Q28+NRG_PF_E!Q28+NRG_CO_E!Q28+NRG_BKBPB_E!Q28+NRG_GW_E!Q28+NRG_BF_E!Q28+NRG_PR_E!Q28+NRG_NI_E!Q28+NRG_CL_E!Q28+NRG_LNG_E!Q28+NRG_BIOG_E!Q28+NRG_GTL_E!Q28+NRG_CPP_E!Q28+NRG_NSP_E!Q28</f>
        <v>0</v>
      </c>
      <c r="R28" s="8">
        <f>NRG_CM_E!R28+NRG_OIL_NG_E!R28+NRG_PF_E!R28+NRG_CO_E!R28+NRG_BKBPB_E!R28+NRG_GW_E!R28+NRG_BF_E!R28+NRG_PR_E!R28+NRG_NI_E!R28+NRG_CL_E!R28+NRG_LNG_E!R28+NRG_BIOG_E!R28+NRG_GTL_E!R28+NRG_CPP_E!R28+NRG_NSP_E!R28</f>
        <v>0</v>
      </c>
      <c r="S28" s="8">
        <f>NRG_CM_E!S28+NRG_OIL_NG_E!S28+NRG_PF_E!S28+NRG_CO_E!S28+NRG_BKBPB_E!S28+NRG_GW_E!S28+NRG_BF_E!S28+NRG_PR_E!S28+NRG_NI_E!S28+NRG_CL_E!S28+NRG_LNG_E!S28+NRG_BIOG_E!S28+NRG_GTL_E!S28+NRG_CPP_E!S28+NRG_NSP_E!S28</f>
        <v>0</v>
      </c>
      <c r="T28" s="8">
        <f>NRG_CM_E!T28+NRG_OIL_NG_E!T28+NRG_PF_E!T28+NRG_CO_E!T28+NRG_BKBPB_E!T28+NRG_GW_E!T28+NRG_BF_E!T28+NRG_PR_E!T28+NRG_NI_E!T28+NRG_CL_E!T28+NRG_LNG_E!T28+NRG_BIOG_E!T28+NRG_GTL_E!T28+NRG_CPP_E!T28+NRG_NSP_E!T28</f>
        <v>0</v>
      </c>
      <c r="U28" s="8">
        <f>NRG_CM_E!U28+NRG_OIL_NG_E!U28+NRG_PF_E!U28+NRG_CO_E!U28+NRG_BKBPB_E!U28+NRG_GW_E!U28+NRG_BF_E!U28+NRG_PR_E!U28+NRG_NI_E!U28+NRG_CL_E!U28+NRG_LNG_E!U28+NRG_BIOG_E!U28+NRG_GTL_E!U28+NRG_CPP_E!U28+NRG_NSP_E!U28</f>
        <v>0</v>
      </c>
      <c r="V28" s="8">
        <f>NRG_CM_E!V28+NRG_OIL_NG_E!V28+NRG_PF_E!V28+NRG_CO_E!V28+NRG_BKBPB_E!V28+NRG_GW_E!V28+NRG_BF_E!V28+NRG_PR_E!V28+NRG_NI_E!V28+NRG_CL_E!V28+NRG_LNG_E!V28+NRG_BIOG_E!V28+NRG_GTL_E!V28+NRG_CPP_E!V28+NRG_NSP_E!V28</f>
        <v>0</v>
      </c>
      <c r="W28" s="8">
        <f>NRG_CM_E!W28+NRG_OIL_NG_E!W28+NRG_PF_E!W28+NRG_CO_E!W28+NRG_BKBPB_E!W28+NRG_GW_E!W28+NRG_BF_E!W28+NRG_PR_E!W28+NRG_NI_E!W28+NRG_CL_E!W28+NRG_LNG_E!W28+NRG_BIOG_E!W28+NRG_GTL_E!W28+NRG_CPP_E!W28+NRG_NSP_E!W28</f>
        <v>0</v>
      </c>
      <c r="X28" s="8">
        <f>NRG_CM_E!X28+NRG_OIL_NG_E!X28+NRG_PF_E!X28+NRG_CO_E!X28+NRG_BKBPB_E!X28+NRG_GW_E!X28+NRG_BF_E!X28+NRG_PR_E!X28+NRG_NI_E!X28+NRG_CL_E!X28+NRG_LNG_E!X28+NRG_BIOG_E!X28+NRG_GTL_E!X28+NRG_CPP_E!X28+NRG_NSP_E!X28</f>
        <v>0</v>
      </c>
      <c r="Y28" s="8">
        <f>NRG_CM_E!Y28+NRG_OIL_NG_E!Y28+NRG_PF_E!Y28+NRG_CO_E!Y28+NRG_BKBPB_E!Y28+NRG_GW_E!Y28+NRG_BF_E!Y28+NRG_PR_E!Y28+NRG_NI_E!Y28+NRG_CL_E!Y28+NRG_LNG_E!Y28+NRG_BIOG_E!Y28+NRG_GTL_E!Y28+NRG_CPP_E!Y28+NRG_NSP_E!Y28</f>
        <v>0</v>
      </c>
      <c r="Z28" s="8">
        <f>NRG_CM_E!Z28+NRG_OIL_NG_E!Z28+NRG_PF_E!Z28+NRG_CO_E!Z28+NRG_BKBPB_E!Z28+NRG_GW_E!Z28+NRG_BF_E!Z28+NRG_PR_E!Z28+NRG_NI_E!Z28+NRG_CL_E!Z28+NRG_LNG_E!Z28+NRG_BIOG_E!Z28+NRG_GTL_E!Z28+NRG_CPP_E!Z28+NRG_NSP_E!Z28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NRG_CM_E!C29+NRG_OIL_NG_E!C29+NRG_PF_E!C29+NRG_CO_E!C29+NRG_BKBPB_E!C29+NRG_GW_E!C29+NRG_BF_E!C29+NRG_PR_E!C29+NRG_NI_E!C29+NRG_CL_E!C29+NRG_LNG_E!C29+NRG_BIOG_E!C29+NRG_GTL_E!C29+NRG_CPP_E!C29+NRG_NSP_E!C29</f>
        <v>0</v>
      </c>
      <c r="D29" s="8">
        <f>NRG_CM_E!D29+NRG_OIL_NG_E!D29+NRG_PF_E!D29+NRG_CO_E!D29+NRG_BKBPB_E!D29+NRG_GW_E!D29+NRG_BF_E!D29+NRG_PR_E!D29+NRG_NI_E!D29+NRG_CL_E!D29+NRG_LNG_E!D29+NRG_BIOG_E!D29+NRG_GTL_E!D29+NRG_CPP_E!D29+NRG_NSP_E!D29</f>
        <v>0</v>
      </c>
      <c r="E29" s="8">
        <f>NRG_CM_E!E29+NRG_OIL_NG_E!E29+NRG_PF_E!E29+NRG_CO_E!E29+NRG_BKBPB_E!E29+NRG_GW_E!E29+NRG_BF_E!E29+NRG_PR_E!E29+NRG_NI_E!E29+NRG_CL_E!E29+NRG_LNG_E!E29+NRG_BIOG_E!E29+NRG_GTL_E!E29+NRG_CPP_E!E29+NRG_NSP_E!E29</f>
        <v>0</v>
      </c>
      <c r="F29" s="8">
        <f>NRG_CM_E!F29+NRG_OIL_NG_E!F29+NRG_PF_E!F29+NRG_CO_E!F29+NRG_BKBPB_E!F29+NRG_GW_E!F29+NRG_BF_E!F29+NRG_PR_E!F29+NRG_NI_E!F29+NRG_CL_E!F29+NRG_LNG_E!F29+NRG_BIOG_E!F29+NRG_GTL_E!F29+NRG_CPP_E!F29+NRG_NSP_E!F29</f>
        <v>0</v>
      </c>
      <c r="G29" s="8">
        <f>NRG_CM_E!G29+NRG_OIL_NG_E!G29+NRG_PF_E!G29+NRG_CO_E!G29+NRG_BKBPB_E!G29+NRG_GW_E!G29+NRG_BF_E!G29+NRG_PR_E!G29+NRG_NI_E!G29+NRG_CL_E!G29+NRG_LNG_E!G29+NRG_BIOG_E!G29+NRG_GTL_E!G29+NRG_CPP_E!G29+NRG_NSP_E!G29</f>
        <v>0</v>
      </c>
      <c r="H29" s="8">
        <f>NRG_CM_E!H29+NRG_OIL_NG_E!H29+NRG_PF_E!H29+NRG_CO_E!H29+NRG_BKBPB_E!H29+NRG_GW_E!H29+NRG_BF_E!H29+NRG_PR_E!H29+NRG_NI_E!H29+NRG_CL_E!H29+NRG_LNG_E!H29+NRG_BIOG_E!H29+NRG_GTL_E!H29+NRG_CPP_E!H29+NRG_NSP_E!H29</f>
        <v>0</v>
      </c>
      <c r="I29" s="8">
        <f>NRG_CM_E!I29+NRG_OIL_NG_E!I29+NRG_PF_E!I29+NRG_CO_E!I29+NRG_BKBPB_E!I29+NRG_GW_E!I29+NRG_BF_E!I29+NRG_PR_E!I29+NRG_NI_E!I29+NRG_CL_E!I29+NRG_LNG_E!I29+NRG_BIOG_E!I29+NRG_GTL_E!I29+NRG_CPP_E!I29+NRG_NSP_E!I29</f>
        <v>0</v>
      </c>
      <c r="J29" s="8">
        <f>NRG_CM_E!J29+NRG_OIL_NG_E!J29+NRG_PF_E!J29+NRG_CO_E!J29+NRG_BKBPB_E!J29+NRG_GW_E!J29+NRG_BF_E!J29+NRG_PR_E!J29+NRG_NI_E!J29+NRG_CL_E!J29+NRG_LNG_E!J29+NRG_BIOG_E!J29+NRG_GTL_E!J29+NRG_CPP_E!J29+NRG_NSP_E!J29</f>
        <v>0</v>
      </c>
      <c r="K29" s="8">
        <f>NRG_CM_E!K29+NRG_OIL_NG_E!K29+NRG_PF_E!K29+NRG_CO_E!K29+NRG_BKBPB_E!K29+NRG_GW_E!K29+NRG_BF_E!K29+NRG_PR_E!K29+NRG_NI_E!K29+NRG_CL_E!K29+NRG_LNG_E!K29+NRG_BIOG_E!K29+NRG_GTL_E!K29+NRG_CPP_E!K29+NRG_NSP_E!K29</f>
        <v>0</v>
      </c>
      <c r="L29" s="8">
        <f>NRG_CM_E!L29+NRG_OIL_NG_E!L29+NRG_PF_E!L29+NRG_CO_E!L29+NRG_BKBPB_E!L29+NRG_GW_E!L29+NRG_BF_E!L29+NRG_PR_E!L29+NRG_NI_E!L29+NRG_CL_E!L29+NRG_LNG_E!L29+NRG_BIOG_E!L29+NRG_GTL_E!L29+NRG_CPP_E!L29+NRG_NSP_E!L29</f>
        <v>0</v>
      </c>
      <c r="M29" s="8">
        <f>NRG_CM_E!M29+NRG_OIL_NG_E!M29+NRG_PF_E!M29+NRG_CO_E!M29+NRG_BKBPB_E!M29+NRG_GW_E!M29+NRG_BF_E!M29+NRG_PR_E!M29+NRG_NI_E!M29+NRG_CL_E!M29+NRG_LNG_E!M29+NRG_BIOG_E!M29+NRG_GTL_E!M29+NRG_CPP_E!M29+NRG_NSP_E!M29</f>
        <v>0</v>
      </c>
      <c r="N29" s="8">
        <f>NRG_CM_E!N29+NRG_OIL_NG_E!N29+NRG_PF_E!N29+NRG_CO_E!N29+NRG_BKBPB_E!N29+NRG_GW_E!N29+NRG_BF_E!N29+NRG_PR_E!N29+NRG_NI_E!N29+NRG_CL_E!N29+NRG_LNG_E!N29+NRG_BIOG_E!N29+NRG_GTL_E!N29+NRG_CPP_E!N29+NRG_NSP_E!N29</f>
        <v>0</v>
      </c>
      <c r="O29" s="8">
        <f>NRG_CM_E!O29+NRG_OIL_NG_E!O29+NRG_PF_E!O29+NRG_CO_E!O29+NRG_BKBPB_E!O29+NRG_GW_E!O29+NRG_BF_E!O29+NRG_PR_E!O29+NRG_NI_E!O29+NRG_CL_E!O29+NRG_LNG_E!O29+NRG_BIOG_E!O29+NRG_GTL_E!O29+NRG_CPP_E!O29+NRG_NSP_E!O29</f>
        <v>0</v>
      </c>
      <c r="P29" s="8">
        <f>NRG_CM_E!P29+NRG_OIL_NG_E!P29+NRG_PF_E!P29+NRG_CO_E!P29+NRG_BKBPB_E!P29+NRG_GW_E!P29+NRG_BF_E!P29+NRG_PR_E!P29+NRG_NI_E!P29+NRG_CL_E!P29+NRG_LNG_E!P29+NRG_BIOG_E!P29+NRG_GTL_E!P29+NRG_CPP_E!P29+NRG_NSP_E!P29</f>
        <v>0</v>
      </c>
      <c r="Q29" s="8">
        <f>NRG_CM_E!Q29+NRG_OIL_NG_E!Q29+NRG_PF_E!Q29+NRG_CO_E!Q29+NRG_BKBPB_E!Q29+NRG_GW_E!Q29+NRG_BF_E!Q29+NRG_PR_E!Q29+NRG_NI_E!Q29+NRG_CL_E!Q29+NRG_LNG_E!Q29+NRG_BIOG_E!Q29+NRG_GTL_E!Q29+NRG_CPP_E!Q29+NRG_NSP_E!Q29</f>
        <v>0</v>
      </c>
      <c r="R29" s="8">
        <f>NRG_CM_E!R29+NRG_OIL_NG_E!R29+NRG_PF_E!R29+NRG_CO_E!R29+NRG_BKBPB_E!R29+NRG_GW_E!R29+NRG_BF_E!R29+NRG_PR_E!R29+NRG_NI_E!R29+NRG_CL_E!R29+NRG_LNG_E!R29+NRG_BIOG_E!R29+NRG_GTL_E!R29+NRG_CPP_E!R29+NRG_NSP_E!R29</f>
        <v>0</v>
      </c>
      <c r="S29" s="8">
        <f>NRG_CM_E!S29+NRG_OIL_NG_E!S29+NRG_PF_E!S29+NRG_CO_E!S29+NRG_BKBPB_E!S29+NRG_GW_E!S29+NRG_BF_E!S29+NRG_PR_E!S29+NRG_NI_E!S29+NRG_CL_E!S29+NRG_LNG_E!S29+NRG_BIOG_E!S29+NRG_GTL_E!S29+NRG_CPP_E!S29+NRG_NSP_E!S29</f>
        <v>0</v>
      </c>
      <c r="T29" s="8">
        <f>NRG_CM_E!T29+NRG_OIL_NG_E!T29+NRG_PF_E!T29+NRG_CO_E!T29+NRG_BKBPB_E!T29+NRG_GW_E!T29+NRG_BF_E!T29+NRG_PR_E!T29+NRG_NI_E!T29+NRG_CL_E!T29+NRG_LNG_E!T29+NRG_BIOG_E!T29+NRG_GTL_E!T29+NRG_CPP_E!T29+NRG_NSP_E!T29</f>
        <v>0</v>
      </c>
      <c r="U29" s="8">
        <f>NRG_CM_E!U29+NRG_OIL_NG_E!U29+NRG_PF_E!U29+NRG_CO_E!U29+NRG_BKBPB_E!U29+NRG_GW_E!U29+NRG_BF_E!U29+NRG_PR_E!U29+NRG_NI_E!U29+NRG_CL_E!U29+NRG_LNG_E!U29+NRG_BIOG_E!U29+NRG_GTL_E!U29+NRG_CPP_E!U29+NRG_NSP_E!U29</f>
        <v>0</v>
      </c>
      <c r="V29" s="8">
        <f>NRG_CM_E!V29+NRG_OIL_NG_E!V29+NRG_PF_E!V29+NRG_CO_E!V29+NRG_BKBPB_E!V29+NRG_GW_E!V29+NRG_BF_E!V29+NRG_PR_E!V29+NRG_NI_E!V29+NRG_CL_E!V29+NRG_LNG_E!V29+NRG_BIOG_E!V29+NRG_GTL_E!V29+NRG_CPP_E!V29+NRG_NSP_E!V29</f>
        <v>0</v>
      </c>
      <c r="W29" s="8">
        <f>NRG_CM_E!W29+NRG_OIL_NG_E!W29+NRG_PF_E!W29+NRG_CO_E!W29+NRG_BKBPB_E!W29+NRG_GW_E!W29+NRG_BF_E!W29+NRG_PR_E!W29+NRG_NI_E!W29+NRG_CL_E!W29+NRG_LNG_E!W29+NRG_BIOG_E!W29+NRG_GTL_E!W29+NRG_CPP_E!W29+NRG_NSP_E!W29</f>
        <v>0</v>
      </c>
      <c r="X29" s="8">
        <f>NRG_CM_E!X29+NRG_OIL_NG_E!X29+NRG_PF_E!X29+NRG_CO_E!X29+NRG_BKBPB_E!X29+NRG_GW_E!X29+NRG_BF_E!X29+NRG_PR_E!X29+NRG_NI_E!X29+NRG_CL_E!X29+NRG_LNG_E!X29+NRG_BIOG_E!X29+NRG_GTL_E!X29+NRG_CPP_E!X29+NRG_NSP_E!X29</f>
        <v>0</v>
      </c>
      <c r="Y29" s="8">
        <f>NRG_CM_E!Y29+NRG_OIL_NG_E!Y29+NRG_PF_E!Y29+NRG_CO_E!Y29+NRG_BKBPB_E!Y29+NRG_GW_E!Y29+NRG_BF_E!Y29+NRG_PR_E!Y29+NRG_NI_E!Y29+NRG_CL_E!Y29+NRG_LNG_E!Y29+NRG_BIOG_E!Y29+NRG_GTL_E!Y29+NRG_CPP_E!Y29+NRG_NSP_E!Y29</f>
        <v>0</v>
      </c>
      <c r="Z29" s="8">
        <f>NRG_CM_E!Z29+NRG_OIL_NG_E!Z29+NRG_PF_E!Z29+NRG_CO_E!Z29+NRG_BKBPB_E!Z29+NRG_GW_E!Z29+NRG_BF_E!Z29+NRG_PR_E!Z29+NRG_NI_E!Z29+NRG_CL_E!Z29+NRG_LNG_E!Z29+NRG_BIOG_E!Z29+NRG_GTL_E!Z29+NRG_CPP_E!Z29+NRG_NSP_E!Z29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NRG_CM_E!C30+NRG_OIL_NG_E!C30+NRG_PF_E!C30+NRG_CO_E!C30+NRG_BKBPB_E!C30+NRG_GW_E!C30+NRG_BF_E!C30+NRG_PR_E!C30+NRG_NI_E!C30+NRG_CL_E!C30+NRG_LNG_E!C30+NRG_BIOG_E!C30+NRG_GTL_E!C30+NRG_CPP_E!C30+NRG_NSP_E!C30</f>
        <v>0</v>
      </c>
      <c r="D30" s="8">
        <f>NRG_CM_E!D30+NRG_OIL_NG_E!D30+NRG_PF_E!D30+NRG_CO_E!D30+NRG_BKBPB_E!D30+NRG_GW_E!D30+NRG_BF_E!D30+NRG_PR_E!D30+NRG_NI_E!D30+NRG_CL_E!D30+NRG_LNG_E!D30+NRG_BIOG_E!D30+NRG_GTL_E!D30+NRG_CPP_E!D30+NRG_NSP_E!D30</f>
        <v>0</v>
      </c>
      <c r="E30" s="8">
        <f>NRG_CM_E!E30+NRG_OIL_NG_E!E30+NRG_PF_E!E30+NRG_CO_E!E30+NRG_BKBPB_E!E30+NRG_GW_E!E30+NRG_BF_E!E30+NRG_PR_E!E30+NRG_NI_E!E30+NRG_CL_E!E30+NRG_LNG_E!E30+NRG_BIOG_E!E30+NRG_GTL_E!E30+NRG_CPP_E!E30+NRG_NSP_E!E30</f>
        <v>0</v>
      </c>
      <c r="F30" s="8">
        <f>NRG_CM_E!F30+NRG_OIL_NG_E!F30+NRG_PF_E!F30+NRG_CO_E!F30+NRG_BKBPB_E!F30+NRG_GW_E!F30+NRG_BF_E!F30+NRG_PR_E!F30+NRG_NI_E!F30+NRG_CL_E!F30+NRG_LNG_E!F30+NRG_BIOG_E!F30+NRG_GTL_E!F30+NRG_CPP_E!F30+NRG_NSP_E!F30</f>
        <v>0</v>
      </c>
      <c r="G30" s="8">
        <f>NRG_CM_E!G30+NRG_OIL_NG_E!G30+NRG_PF_E!G30+NRG_CO_E!G30+NRG_BKBPB_E!G30+NRG_GW_E!G30+NRG_BF_E!G30+NRG_PR_E!G30+NRG_NI_E!G30+NRG_CL_E!G30+NRG_LNG_E!G30+NRG_BIOG_E!G30+NRG_GTL_E!G30+NRG_CPP_E!G30+NRG_NSP_E!G30</f>
        <v>0</v>
      </c>
      <c r="H30" s="8">
        <f>NRG_CM_E!H30+NRG_OIL_NG_E!H30+NRG_PF_E!H30+NRG_CO_E!H30+NRG_BKBPB_E!H30+NRG_GW_E!H30+NRG_BF_E!H30+NRG_PR_E!H30+NRG_NI_E!H30+NRG_CL_E!H30+NRG_LNG_E!H30+NRG_BIOG_E!H30+NRG_GTL_E!H30+NRG_CPP_E!H30+NRG_NSP_E!H30</f>
        <v>0</v>
      </c>
      <c r="I30" s="8">
        <f>NRG_CM_E!I30+NRG_OIL_NG_E!I30+NRG_PF_E!I30+NRG_CO_E!I30+NRG_BKBPB_E!I30+NRG_GW_E!I30+NRG_BF_E!I30+NRG_PR_E!I30+NRG_NI_E!I30+NRG_CL_E!I30+NRG_LNG_E!I30+NRG_BIOG_E!I30+NRG_GTL_E!I30+NRG_CPP_E!I30+NRG_NSP_E!I30</f>
        <v>0</v>
      </c>
      <c r="J30" s="8">
        <f>NRG_CM_E!J30+NRG_OIL_NG_E!J30+NRG_PF_E!J30+NRG_CO_E!J30+NRG_BKBPB_E!J30+NRG_GW_E!J30+NRG_BF_E!J30+NRG_PR_E!J30+NRG_NI_E!J30+NRG_CL_E!J30+NRG_LNG_E!J30+NRG_BIOG_E!J30+NRG_GTL_E!J30+NRG_CPP_E!J30+NRG_NSP_E!J30</f>
        <v>0</v>
      </c>
      <c r="K30" s="8">
        <f>NRG_CM_E!K30+NRG_OIL_NG_E!K30+NRG_PF_E!K30+NRG_CO_E!K30+NRG_BKBPB_E!K30+NRG_GW_E!K30+NRG_BF_E!K30+NRG_PR_E!K30+NRG_NI_E!K30+NRG_CL_E!K30+NRG_LNG_E!K30+NRG_BIOG_E!K30+NRG_GTL_E!K30+NRG_CPP_E!K30+NRG_NSP_E!K30</f>
        <v>0</v>
      </c>
      <c r="L30" s="8">
        <f>NRG_CM_E!L30+NRG_OIL_NG_E!L30+NRG_PF_E!L30+NRG_CO_E!L30+NRG_BKBPB_E!L30+NRG_GW_E!L30+NRG_BF_E!L30+NRG_PR_E!L30+NRG_NI_E!L30+NRG_CL_E!L30+NRG_LNG_E!L30+NRG_BIOG_E!L30+NRG_GTL_E!L30+NRG_CPP_E!L30+NRG_NSP_E!L30</f>
        <v>0</v>
      </c>
      <c r="M30" s="8">
        <f>NRG_CM_E!M30+NRG_OIL_NG_E!M30+NRG_PF_E!M30+NRG_CO_E!M30+NRG_BKBPB_E!M30+NRG_GW_E!M30+NRG_BF_E!M30+NRG_PR_E!M30+NRG_NI_E!M30+NRG_CL_E!M30+NRG_LNG_E!M30+NRG_BIOG_E!M30+NRG_GTL_E!M30+NRG_CPP_E!M30+NRG_NSP_E!M30</f>
        <v>0</v>
      </c>
      <c r="N30" s="8">
        <f>NRG_CM_E!N30+NRG_OIL_NG_E!N30+NRG_PF_E!N30+NRG_CO_E!N30+NRG_BKBPB_E!N30+NRG_GW_E!N30+NRG_BF_E!N30+NRG_PR_E!N30+NRG_NI_E!N30+NRG_CL_E!N30+NRG_LNG_E!N30+NRG_BIOG_E!N30+NRG_GTL_E!N30+NRG_CPP_E!N30+NRG_NSP_E!N30</f>
        <v>0</v>
      </c>
      <c r="O30" s="8">
        <f>NRG_CM_E!O30+NRG_OIL_NG_E!O30+NRG_PF_E!O30+NRG_CO_E!O30+NRG_BKBPB_E!O30+NRG_GW_E!O30+NRG_BF_E!O30+NRG_PR_E!O30+NRG_NI_E!O30+NRG_CL_E!O30+NRG_LNG_E!O30+NRG_BIOG_E!O30+NRG_GTL_E!O30+NRG_CPP_E!O30+NRG_NSP_E!O30</f>
        <v>0</v>
      </c>
      <c r="P30" s="8">
        <f>NRG_CM_E!P30+NRG_OIL_NG_E!P30+NRG_PF_E!P30+NRG_CO_E!P30+NRG_BKBPB_E!P30+NRG_GW_E!P30+NRG_BF_E!P30+NRG_PR_E!P30+NRG_NI_E!P30+NRG_CL_E!P30+NRG_LNG_E!P30+NRG_BIOG_E!P30+NRG_GTL_E!P30+NRG_CPP_E!P30+NRG_NSP_E!P30</f>
        <v>0</v>
      </c>
      <c r="Q30" s="8">
        <f>NRG_CM_E!Q30+NRG_OIL_NG_E!Q30+NRG_PF_E!Q30+NRG_CO_E!Q30+NRG_BKBPB_E!Q30+NRG_GW_E!Q30+NRG_BF_E!Q30+NRG_PR_E!Q30+NRG_NI_E!Q30+NRG_CL_E!Q30+NRG_LNG_E!Q30+NRG_BIOG_E!Q30+NRG_GTL_E!Q30+NRG_CPP_E!Q30+NRG_NSP_E!Q30</f>
        <v>0</v>
      </c>
      <c r="R30" s="8">
        <f>NRG_CM_E!R30+NRG_OIL_NG_E!R30+NRG_PF_E!R30+NRG_CO_E!R30+NRG_BKBPB_E!R30+NRG_GW_E!R30+NRG_BF_E!R30+NRG_PR_E!R30+NRG_NI_E!R30+NRG_CL_E!R30+NRG_LNG_E!R30+NRG_BIOG_E!R30+NRG_GTL_E!R30+NRG_CPP_E!R30+NRG_NSP_E!R30</f>
        <v>0</v>
      </c>
      <c r="S30" s="8">
        <f>NRG_CM_E!S30+NRG_OIL_NG_E!S30+NRG_PF_E!S30+NRG_CO_E!S30+NRG_BKBPB_E!S30+NRG_GW_E!S30+NRG_BF_E!S30+NRG_PR_E!S30+NRG_NI_E!S30+NRG_CL_E!S30+NRG_LNG_E!S30+NRG_BIOG_E!S30+NRG_GTL_E!S30+NRG_CPP_E!S30+NRG_NSP_E!S30</f>
        <v>0</v>
      </c>
      <c r="T30" s="8">
        <f>NRG_CM_E!T30+NRG_OIL_NG_E!T30+NRG_PF_E!T30+NRG_CO_E!T30+NRG_BKBPB_E!T30+NRG_GW_E!T30+NRG_BF_E!T30+NRG_PR_E!T30+NRG_NI_E!T30+NRG_CL_E!T30+NRG_LNG_E!T30+NRG_BIOG_E!T30+NRG_GTL_E!T30+NRG_CPP_E!T30+NRG_NSP_E!T30</f>
        <v>0</v>
      </c>
      <c r="U30" s="8">
        <f>NRG_CM_E!U30+NRG_OIL_NG_E!U30+NRG_PF_E!U30+NRG_CO_E!U30+NRG_BKBPB_E!U30+NRG_GW_E!U30+NRG_BF_E!U30+NRG_PR_E!U30+NRG_NI_E!U30+NRG_CL_E!U30+NRG_LNG_E!U30+NRG_BIOG_E!U30+NRG_GTL_E!U30+NRG_CPP_E!U30+NRG_NSP_E!U30</f>
        <v>0</v>
      </c>
      <c r="V30" s="8">
        <f>NRG_CM_E!V30+NRG_OIL_NG_E!V30+NRG_PF_E!V30+NRG_CO_E!V30+NRG_BKBPB_E!V30+NRG_GW_E!V30+NRG_BF_E!V30+NRG_PR_E!V30+NRG_NI_E!V30+NRG_CL_E!V30+NRG_LNG_E!V30+NRG_BIOG_E!V30+NRG_GTL_E!V30+NRG_CPP_E!V30+NRG_NSP_E!V30</f>
        <v>0</v>
      </c>
      <c r="W30" s="8">
        <f>NRG_CM_E!W30+NRG_OIL_NG_E!W30+NRG_PF_E!W30+NRG_CO_E!W30+NRG_BKBPB_E!W30+NRG_GW_E!W30+NRG_BF_E!W30+NRG_PR_E!W30+NRG_NI_E!W30+NRG_CL_E!W30+NRG_LNG_E!W30+NRG_BIOG_E!W30+NRG_GTL_E!W30+NRG_CPP_E!W30+NRG_NSP_E!W30</f>
        <v>0</v>
      </c>
      <c r="X30" s="8">
        <f>NRG_CM_E!X30+NRG_OIL_NG_E!X30+NRG_PF_E!X30+NRG_CO_E!X30+NRG_BKBPB_E!X30+NRG_GW_E!X30+NRG_BF_E!X30+NRG_PR_E!X30+NRG_NI_E!X30+NRG_CL_E!X30+NRG_LNG_E!X30+NRG_BIOG_E!X30+NRG_GTL_E!X30+NRG_CPP_E!X30+NRG_NSP_E!X30</f>
        <v>0</v>
      </c>
      <c r="Y30" s="8">
        <f>NRG_CM_E!Y30+NRG_OIL_NG_E!Y30+NRG_PF_E!Y30+NRG_CO_E!Y30+NRG_BKBPB_E!Y30+NRG_GW_E!Y30+NRG_BF_E!Y30+NRG_PR_E!Y30+NRG_NI_E!Y30+NRG_CL_E!Y30+NRG_LNG_E!Y30+NRG_BIOG_E!Y30+NRG_GTL_E!Y30+NRG_CPP_E!Y30+NRG_NSP_E!Y30</f>
        <v>0</v>
      </c>
      <c r="Z30" s="8">
        <f>NRG_CM_E!Z30+NRG_OIL_NG_E!Z30+NRG_PF_E!Z30+NRG_CO_E!Z30+NRG_BKBPB_E!Z30+NRG_GW_E!Z30+NRG_BF_E!Z30+NRG_PR_E!Z30+NRG_NI_E!Z30+NRG_CL_E!Z30+NRG_LNG_E!Z30+NRG_BIOG_E!Z30+NRG_GTL_E!Z30+NRG_CPP_E!Z30+NRG_NSP_E!Z30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NRG_CM_E!C31+NRG_OIL_NG_E!C31+NRG_PF_E!C31+NRG_CO_E!C31+NRG_BKBPB_E!C31+NRG_GW_E!C31+NRG_BF_E!C31+NRG_PR_E!C31+NRG_NI_E!C31+NRG_CL_E!C31+NRG_LNG_E!C31+NRG_BIOG_E!C31+NRG_GTL_E!C31+NRG_CPP_E!C31+NRG_NSP_E!C31</f>
        <v>0</v>
      </c>
      <c r="D31" s="8">
        <f>NRG_CM_E!D31+NRG_OIL_NG_E!D31+NRG_PF_E!D31+NRG_CO_E!D31+NRG_BKBPB_E!D31+NRG_GW_E!D31+NRG_BF_E!D31+NRG_PR_E!D31+NRG_NI_E!D31+NRG_CL_E!D31+NRG_LNG_E!D31+NRG_BIOG_E!D31+NRG_GTL_E!D31+NRG_CPP_E!D31+NRG_NSP_E!D31</f>
        <v>0</v>
      </c>
      <c r="E31" s="8">
        <f>NRG_CM_E!E31+NRG_OIL_NG_E!E31+NRG_PF_E!E31+NRG_CO_E!E31+NRG_BKBPB_E!E31+NRG_GW_E!E31+NRG_BF_E!E31+NRG_PR_E!E31+NRG_NI_E!E31+NRG_CL_E!E31+NRG_LNG_E!E31+NRG_BIOG_E!E31+NRG_GTL_E!E31+NRG_CPP_E!E31+NRG_NSP_E!E31</f>
        <v>0</v>
      </c>
      <c r="F31" s="8">
        <f>NRG_CM_E!F31+NRG_OIL_NG_E!F31+NRG_PF_E!F31+NRG_CO_E!F31+NRG_BKBPB_E!F31+NRG_GW_E!F31+NRG_BF_E!F31+NRG_PR_E!F31+NRG_NI_E!F31+NRG_CL_E!F31+NRG_LNG_E!F31+NRG_BIOG_E!F31+NRG_GTL_E!F31+NRG_CPP_E!F31+NRG_NSP_E!F31</f>
        <v>0</v>
      </c>
      <c r="G31" s="8">
        <f>NRG_CM_E!G31+NRG_OIL_NG_E!G31+NRG_PF_E!G31+NRG_CO_E!G31+NRG_BKBPB_E!G31+NRG_GW_E!G31+NRG_BF_E!G31+NRG_PR_E!G31+NRG_NI_E!G31+NRG_CL_E!G31+NRG_LNG_E!G31+NRG_BIOG_E!G31+NRG_GTL_E!G31+NRG_CPP_E!G31+NRG_NSP_E!G31</f>
        <v>0</v>
      </c>
      <c r="H31" s="8">
        <f>NRG_CM_E!H31+NRG_OIL_NG_E!H31+NRG_PF_E!H31+NRG_CO_E!H31+NRG_BKBPB_E!H31+NRG_GW_E!H31+NRG_BF_E!H31+NRG_PR_E!H31+NRG_NI_E!H31+NRG_CL_E!H31+NRG_LNG_E!H31+NRG_BIOG_E!H31+NRG_GTL_E!H31+NRG_CPP_E!H31+NRG_NSP_E!H31</f>
        <v>0</v>
      </c>
      <c r="I31" s="8">
        <f>NRG_CM_E!I31+NRG_OIL_NG_E!I31+NRG_PF_E!I31+NRG_CO_E!I31+NRG_BKBPB_E!I31+NRG_GW_E!I31+NRG_BF_E!I31+NRG_PR_E!I31+NRG_NI_E!I31+NRG_CL_E!I31+NRG_LNG_E!I31+NRG_BIOG_E!I31+NRG_GTL_E!I31+NRG_CPP_E!I31+NRG_NSP_E!I31</f>
        <v>0</v>
      </c>
      <c r="J31" s="8">
        <f>NRG_CM_E!J31+NRG_OIL_NG_E!J31+NRG_PF_E!J31+NRG_CO_E!J31+NRG_BKBPB_E!J31+NRG_GW_E!J31+NRG_BF_E!J31+NRG_PR_E!J31+NRG_NI_E!J31+NRG_CL_E!J31+NRG_LNG_E!J31+NRG_BIOG_E!J31+NRG_GTL_E!J31+NRG_CPP_E!J31+NRG_NSP_E!J31</f>
        <v>0</v>
      </c>
      <c r="K31" s="8">
        <f>NRG_CM_E!K31+NRG_OIL_NG_E!K31+NRG_PF_E!K31+NRG_CO_E!K31+NRG_BKBPB_E!K31+NRG_GW_E!K31+NRG_BF_E!K31+NRG_PR_E!K31+NRG_NI_E!K31+NRG_CL_E!K31+NRG_LNG_E!K31+NRG_BIOG_E!K31+NRG_GTL_E!K31+NRG_CPP_E!K31+NRG_NSP_E!K31</f>
        <v>0</v>
      </c>
      <c r="L31" s="8">
        <f>NRG_CM_E!L31+NRG_OIL_NG_E!L31+NRG_PF_E!L31+NRG_CO_E!L31+NRG_BKBPB_E!L31+NRG_GW_E!L31+NRG_BF_E!L31+NRG_PR_E!L31+NRG_NI_E!L31+NRG_CL_E!L31+NRG_LNG_E!L31+NRG_BIOG_E!L31+NRG_GTL_E!L31+NRG_CPP_E!L31+NRG_NSP_E!L31</f>
        <v>0</v>
      </c>
      <c r="M31" s="8">
        <f>NRG_CM_E!M31+NRG_OIL_NG_E!M31+NRG_PF_E!M31+NRG_CO_E!M31+NRG_BKBPB_E!M31+NRG_GW_E!M31+NRG_BF_E!M31+NRG_PR_E!M31+NRG_NI_E!M31+NRG_CL_E!M31+NRG_LNG_E!M31+NRG_BIOG_E!M31+NRG_GTL_E!M31+NRG_CPP_E!M31+NRG_NSP_E!M31</f>
        <v>0</v>
      </c>
      <c r="N31" s="8">
        <f>NRG_CM_E!N31+NRG_OIL_NG_E!N31+NRG_PF_E!N31+NRG_CO_E!N31+NRG_BKBPB_E!N31+NRG_GW_E!N31+NRG_BF_E!N31+NRG_PR_E!N31+NRG_NI_E!N31+NRG_CL_E!N31+NRG_LNG_E!N31+NRG_BIOG_E!N31+NRG_GTL_E!N31+NRG_CPP_E!N31+NRG_NSP_E!N31</f>
        <v>0</v>
      </c>
      <c r="O31" s="8">
        <f>NRG_CM_E!O31+NRG_OIL_NG_E!O31+NRG_PF_E!O31+NRG_CO_E!O31+NRG_BKBPB_E!O31+NRG_GW_E!O31+NRG_BF_E!O31+NRG_PR_E!O31+NRG_NI_E!O31+NRG_CL_E!O31+NRG_LNG_E!O31+NRG_BIOG_E!O31+NRG_GTL_E!O31+NRG_CPP_E!O31+NRG_NSP_E!O31</f>
        <v>0</v>
      </c>
      <c r="P31" s="8">
        <f>NRG_CM_E!P31+NRG_OIL_NG_E!P31+NRG_PF_E!P31+NRG_CO_E!P31+NRG_BKBPB_E!P31+NRG_GW_E!P31+NRG_BF_E!P31+NRG_PR_E!P31+NRG_NI_E!P31+NRG_CL_E!P31+NRG_LNG_E!P31+NRG_BIOG_E!P31+NRG_GTL_E!P31+NRG_CPP_E!P31+NRG_NSP_E!P31</f>
        <v>0</v>
      </c>
      <c r="Q31" s="8">
        <f>NRG_CM_E!Q31+NRG_OIL_NG_E!Q31+NRG_PF_E!Q31+NRG_CO_E!Q31+NRG_BKBPB_E!Q31+NRG_GW_E!Q31+NRG_BF_E!Q31+NRG_PR_E!Q31+NRG_NI_E!Q31+NRG_CL_E!Q31+NRG_LNG_E!Q31+NRG_BIOG_E!Q31+NRG_GTL_E!Q31+NRG_CPP_E!Q31+NRG_NSP_E!Q31</f>
        <v>0</v>
      </c>
      <c r="R31" s="8">
        <f>NRG_CM_E!R31+NRG_OIL_NG_E!R31+NRG_PF_E!R31+NRG_CO_E!R31+NRG_BKBPB_E!R31+NRG_GW_E!R31+NRG_BF_E!R31+NRG_PR_E!R31+NRG_NI_E!R31+NRG_CL_E!R31+NRG_LNG_E!R31+NRG_BIOG_E!R31+NRG_GTL_E!R31+NRG_CPP_E!R31+NRG_NSP_E!R31</f>
        <v>0</v>
      </c>
      <c r="S31" s="8">
        <f>NRG_CM_E!S31+NRG_OIL_NG_E!S31+NRG_PF_E!S31+NRG_CO_E!S31+NRG_BKBPB_E!S31+NRG_GW_E!S31+NRG_BF_E!S31+NRG_PR_E!S31+NRG_NI_E!S31+NRG_CL_E!S31+NRG_LNG_E!S31+NRG_BIOG_E!S31+NRG_GTL_E!S31+NRG_CPP_E!S31+NRG_NSP_E!S31</f>
        <v>0</v>
      </c>
      <c r="T31" s="8">
        <f>NRG_CM_E!T31+NRG_OIL_NG_E!T31+NRG_PF_E!T31+NRG_CO_E!T31+NRG_BKBPB_E!T31+NRG_GW_E!T31+NRG_BF_E!T31+NRG_PR_E!T31+NRG_NI_E!T31+NRG_CL_E!T31+NRG_LNG_E!T31+NRG_BIOG_E!T31+NRG_GTL_E!T31+NRG_CPP_E!T31+NRG_NSP_E!T31</f>
        <v>0</v>
      </c>
      <c r="U31" s="8">
        <f>NRG_CM_E!U31+NRG_OIL_NG_E!U31+NRG_PF_E!U31+NRG_CO_E!U31+NRG_BKBPB_E!U31+NRG_GW_E!U31+NRG_BF_E!U31+NRG_PR_E!U31+NRG_NI_E!U31+NRG_CL_E!U31+NRG_LNG_E!U31+NRG_BIOG_E!U31+NRG_GTL_E!U31+NRG_CPP_E!U31+NRG_NSP_E!U31</f>
        <v>0</v>
      </c>
      <c r="V31" s="8">
        <f>NRG_CM_E!V31+NRG_OIL_NG_E!V31+NRG_PF_E!V31+NRG_CO_E!V31+NRG_BKBPB_E!V31+NRG_GW_E!V31+NRG_BF_E!V31+NRG_PR_E!V31+NRG_NI_E!V31+NRG_CL_E!V31+NRG_LNG_E!V31+NRG_BIOG_E!V31+NRG_GTL_E!V31+NRG_CPP_E!V31+NRG_NSP_E!V31</f>
        <v>0</v>
      </c>
      <c r="W31" s="8">
        <f>NRG_CM_E!W31+NRG_OIL_NG_E!W31+NRG_PF_E!W31+NRG_CO_E!W31+NRG_BKBPB_E!W31+NRG_GW_E!W31+NRG_BF_E!W31+NRG_PR_E!W31+NRG_NI_E!W31+NRG_CL_E!W31+NRG_LNG_E!W31+NRG_BIOG_E!W31+NRG_GTL_E!W31+NRG_CPP_E!W31+NRG_NSP_E!W31</f>
        <v>0</v>
      </c>
      <c r="X31" s="8">
        <f>NRG_CM_E!X31+NRG_OIL_NG_E!X31+NRG_PF_E!X31+NRG_CO_E!X31+NRG_BKBPB_E!X31+NRG_GW_E!X31+NRG_BF_E!X31+NRG_PR_E!X31+NRG_NI_E!X31+NRG_CL_E!X31+NRG_LNG_E!X31+NRG_BIOG_E!X31+NRG_GTL_E!X31+NRG_CPP_E!X31+NRG_NSP_E!X31</f>
        <v>0</v>
      </c>
      <c r="Y31" s="8">
        <f>NRG_CM_E!Y31+NRG_OIL_NG_E!Y31+NRG_PF_E!Y31+NRG_CO_E!Y31+NRG_BKBPB_E!Y31+NRG_GW_E!Y31+NRG_BF_E!Y31+NRG_PR_E!Y31+NRG_NI_E!Y31+NRG_CL_E!Y31+NRG_LNG_E!Y31+NRG_BIOG_E!Y31+NRG_GTL_E!Y31+NRG_CPP_E!Y31+NRG_NSP_E!Y31</f>
        <v>0</v>
      </c>
      <c r="Z31" s="8">
        <f>NRG_CM_E!Z31+NRG_OIL_NG_E!Z31+NRG_PF_E!Z31+NRG_CO_E!Z31+NRG_BKBPB_E!Z31+NRG_GW_E!Z31+NRG_BF_E!Z31+NRG_PR_E!Z31+NRG_NI_E!Z31+NRG_CL_E!Z31+NRG_LNG_E!Z31+NRG_BIOG_E!Z31+NRG_GTL_E!Z31+NRG_CPP_E!Z31+NRG_NSP_E!Z31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NRG_CM_E!C32+NRG_OIL_NG_E!C32+NRG_PF_E!C32+NRG_CO_E!C32+NRG_BKBPB_E!C32+NRG_GW_E!C32+NRG_BF_E!C32+NRG_PR_E!C32+NRG_NI_E!C32+NRG_CL_E!C32+NRG_LNG_E!C32+NRG_BIOG_E!C32+NRG_GTL_E!C32+NRG_CPP_E!C32+NRG_NSP_E!C32</f>
        <v>0</v>
      </c>
      <c r="D32" s="8">
        <f>NRG_CM_E!D32+NRG_OIL_NG_E!D32+NRG_PF_E!D32+NRG_CO_E!D32+NRG_BKBPB_E!D32+NRG_GW_E!D32+NRG_BF_E!D32+NRG_PR_E!D32+NRG_NI_E!D32+NRG_CL_E!D32+NRG_LNG_E!D32+NRG_BIOG_E!D32+NRG_GTL_E!D32+NRG_CPP_E!D32+NRG_NSP_E!D32</f>
        <v>0</v>
      </c>
      <c r="E32" s="8">
        <f>NRG_CM_E!E32+NRG_OIL_NG_E!E32+NRG_PF_E!E32+NRG_CO_E!E32+NRG_BKBPB_E!E32+NRG_GW_E!E32+NRG_BF_E!E32+NRG_PR_E!E32+NRG_NI_E!E32+NRG_CL_E!E32+NRG_LNG_E!E32+NRG_BIOG_E!E32+NRG_GTL_E!E32+NRG_CPP_E!E32+NRG_NSP_E!E32</f>
        <v>0</v>
      </c>
      <c r="F32" s="8">
        <f>NRG_CM_E!F32+NRG_OIL_NG_E!F32+NRG_PF_E!F32+NRG_CO_E!F32+NRG_BKBPB_E!F32+NRG_GW_E!F32+NRG_BF_E!F32+NRG_PR_E!F32+NRG_NI_E!F32+NRG_CL_E!F32+NRG_LNG_E!F32+NRG_BIOG_E!F32+NRG_GTL_E!F32+NRG_CPP_E!F32+NRG_NSP_E!F32</f>
        <v>0</v>
      </c>
      <c r="G32" s="8">
        <f>NRG_CM_E!G32+NRG_OIL_NG_E!G32+NRG_PF_E!G32+NRG_CO_E!G32+NRG_BKBPB_E!G32+NRG_GW_E!G32+NRG_BF_E!G32+NRG_PR_E!G32+NRG_NI_E!G32+NRG_CL_E!G32+NRG_LNG_E!G32+NRG_BIOG_E!G32+NRG_GTL_E!G32+NRG_CPP_E!G32+NRG_NSP_E!G32</f>
        <v>0</v>
      </c>
      <c r="H32" s="8">
        <f>NRG_CM_E!H32+NRG_OIL_NG_E!H32+NRG_PF_E!H32+NRG_CO_E!H32+NRG_BKBPB_E!H32+NRG_GW_E!H32+NRG_BF_E!H32+NRG_PR_E!H32+NRG_NI_E!H32+NRG_CL_E!H32+NRG_LNG_E!H32+NRG_BIOG_E!H32+NRG_GTL_E!H32+NRG_CPP_E!H32+NRG_NSP_E!H32</f>
        <v>0</v>
      </c>
      <c r="I32" s="8">
        <f>NRG_CM_E!I32+NRG_OIL_NG_E!I32+NRG_PF_E!I32+NRG_CO_E!I32+NRG_BKBPB_E!I32+NRG_GW_E!I32+NRG_BF_E!I32+NRG_PR_E!I32+NRG_NI_E!I32+NRG_CL_E!I32+NRG_LNG_E!I32+NRG_BIOG_E!I32+NRG_GTL_E!I32+NRG_CPP_E!I32+NRG_NSP_E!I32</f>
        <v>0</v>
      </c>
      <c r="J32" s="8">
        <f>NRG_CM_E!J32+NRG_OIL_NG_E!J32+NRG_PF_E!J32+NRG_CO_E!J32+NRG_BKBPB_E!J32+NRG_GW_E!J32+NRG_BF_E!J32+NRG_PR_E!J32+NRG_NI_E!J32+NRG_CL_E!J32+NRG_LNG_E!J32+NRG_BIOG_E!J32+NRG_GTL_E!J32+NRG_CPP_E!J32+NRG_NSP_E!J32</f>
        <v>0</v>
      </c>
      <c r="K32" s="8">
        <f>NRG_CM_E!K32+NRG_OIL_NG_E!K32+NRG_PF_E!K32+NRG_CO_E!K32+NRG_BKBPB_E!K32+NRG_GW_E!K32+NRG_BF_E!K32+NRG_PR_E!K32+NRG_NI_E!K32+NRG_CL_E!K32+NRG_LNG_E!K32+NRG_BIOG_E!K32+NRG_GTL_E!K32+NRG_CPP_E!K32+NRG_NSP_E!K32</f>
        <v>0</v>
      </c>
      <c r="L32" s="8">
        <f>NRG_CM_E!L32+NRG_OIL_NG_E!L32+NRG_PF_E!L32+NRG_CO_E!L32+NRG_BKBPB_E!L32+NRG_GW_E!L32+NRG_BF_E!L32+NRG_PR_E!L32+NRG_NI_E!L32+NRG_CL_E!L32+NRG_LNG_E!L32+NRG_BIOG_E!L32+NRG_GTL_E!L32+NRG_CPP_E!L32+NRG_NSP_E!L32</f>
        <v>0</v>
      </c>
      <c r="M32" s="8">
        <f>NRG_CM_E!M32+NRG_OIL_NG_E!M32+NRG_PF_E!M32+NRG_CO_E!M32+NRG_BKBPB_E!M32+NRG_GW_E!M32+NRG_BF_E!M32+NRG_PR_E!M32+NRG_NI_E!M32+NRG_CL_E!M32+NRG_LNG_E!M32+NRG_BIOG_E!M32+NRG_GTL_E!M32+NRG_CPP_E!M32+NRG_NSP_E!M32</f>
        <v>0</v>
      </c>
      <c r="N32" s="8">
        <f>NRG_CM_E!N32+NRG_OIL_NG_E!N32+NRG_PF_E!N32+NRG_CO_E!N32+NRG_BKBPB_E!N32+NRG_GW_E!N32+NRG_BF_E!N32+NRG_PR_E!N32+NRG_NI_E!N32+NRG_CL_E!N32+NRG_LNG_E!N32+NRG_BIOG_E!N32+NRG_GTL_E!N32+NRG_CPP_E!N32+NRG_NSP_E!N32</f>
        <v>0</v>
      </c>
      <c r="O32" s="8">
        <f>NRG_CM_E!O32+NRG_OIL_NG_E!O32+NRG_PF_E!O32+NRG_CO_E!O32+NRG_BKBPB_E!O32+NRG_GW_E!O32+NRG_BF_E!O32+NRG_PR_E!O32+NRG_NI_E!O32+NRG_CL_E!O32+NRG_LNG_E!O32+NRG_BIOG_E!O32+NRG_GTL_E!O32+NRG_CPP_E!O32+NRG_NSP_E!O32</f>
        <v>0</v>
      </c>
      <c r="P32" s="8">
        <f>NRG_CM_E!P32+NRG_OIL_NG_E!P32+NRG_PF_E!P32+NRG_CO_E!P32+NRG_BKBPB_E!P32+NRG_GW_E!P32+NRG_BF_E!P32+NRG_PR_E!P32+NRG_NI_E!P32+NRG_CL_E!P32+NRG_LNG_E!P32+NRG_BIOG_E!P32+NRG_GTL_E!P32+NRG_CPP_E!P32+NRG_NSP_E!P32</f>
        <v>0</v>
      </c>
      <c r="Q32" s="8">
        <f>NRG_CM_E!Q32+NRG_OIL_NG_E!Q32+NRG_PF_E!Q32+NRG_CO_E!Q32+NRG_BKBPB_E!Q32+NRG_GW_E!Q32+NRG_BF_E!Q32+NRG_PR_E!Q32+NRG_NI_E!Q32+NRG_CL_E!Q32+NRG_LNG_E!Q32+NRG_BIOG_E!Q32+NRG_GTL_E!Q32+NRG_CPP_E!Q32+NRG_NSP_E!Q32</f>
        <v>0</v>
      </c>
      <c r="R32" s="8">
        <f>NRG_CM_E!R32+NRG_OIL_NG_E!R32+NRG_PF_E!R32+NRG_CO_E!R32+NRG_BKBPB_E!R32+NRG_GW_E!R32+NRG_BF_E!R32+NRG_PR_E!R32+NRG_NI_E!R32+NRG_CL_E!R32+NRG_LNG_E!R32+NRG_BIOG_E!R32+NRG_GTL_E!R32+NRG_CPP_E!R32+NRG_NSP_E!R32</f>
        <v>0</v>
      </c>
      <c r="S32" s="8">
        <f>NRG_CM_E!S32+NRG_OIL_NG_E!S32+NRG_PF_E!S32+NRG_CO_E!S32+NRG_BKBPB_E!S32+NRG_GW_E!S32+NRG_BF_E!S32+NRG_PR_E!S32+NRG_NI_E!S32+NRG_CL_E!S32+NRG_LNG_E!S32+NRG_BIOG_E!S32+NRG_GTL_E!S32+NRG_CPP_E!S32+NRG_NSP_E!S32</f>
        <v>0</v>
      </c>
      <c r="T32" s="8">
        <f>NRG_CM_E!T32+NRG_OIL_NG_E!T32+NRG_PF_E!T32+NRG_CO_E!T32+NRG_BKBPB_E!T32+NRG_GW_E!T32+NRG_BF_E!T32+NRG_PR_E!T32+NRG_NI_E!T32+NRG_CL_E!T32+NRG_LNG_E!T32+NRG_BIOG_E!T32+NRG_GTL_E!T32+NRG_CPP_E!T32+NRG_NSP_E!T32</f>
        <v>0</v>
      </c>
      <c r="U32" s="8">
        <f>NRG_CM_E!U32+NRG_OIL_NG_E!U32+NRG_PF_E!U32+NRG_CO_E!U32+NRG_BKBPB_E!U32+NRG_GW_E!U32+NRG_BF_E!U32+NRG_PR_E!U32+NRG_NI_E!U32+NRG_CL_E!U32+NRG_LNG_E!U32+NRG_BIOG_E!U32+NRG_GTL_E!U32+NRG_CPP_E!U32+NRG_NSP_E!U32</f>
        <v>0</v>
      </c>
      <c r="V32" s="8">
        <f>NRG_CM_E!V32+NRG_OIL_NG_E!V32+NRG_PF_E!V32+NRG_CO_E!V32+NRG_BKBPB_E!V32+NRG_GW_E!V32+NRG_BF_E!V32+NRG_PR_E!V32+NRG_NI_E!V32+NRG_CL_E!V32+NRG_LNG_E!V32+NRG_BIOG_E!V32+NRG_GTL_E!V32+NRG_CPP_E!V32+NRG_NSP_E!V32</f>
        <v>0</v>
      </c>
      <c r="W32" s="8">
        <f>NRG_CM_E!W32+NRG_OIL_NG_E!W32+NRG_PF_E!W32+NRG_CO_E!W32+NRG_BKBPB_E!W32+NRG_GW_E!W32+NRG_BF_E!W32+NRG_PR_E!W32+NRG_NI_E!W32+NRG_CL_E!W32+NRG_LNG_E!W32+NRG_BIOG_E!W32+NRG_GTL_E!W32+NRG_CPP_E!W32+NRG_NSP_E!W32</f>
        <v>0</v>
      </c>
      <c r="X32" s="8">
        <f>NRG_CM_E!X32+NRG_OIL_NG_E!X32+NRG_PF_E!X32+NRG_CO_E!X32+NRG_BKBPB_E!X32+NRG_GW_E!X32+NRG_BF_E!X32+NRG_PR_E!X32+NRG_NI_E!X32+NRG_CL_E!X32+NRG_LNG_E!X32+NRG_BIOG_E!X32+NRG_GTL_E!X32+NRG_CPP_E!X32+NRG_NSP_E!X32</f>
        <v>0</v>
      </c>
      <c r="Y32" s="8">
        <f>NRG_CM_E!Y32+NRG_OIL_NG_E!Y32+NRG_PF_E!Y32+NRG_CO_E!Y32+NRG_BKBPB_E!Y32+NRG_GW_E!Y32+NRG_BF_E!Y32+NRG_PR_E!Y32+NRG_NI_E!Y32+NRG_CL_E!Y32+NRG_LNG_E!Y32+NRG_BIOG_E!Y32+NRG_GTL_E!Y32+NRG_CPP_E!Y32+NRG_NSP_E!Y32</f>
        <v>0</v>
      </c>
      <c r="Z32" s="8">
        <f>NRG_CM_E!Z32+NRG_OIL_NG_E!Z32+NRG_PF_E!Z32+NRG_CO_E!Z32+NRG_BKBPB_E!Z32+NRG_GW_E!Z32+NRG_BF_E!Z32+NRG_PR_E!Z32+NRG_NI_E!Z32+NRG_CL_E!Z32+NRG_LNG_E!Z32+NRG_BIOG_E!Z32+NRG_GTL_E!Z32+NRG_CPP_E!Z32+NRG_NSP_E!Z32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2200.5871779600002</v>
      </c>
      <c r="D33" s="19">
        <f t="shared" ref="D33:X33" si="27">SUM(D34:D50)</f>
        <v>2378.5136841600001</v>
      </c>
      <c r="E33" s="19">
        <f t="shared" si="27"/>
        <v>2241.2160147600002</v>
      </c>
      <c r="F33" s="19">
        <f t="shared" si="27"/>
        <v>2633.2782339599999</v>
      </c>
      <c r="G33" s="19">
        <f t="shared" si="27"/>
        <v>2427.1132208400004</v>
      </c>
      <c r="H33" s="19">
        <f t="shared" si="27"/>
        <v>2596.2750370800004</v>
      </c>
      <c r="I33" s="19">
        <f t="shared" si="27"/>
        <v>2293.0867961999998</v>
      </c>
      <c r="J33" s="19">
        <f t="shared" si="27"/>
        <v>2372.50365156</v>
      </c>
      <c r="K33" s="19">
        <f t="shared" si="27"/>
        <v>2762.3536527600004</v>
      </c>
      <c r="L33" s="19">
        <f t="shared" si="27"/>
        <v>2605.2414962400003</v>
      </c>
      <c r="M33" s="19">
        <f t="shared" si="27"/>
        <v>2121.58257048</v>
      </c>
      <c r="N33" s="19">
        <f t="shared" si="27"/>
        <v>1684.26906732</v>
      </c>
      <c r="O33" s="19">
        <f t="shared" si="27"/>
        <v>1915.9175786400001</v>
      </c>
      <c r="P33" s="19">
        <f t="shared" si="27"/>
        <v>2780.9665232400002</v>
      </c>
      <c r="Q33" s="19">
        <f t="shared" si="27"/>
        <v>2023.5350203200003</v>
      </c>
      <c r="R33" s="19">
        <f t="shared" si="27"/>
        <v>2490.29498844</v>
      </c>
      <c r="S33" s="19">
        <f t="shared" si="27"/>
        <v>2747.0949271200002</v>
      </c>
      <c r="T33" s="19">
        <f t="shared" si="27"/>
        <v>2540.75458536</v>
      </c>
      <c r="U33" s="19">
        <f t="shared" si="27"/>
        <v>2275.8559736400002</v>
      </c>
      <c r="V33" s="19">
        <f t="shared" si="27"/>
        <v>2117.7179290800004</v>
      </c>
      <c r="W33" s="19">
        <f t="shared" si="27"/>
        <v>1996.6640835599999</v>
      </c>
      <c r="X33" s="19">
        <f t="shared" si="27"/>
        <v>1538.3273209199999</v>
      </c>
      <c r="Y33" s="19">
        <f t="shared" ref="Y33:Z33" si="28">SUM(Y34:Y50)</f>
        <v>2253.2728194000001</v>
      </c>
      <c r="Z33" s="19">
        <f t="shared" si="28"/>
        <v>1768.3192051200001</v>
      </c>
    </row>
    <row r="34" spans="1:26" ht="11.25" customHeight="1" x14ac:dyDescent="0.2">
      <c r="A34" s="28" t="s">
        <v>54</v>
      </c>
      <c r="B34" s="7" t="s">
        <v>55</v>
      </c>
      <c r="C34" s="8">
        <f>NRG_CM_E!C34+NRG_OIL_NG_E!C34+NRG_PF_E!C34+NRG_CO_E!C34+NRG_BKBPB_E!C34+NRG_GW_E!C34+NRG_BF_E!C34+NRG_PR_E!C34+NRG_NI_E!C34+NRG_CL_E!C34+NRG_LNG_E!C34+NRG_BIOG_E!C34+NRG_GTL_E!C34+NRG_CPP_E!C34+NRG_NSP_E!C34</f>
        <v>0</v>
      </c>
      <c r="D34" s="8">
        <f>NRG_CM_E!D34+NRG_OIL_NG_E!D34+NRG_PF_E!D34+NRG_CO_E!D34+NRG_BKBPB_E!D34+NRG_GW_E!D34+NRG_BF_E!D34+NRG_PR_E!D34+NRG_NI_E!D34+NRG_CL_E!D34+NRG_LNG_E!D34+NRG_BIOG_E!D34+NRG_GTL_E!D34+NRG_CPP_E!D34+NRG_NSP_E!D34</f>
        <v>0</v>
      </c>
      <c r="E34" s="8">
        <f>NRG_CM_E!E34+NRG_OIL_NG_E!E34+NRG_PF_E!E34+NRG_CO_E!E34+NRG_BKBPB_E!E34+NRG_GW_E!E34+NRG_BF_E!E34+NRG_PR_E!E34+NRG_NI_E!E34+NRG_CL_E!E34+NRG_LNG_E!E34+NRG_BIOG_E!E34+NRG_GTL_E!E34+NRG_CPP_E!E34+NRG_NSP_E!E34</f>
        <v>0</v>
      </c>
      <c r="F34" s="8">
        <f>NRG_CM_E!F34+NRG_OIL_NG_E!F34+NRG_PF_E!F34+NRG_CO_E!F34+NRG_BKBPB_E!F34+NRG_GW_E!F34+NRG_BF_E!F34+NRG_PR_E!F34+NRG_NI_E!F34+NRG_CL_E!F34+NRG_LNG_E!F34+NRG_BIOG_E!F34+NRG_GTL_E!F34+NRG_CPP_E!F34+NRG_NSP_E!F34</f>
        <v>0</v>
      </c>
      <c r="G34" s="8">
        <f>NRG_CM_E!G34+NRG_OIL_NG_E!G34+NRG_PF_E!G34+NRG_CO_E!G34+NRG_BKBPB_E!G34+NRG_GW_E!G34+NRG_BF_E!G34+NRG_PR_E!G34+NRG_NI_E!G34+NRG_CL_E!G34+NRG_LNG_E!G34+NRG_BIOG_E!G34+NRG_GTL_E!G34+NRG_CPP_E!G34+NRG_NSP_E!G34</f>
        <v>0</v>
      </c>
      <c r="H34" s="8">
        <f>NRG_CM_E!H34+NRG_OIL_NG_E!H34+NRG_PF_E!H34+NRG_CO_E!H34+NRG_BKBPB_E!H34+NRG_GW_E!H34+NRG_BF_E!H34+NRG_PR_E!H34+NRG_NI_E!H34+NRG_CL_E!H34+NRG_LNG_E!H34+NRG_BIOG_E!H34+NRG_GTL_E!H34+NRG_CPP_E!H34+NRG_NSP_E!H34</f>
        <v>0</v>
      </c>
      <c r="I34" s="8">
        <f>NRG_CM_E!I34+NRG_OIL_NG_E!I34+NRG_PF_E!I34+NRG_CO_E!I34+NRG_BKBPB_E!I34+NRG_GW_E!I34+NRG_BF_E!I34+NRG_PR_E!I34+NRG_NI_E!I34+NRG_CL_E!I34+NRG_LNG_E!I34+NRG_BIOG_E!I34+NRG_GTL_E!I34+NRG_CPP_E!I34+NRG_NSP_E!I34</f>
        <v>0</v>
      </c>
      <c r="J34" s="8">
        <f>NRG_CM_E!J34+NRG_OIL_NG_E!J34+NRG_PF_E!J34+NRG_CO_E!J34+NRG_BKBPB_E!J34+NRG_GW_E!J34+NRG_BF_E!J34+NRG_PR_E!J34+NRG_NI_E!J34+NRG_CL_E!J34+NRG_LNG_E!J34+NRG_BIOG_E!J34+NRG_GTL_E!J34+NRG_CPP_E!J34+NRG_NSP_E!J34</f>
        <v>0</v>
      </c>
      <c r="K34" s="8">
        <f>NRG_CM_E!K34+NRG_OIL_NG_E!K34+NRG_PF_E!K34+NRG_CO_E!K34+NRG_BKBPB_E!K34+NRG_GW_E!K34+NRG_BF_E!K34+NRG_PR_E!K34+NRG_NI_E!K34+NRG_CL_E!K34+NRG_LNG_E!K34+NRG_BIOG_E!K34+NRG_GTL_E!K34+NRG_CPP_E!K34+NRG_NSP_E!K34</f>
        <v>0</v>
      </c>
      <c r="L34" s="8">
        <f>NRG_CM_E!L34+NRG_OIL_NG_E!L34+NRG_PF_E!L34+NRG_CO_E!L34+NRG_BKBPB_E!L34+NRG_GW_E!L34+NRG_BF_E!L34+NRG_PR_E!L34+NRG_NI_E!L34+NRG_CL_E!L34+NRG_LNG_E!L34+NRG_BIOG_E!L34+NRG_GTL_E!L34+NRG_CPP_E!L34+NRG_NSP_E!L34</f>
        <v>0</v>
      </c>
      <c r="M34" s="8">
        <f>NRG_CM_E!M34+NRG_OIL_NG_E!M34+NRG_PF_E!M34+NRG_CO_E!M34+NRG_BKBPB_E!M34+NRG_GW_E!M34+NRG_BF_E!M34+NRG_PR_E!M34+NRG_NI_E!M34+NRG_CL_E!M34+NRG_LNG_E!M34+NRG_BIOG_E!M34+NRG_GTL_E!M34+NRG_CPP_E!M34+NRG_NSP_E!M34</f>
        <v>0</v>
      </c>
      <c r="N34" s="8">
        <f>NRG_CM_E!N34+NRG_OIL_NG_E!N34+NRG_PF_E!N34+NRG_CO_E!N34+NRG_BKBPB_E!N34+NRG_GW_E!N34+NRG_BF_E!N34+NRG_PR_E!N34+NRG_NI_E!N34+NRG_CL_E!N34+NRG_LNG_E!N34+NRG_BIOG_E!N34+NRG_GTL_E!N34+NRG_CPP_E!N34+NRG_NSP_E!N34</f>
        <v>0</v>
      </c>
      <c r="O34" s="8">
        <f>NRG_CM_E!O34+NRG_OIL_NG_E!O34+NRG_PF_E!O34+NRG_CO_E!O34+NRG_BKBPB_E!O34+NRG_GW_E!O34+NRG_BF_E!O34+NRG_PR_E!O34+NRG_NI_E!O34+NRG_CL_E!O34+NRG_LNG_E!O34+NRG_BIOG_E!O34+NRG_GTL_E!O34+NRG_CPP_E!O34+NRG_NSP_E!O34</f>
        <v>0</v>
      </c>
      <c r="P34" s="8">
        <f>NRG_CM_E!P34+NRG_OIL_NG_E!P34+NRG_PF_E!P34+NRG_CO_E!P34+NRG_BKBPB_E!P34+NRG_GW_E!P34+NRG_BF_E!P34+NRG_PR_E!P34+NRG_NI_E!P34+NRG_CL_E!P34+NRG_LNG_E!P34+NRG_BIOG_E!P34+NRG_GTL_E!P34+NRG_CPP_E!P34+NRG_NSP_E!P34</f>
        <v>0</v>
      </c>
      <c r="Q34" s="8">
        <f>NRG_CM_E!Q34+NRG_OIL_NG_E!Q34+NRG_PF_E!Q34+NRG_CO_E!Q34+NRG_BKBPB_E!Q34+NRG_GW_E!Q34+NRG_BF_E!Q34+NRG_PR_E!Q34+NRG_NI_E!Q34+NRG_CL_E!Q34+NRG_LNG_E!Q34+NRG_BIOG_E!Q34+NRG_GTL_E!Q34+NRG_CPP_E!Q34+NRG_NSP_E!Q34</f>
        <v>0</v>
      </c>
      <c r="R34" s="8">
        <f>NRG_CM_E!R34+NRG_OIL_NG_E!R34+NRG_PF_E!R34+NRG_CO_E!R34+NRG_BKBPB_E!R34+NRG_GW_E!R34+NRG_BF_E!R34+NRG_PR_E!R34+NRG_NI_E!R34+NRG_CL_E!R34+NRG_LNG_E!R34+NRG_BIOG_E!R34+NRG_GTL_E!R34+NRG_CPP_E!R34+NRG_NSP_E!R34</f>
        <v>0</v>
      </c>
      <c r="S34" s="8">
        <f>NRG_CM_E!S34+NRG_OIL_NG_E!S34+NRG_PF_E!S34+NRG_CO_E!S34+NRG_BKBPB_E!S34+NRG_GW_E!S34+NRG_BF_E!S34+NRG_PR_E!S34+NRG_NI_E!S34+NRG_CL_E!S34+NRG_LNG_E!S34+NRG_BIOG_E!S34+NRG_GTL_E!S34+NRG_CPP_E!S34+NRG_NSP_E!S34</f>
        <v>0</v>
      </c>
      <c r="T34" s="8">
        <f>NRG_CM_E!T34+NRG_OIL_NG_E!T34+NRG_PF_E!T34+NRG_CO_E!T34+NRG_BKBPB_E!T34+NRG_GW_E!T34+NRG_BF_E!T34+NRG_PR_E!T34+NRG_NI_E!T34+NRG_CL_E!T34+NRG_LNG_E!T34+NRG_BIOG_E!T34+NRG_GTL_E!T34+NRG_CPP_E!T34+NRG_NSP_E!T34</f>
        <v>0</v>
      </c>
      <c r="U34" s="8">
        <f>NRG_CM_E!U34+NRG_OIL_NG_E!U34+NRG_PF_E!U34+NRG_CO_E!U34+NRG_BKBPB_E!U34+NRG_GW_E!U34+NRG_BF_E!U34+NRG_PR_E!U34+NRG_NI_E!U34+NRG_CL_E!U34+NRG_LNG_E!U34+NRG_BIOG_E!U34+NRG_GTL_E!U34+NRG_CPP_E!U34+NRG_NSP_E!U34</f>
        <v>0</v>
      </c>
      <c r="V34" s="8">
        <f>NRG_CM_E!V34+NRG_OIL_NG_E!V34+NRG_PF_E!V34+NRG_CO_E!V34+NRG_BKBPB_E!V34+NRG_GW_E!V34+NRG_BF_E!V34+NRG_PR_E!V34+NRG_NI_E!V34+NRG_CL_E!V34+NRG_LNG_E!V34+NRG_BIOG_E!V34+NRG_GTL_E!V34+NRG_CPP_E!V34+NRG_NSP_E!V34</f>
        <v>0</v>
      </c>
      <c r="W34" s="8">
        <f>NRG_CM_E!W34+NRG_OIL_NG_E!W34+NRG_PF_E!W34+NRG_CO_E!W34+NRG_BKBPB_E!W34+NRG_GW_E!W34+NRG_BF_E!W34+NRG_PR_E!W34+NRG_NI_E!W34+NRG_CL_E!W34+NRG_LNG_E!W34+NRG_BIOG_E!W34+NRG_GTL_E!W34+NRG_CPP_E!W34+NRG_NSP_E!W34</f>
        <v>0</v>
      </c>
      <c r="X34" s="8">
        <f>NRG_CM_E!X34+NRG_OIL_NG_E!X34+NRG_PF_E!X34+NRG_CO_E!X34+NRG_BKBPB_E!X34+NRG_GW_E!X34+NRG_BF_E!X34+NRG_PR_E!X34+NRG_NI_E!X34+NRG_CL_E!X34+NRG_LNG_E!X34+NRG_BIOG_E!X34+NRG_GTL_E!X34+NRG_CPP_E!X34+NRG_NSP_E!X34</f>
        <v>0</v>
      </c>
      <c r="Y34" s="8">
        <f>NRG_CM_E!Y34+NRG_OIL_NG_E!Y34+NRG_PF_E!Y34+NRG_CO_E!Y34+NRG_BKBPB_E!Y34+NRG_GW_E!Y34+NRG_BF_E!Y34+NRG_PR_E!Y34+NRG_NI_E!Y34+NRG_CL_E!Y34+NRG_LNG_E!Y34+NRG_BIOG_E!Y34+NRG_GTL_E!Y34+NRG_CPP_E!Y34+NRG_NSP_E!Y34</f>
        <v>0</v>
      </c>
      <c r="Z34" s="8">
        <f>NRG_CM_E!Z34+NRG_OIL_NG_E!Z34+NRG_PF_E!Z34+NRG_CO_E!Z34+NRG_BKBPB_E!Z34+NRG_GW_E!Z34+NRG_BF_E!Z34+NRG_PR_E!Z34+NRG_NI_E!Z34+NRG_CL_E!Z34+NRG_LNG_E!Z34+NRG_BIOG_E!Z34+NRG_GTL_E!Z34+NRG_CPP_E!Z34+NRG_NSP_E!Z34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NRG_CM_E!C35+NRG_OIL_NG_E!C35+NRG_PF_E!C35+NRG_CO_E!C35+NRG_BKBPB_E!C35+NRG_GW_E!C35+NRG_BF_E!C35+NRG_PR_E!C35+NRG_NI_E!C35+NRG_CL_E!C35+NRG_LNG_E!C35+NRG_BIOG_E!C35+NRG_GTL_E!C35+NRG_CPP_E!C35+NRG_NSP_E!C35</f>
        <v>0</v>
      </c>
      <c r="D35" s="8">
        <f>NRG_CM_E!D35+NRG_OIL_NG_E!D35+NRG_PF_E!D35+NRG_CO_E!D35+NRG_BKBPB_E!D35+NRG_GW_E!D35+NRG_BF_E!D35+NRG_PR_E!D35+NRG_NI_E!D35+NRG_CL_E!D35+NRG_LNG_E!D35+NRG_BIOG_E!D35+NRG_GTL_E!D35+NRG_CPP_E!D35+NRG_NSP_E!D35</f>
        <v>0</v>
      </c>
      <c r="E35" s="8">
        <f>NRG_CM_E!E35+NRG_OIL_NG_E!E35+NRG_PF_E!E35+NRG_CO_E!E35+NRG_BKBPB_E!E35+NRG_GW_E!E35+NRG_BF_E!E35+NRG_PR_E!E35+NRG_NI_E!E35+NRG_CL_E!E35+NRG_LNG_E!E35+NRG_BIOG_E!E35+NRG_GTL_E!E35+NRG_CPP_E!E35+NRG_NSP_E!E35</f>
        <v>0</v>
      </c>
      <c r="F35" s="8">
        <f>NRG_CM_E!F35+NRG_OIL_NG_E!F35+NRG_PF_E!F35+NRG_CO_E!F35+NRG_BKBPB_E!F35+NRG_GW_E!F35+NRG_BF_E!F35+NRG_PR_E!F35+NRG_NI_E!F35+NRG_CL_E!F35+NRG_LNG_E!F35+NRG_BIOG_E!F35+NRG_GTL_E!F35+NRG_CPP_E!F35+NRG_NSP_E!F35</f>
        <v>0</v>
      </c>
      <c r="G35" s="8">
        <f>NRG_CM_E!G35+NRG_OIL_NG_E!G35+NRG_PF_E!G35+NRG_CO_E!G35+NRG_BKBPB_E!G35+NRG_GW_E!G35+NRG_BF_E!G35+NRG_PR_E!G35+NRG_NI_E!G35+NRG_CL_E!G35+NRG_LNG_E!G35+NRG_BIOG_E!G35+NRG_GTL_E!G35+NRG_CPP_E!G35+NRG_NSP_E!G35</f>
        <v>0</v>
      </c>
      <c r="H35" s="8">
        <f>NRG_CM_E!H35+NRG_OIL_NG_E!H35+NRG_PF_E!H35+NRG_CO_E!H35+NRG_BKBPB_E!H35+NRG_GW_E!H35+NRG_BF_E!H35+NRG_PR_E!H35+NRG_NI_E!H35+NRG_CL_E!H35+NRG_LNG_E!H35+NRG_BIOG_E!H35+NRG_GTL_E!H35+NRG_CPP_E!H35+NRG_NSP_E!H35</f>
        <v>0</v>
      </c>
      <c r="I35" s="8">
        <f>NRG_CM_E!I35+NRG_OIL_NG_E!I35+NRG_PF_E!I35+NRG_CO_E!I35+NRG_BKBPB_E!I35+NRG_GW_E!I35+NRG_BF_E!I35+NRG_PR_E!I35+NRG_NI_E!I35+NRG_CL_E!I35+NRG_LNG_E!I35+NRG_BIOG_E!I35+NRG_GTL_E!I35+NRG_CPP_E!I35+NRG_NSP_E!I35</f>
        <v>0</v>
      </c>
      <c r="J35" s="8">
        <f>NRG_CM_E!J35+NRG_OIL_NG_E!J35+NRG_PF_E!J35+NRG_CO_E!J35+NRG_BKBPB_E!J35+NRG_GW_E!J35+NRG_BF_E!J35+NRG_PR_E!J35+NRG_NI_E!J35+NRG_CL_E!J35+NRG_LNG_E!J35+NRG_BIOG_E!J35+NRG_GTL_E!J35+NRG_CPP_E!J35+NRG_NSP_E!J35</f>
        <v>0</v>
      </c>
      <c r="K35" s="8">
        <f>NRG_CM_E!K35+NRG_OIL_NG_E!K35+NRG_PF_E!K35+NRG_CO_E!K35+NRG_BKBPB_E!K35+NRG_GW_E!K35+NRG_BF_E!K35+NRG_PR_E!K35+NRG_NI_E!K35+NRG_CL_E!K35+NRG_LNG_E!K35+NRG_BIOG_E!K35+NRG_GTL_E!K35+NRG_CPP_E!K35+NRG_NSP_E!K35</f>
        <v>0</v>
      </c>
      <c r="L35" s="8">
        <f>NRG_CM_E!L35+NRG_OIL_NG_E!L35+NRG_PF_E!L35+NRG_CO_E!L35+NRG_BKBPB_E!L35+NRG_GW_E!L35+NRG_BF_E!L35+NRG_PR_E!L35+NRG_NI_E!L35+NRG_CL_E!L35+NRG_LNG_E!L35+NRG_BIOG_E!L35+NRG_GTL_E!L35+NRG_CPP_E!L35+NRG_NSP_E!L35</f>
        <v>0</v>
      </c>
      <c r="M35" s="8">
        <f>NRG_CM_E!M35+NRG_OIL_NG_E!M35+NRG_PF_E!M35+NRG_CO_E!M35+NRG_BKBPB_E!M35+NRG_GW_E!M35+NRG_BF_E!M35+NRG_PR_E!M35+NRG_NI_E!M35+NRG_CL_E!M35+NRG_LNG_E!M35+NRG_BIOG_E!M35+NRG_GTL_E!M35+NRG_CPP_E!M35+NRG_NSP_E!M35</f>
        <v>0</v>
      </c>
      <c r="N35" s="8">
        <f>NRG_CM_E!N35+NRG_OIL_NG_E!N35+NRG_PF_E!N35+NRG_CO_E!N35+NRG_BKBPB_E!N35+NRG_GW_E!N35+NRG_BF_E!N35+NRG_PR_E!N35+NRG_NI_E!N35+NRG_CL_E!N35+NRG_LNG_E!N35+NRG_BIOG_E!N35+NRG_GTL_E!N35+NRG_CPP_E!N35+NRG_NSP_E!N35</f>
        <v>0</v>
      </c>
      <c r="O35" s="8">
        <f>NRG_CM_E!O35+NRG_OIL_NG_E!O35+NRG_PF_E!O35+NRG_CO_E!O35+NRG_BKBPB_E!O35+NRG_GW_E!O35+NRG_BF_E!O35+NRG_PR_E!O35+NRG_NI_E!O35+NRG_CL_E!O35+NRG_LNG_E!O35+NRG_BIOG_E!O35+NRG_GTL_E!O35+NRG_CPP_E!O35+NRG_NSP_E!O35</f>
        <v>0</v>
      </c>
      <c r="P35" s="8">
        <f>NRG_CM_E!P35+NRG_OIL_NG_E!P35+NRG_PF_E!P35+NRG_CO_E!P35+NRG_BKBPB_E!P35+NRG_GW_E!P35+NRG_BF_E!P35+NRG_PR_E!P35+NRG_NI_E!P35+NRG_CL_E!P35+NRG_LNG_E!P35+NRG_BIOG_E!P35+NRG_GTL_E!P35+NRG_CPP_E!P35+NRG_NSP_E!P35</f>
        <v>0</v>
      </c>
      <c r="Q35" s="8">
        <f>NRG_CM_E!Q35+NRG_OIL_NG_E!Q35+NRG_PF_E!Q35+NRG_CO_E!Q35+NRG_BKBPB_E!Q35+NRG_GW_E!Q35+NRG_BF_E!Q35+NRG_PR_E!Q35+NRG_NI_E!Q35+NRG_CL_E!Q35+NRG_LNG_E!Q35+NRG_BIOG_E!Q35+NRG_GTL_E!Q35+NRG_CPP_E!Q35+NRG_NSP_E!Q35</f>
        <v>0</v>
      </c>
      <c r="R35" s="8">
        <f>NRG_CM_E!R35+NRG_OIL_NG_E!R35+NRG_PF_E!R35+NRG_CO_E!R35+NRG_BKBPB_E!R35+NRG_GW_E!R35+NRG_BF_E!R35+NRG_PR_E!R35+NRG_NI_E!R35+NRG_CL_E!R35+NRG_LNG_E!R35+NRG_BIOG_E!R35+NRG_GTL_E!R35+NRG_CPP_E!R35+NRG_NSP_E!R35</f>
        <v>0</v>
      </c>
      <c r="S35" s="8">
        <f>NRG_CM_E!S35+NRG_OIL_NG_E!S35+NRG_PF_E!S35+NRG_CO_E!S35+NRG_BKBPB_E!S35+NRG_GW_E!S35+NRG_BF_E!S35+NRG_PR_E!S35+NRG_NI_E!S35+NRG_CL_E!S35+NRG_LNG_E!S35+NRG_BIOG_E!S35+NRG_GTL_E!S35+NRG_CPP_E!S35+NRG_NSP_E!S35</f>
        <v>0</v>
      </c>
      <c r="T35" s="8">
        <f>NRG_CM_E!T35+NRG_OIL_NG_E!T35+NRG_PF_E!T35+NRG_CO_E!T35+NRG_BKBPB_E!T35+NRG_GW_E!T35+NRG_BF_E!T35+NRG_PR_E!T35+NRG_NI_E!T35+NRG_CL_E!T35+NRG_LNG_E!T35+NRG_BIOG_E!T35+NRG_GTL_E!T35+NRG_CPP_E!T35+NRG_NSP_E!T35</f>
        <v>0</v>
      </c>
      <c r="U35" s="8">
        <f>NRG_CM_E!U35+NRG_OIL_NG_E!U35+NRG_PF_E!U35+NRG_CO_E!U35+NRG_BKBPB_E!U35+NRG_GW_E!U35+NRG_BF_E!U35+NRG_PR_E!U35+NRG_NI_E!U35+NRG_CL_E!U35+NRG_LNG_E!U35+NRG_BIOG_E!U35+NRG_GTL_E!U35+NRG_CPP_E!U35+NRG_NSP_E!U35</f>
        <v>0</v>
      </c>
      <c r="V35" s="8">
        <f>NRG_CM_E!V35+NRG_OIL_NG_E!V35+NRG_PF_E!V35+NRG_CO_E!V35+NRG_BKBPB_E!V35+NRG_GW_E!V35+NRG_BF_E!V35+NRG_PR_E!V35+NRG_NI_E!V35+NRG_CL_E!V35+NRG_LNG_E!V35+NRG_BIOG_E!V35+NRG_GTL_E!V35+NRG_CPP_E!V35+NRG_NSP_E!V35</f>
        <v>0</v>
      </c>
      <c r="W35" s="8">
        <f>NRG_CM_E!W35+NRG_OIL_NG_E!W35+NRG_PF_E!W35+NRG_CO_E!W35+NRG_BKBPB_E!W35+NRG_GW_E!W35+NRG_BF_E!W35+NRG_PR_E!W35+NRG_NI_E!W35+NRG_CL_E!W35+NRG_LNG_E!W35+NRG_BIOG_E!W35+NRG_GTL_E!W35+NRG_CPP_E!W35+NRG_NSP_E!W35</f>
        <v>0</v>
      </c>
      <c r="X35" s="8">
        <f>NRG_CM_E!X35+NRG_OIL_NG_E!X35+NRG_PF_E!X35+NRG_CO_E!X35+NRG_BKBPB_E!X35+NRG_GW_E!X35+NRG_BF_E!X35+NRG_PR_E!X35+NRG_NI_E!X35+NRG_CL_E!X35+NRG_LNG_E!X35+NRG_BIOG_E!X35+NRG_GTL_E!X35+NRG_CPP_E!X35+NRG_NSP_E!X35</f>
        <v>0</v>
      </c>
      <c r="Y35" s="8">
        <f>NRG_CM_E!Y35+NRG_OIL_NG_E!Y35+NRG_PF_E!Y35+NRG_CO_E!Y35+NRG_BKBPB_E!Y35+NRG_GW_E!Y35+NRG_BF_E!Y35+NRG_PR_E!Y35+NRG_NI_E!Y35+NRG_CL_E!Y35+NRG_LNG_E!Y35+NRG_BIOG_E!Y35+NRG_GTL_E!Y35+NRG_CPP_E!Y35+NRG_NSP_E!Y35</f>
        <v>0</v>
      </c>
      <c r="Z35" s="8">
        <f>NRG_CM_E!Z35+NRG_OIL_NG_E!Z35+NRG_PF_E!Z35+NRG_CO_E!Z35+NRG_BKBPB_E!Z35+NRG_GW_E!Z35+NRG_BF_E!Z35+NRG_PR_E!Z35+NRG_NI_E!Z35+NRG_CL_E!Z35+NRG_LNG_E!Z35+NRG_BIOG_E!Z35+NRG_GTL_E!Z35+NRG_CPP_E!Z35+NRG_NSP_E!Z35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NRG_CM_E!C36+NRG_OIL_NG_E!C36+NRG_PF_E!C36+NRG_CO_E!C36+NRG_BKBPB_E!C36+NRG_GW_E!C36+NRG_BF_E!C36+NRG_PR_E!C36+NRG_NI_E!C36+NRG_CL_E!C36+NRG_LNG_E!C36+NRG_BIOG_E!C36+NRG_GTL_E!C36+NRG_CPP_E!C36+NRG_NSP_E!C36</f>
        <v>20.892359520000003</v>
      </c>
      <c r="D36" s="8">
        <f>NRG_CM_E!D36+NRG_OIL_NG_E!D36+NRG_PF_E!D36+NRG_CO_E!D36+NRG_BKBPB_E!D36+NRG_GW_E!D36+NRG_BF_E!D36+NRG_PR_E!D36+NRG_NI_E!D36+NRG_CL_E!D36+NRG_LNG_E!D36+NRG_BIOG_E!D36+NRG_GTL_E!D36+NRG_CPP_E!D36+NRG_NSP_E!D36</f>
        <v>44.769374280000008</v>
      </c>
      <c r="E36" s="8">
        <f>NRG_CM_E!E36+NRG_OIL_NG_E!E36+NRG_PF_E!E36+NRG_CO_E!E36+NRG_BKBPB_E!E36+NRG_GW_E!E36+NRG_BF_E!E36+NRG_PR_E!E36+NRG_NI_E!E36+NRG_CL_E!E36+NRG_LNG_E!E36+NRG_BIOG_E!E36+NRG_GTL_E!E36+NRG_CPP_E!E36+NRG_NSP_E!E36</f>
        <v>77.600354760000002</v>
      </c>
      <c r="F36" s="8">
        <f>NRG_CM_E!F36+NRG_OIL_NG_E!F36+NRG_PF_E!F36+NRG_CO_E!F36+NRG_BKBPB_E!F36+NRG_GW_E!F36+NRG_BF_E!F36+NRG_PR_E!F36+NRG_NI_E!F36+NRG_CL_E!F36+NRG_LNG_E!F36+NRG_BIOG_E!F36+NRG_GTL_E!F36+NRG_CPP_E!F36+NRG_NSP_E!F36</f>
        <v>0</v>
      </c>
      <c r="G36" s="8">
        <f>NRG_CM_E!G36+NRG_OIL_NG_E!G36+NRG_PF_E!G36+NRG_CO_E!G36+NRG_BKBPB_E!G36+NRG_GW_E!G36+NRG_BF_E!G36+NRG_PR_E!G36+NRG_NI_E!G36+NRG_CL_E!G36+NRG_LNG_E!G36+NRG_BIOG_E!G36+NRG_GTL_E!G36+NRG_CPP_E!G36+NRG_NSP_E!G36</f>
        <v>5.9704462800000009</v>
      </c>
      <c r="H36" s="8">
        <f>NRG_CM_E!H36+NRG_OIL_NG_E!H36+NRG_PF_E!H36+NRG_CO_E!H36+NRG_BKBPB_E!H36+NRG_GW_E!H36+NRG_BF_E!H36+NRG_PR_E!H36+NRG_NI_E!H36+NRG_CL_E!H36+NRG_LNG_E!H36+NRG_BIOG_E!H36+NRG_GTL_E!H36+NRG_CPP_E!H36+NRG_NSP_E!H36</f>
        <v>5.9704462800000009</v>
      </c>
      <c r="I36" s="8">
        <f>NRG_CM_E!I36+NRG_OIL_NG_E!I36+NRG_PF_E!I36+NRG_CO_E!I36+NRG_BKBPB_E!I36+NRG_GW_E!I36+NRG_BF_E!I36+NRG_PR_E!I36+NRG_NI_E!I36+NRG_CL_E!I36+NRG_LNG_E!I36+NRG_BIOG_E!I36+NRG_GTL_E!I36+NRG_CPP_E!I36+NRG_NSP_E!I36</f>
        <v>8.9557829999999985</v>
      </c>
      <c r="J36" s="8">
        <f>NRG_CM_E!J36+NRG_OIL_NG_E!J36+NRG_PF_E!J36+NRG_CO_E!J36+NRG_BKBPB_E!J36+NRG_GW_E!J36+NRG_BF_E!J36+NRG_PR_E!J36+NRG_NI_E!J36+NRG_CL_E!J36+NRG_LNG_E!J36+NRG_BIOG_E!J36+NRG_GTL_E!J36+NRG_CPP_E!J36+NRG_NSP_E!J36</f>
        <v>23.220749519999998</v>
      </c>
      <c r="K36" s="8">
        <f>NRG_CM_E!K36+NRG_OIL_NG_E!K36+NRG_PF_E!K36+NRG_CO_E!K36+NRG_BKBPB_E!K36+NRG_GW_E!K36+NRG_BF_E!K36+NRG_PR_E!K36+NRG_NI_E!K36+NRG_CL_E!K36+NRG_LNG_E!K36+NRG_BIOG_E!K36+NRG_GTL_E!K36+NRG_CPP_E!K36+NRG_NSP_E!K36</f>
        <v>20.318326200000001</v>
      </c>
      <c r="L36" s="8">
        <f>NRG_CM_E!L36+NRG_OIL_NG_E!L36+NRG_PF_E!L36+NRG_CO_E!L36+NRG_BKBPB_E!L36+NRG_GW_E!L36+NRG_BF_E!L36+NRG_PR_E!L36+NRG_NI_E!L36+NRG_CL_E!L36+NRG_LNG_E!L36+NRG_BIOG_E!L36+NRG_GTL_E!L36+NRG_CPP_E!L36+NRG_NSP_E!L36</f>
        <v>23.220749519999998</v>
      </c>
      <c r="M36" s="8">
        <f>NRG_CM_E!M36+NRG_OIL_NG_E!M36+NRG_PF_E!M36+NRG_CO_E!M36+NRG_BKBPB_E!M36+NRG_GW_E!M36+NRG_BF_E!M36+NRG_PR_E!M36+NRG_NI_E!M36+NRG_CL_E!M36+NRG_LNG_E!M36+NRG_BIOG_E!M36+NRG_GTL_E!M36+NRG_CPP_E!M36+NRG_NSP_E!M36</f>
        <v>58.05210095999999</v>
      </c>
      <c r="N36" s="8">
        <f>NRG_CM_E!N36+NRG_OIL_NG_E!N36+NRG_PF_E!N36+NRG_CO_E!N36+NRG_BKBPB_E!N36+NRG_GW_E!N36+NRG_BF_E!N36+NRG_PR_E!N36+NRG_NI_E!N36+NRG_CL_E!N36+NRG_LNG_E!N36+NRG_BIOG_E!N36+NRG_GTL_E!N36+NRG_CPP_E!N36+NRG_NSP_E!N36</f>
        <v>20.318326200000001</v>
      </c>
      <c r="O36" s="8">
        <f>NRG_CM_E!O36+NRG_OIL_NG_E!O36+NRG_PF_E!O36+NRG_CO_E!O36+NRG_BKBPB_E!O36+NRG_GW_E!O36+NRG_BF_E!O36+NRG_PR_E!O36+NRG_NI_E!O36+NRG_CL_E!O36+NRG_LNG_E!O36+NRG_BIOG_E!O36+NRG_GTL_E!O36+NRG_CPP_E!O36+NRG_NSP_E!O36</f>
        <v>5.8053009600000003</v>
      </c>
      <c r="P36" s="8">
        <f>NRG_CM_E!P36+NRG_OIL_NG_E!P36+NRG_PF_E!P36+NRG_CO_E!P36+NRG_BKBPB_E!P36+NRG_GW_E!P36+NRG_BF_E!P36+NRG_PR_E!P36+NRG_NI_E!P36+NRG_CL_E!P36+NRG_LNG_E!P36+NRG_BIOG_E!P36+NRG_GTL_E!P36+NRG_CPP_E!P36+NRG_NSP_E!P36</f>
        <v>0</v>
      </c>
      <c r="Q36" s="8">
        <f>NRG_CM_E!Q36+NRG_OIL_NG_E!Q36+NRG_PF_E!Q36+NRG_CO_E!Q36+NRG_BKBPB_E!Q36+NRG_GW_E!Q36+NRG_BF_E!Q36+NRG_PR_E!Q36+NRG_NI_E!Q36+NRG_CL_E!Q36+NRG_LNG_E!Q36+NRG_BIOG_E!Q36+NRG_GTL_E!Q36+NRG_CPP_E!Q36+NRG_NSP_E!Q36</f>
        <v>14.513025240000001</v>
      </c>
      <c r="R36" s="8">
        <f>NRG_CM_E!R36+NRG_OIL_NG_E!R36+NRG_PF_E!R36+NRG_CO_E!R36+NRG_BKBPB_E!R36+NRG_GW_E!R36+NRG_BF_E!R36+NRG_PR_E!R36+NRG_NI_E!R36+NRG_CL_E!R36+NRG_LNG_E!R36+NRG_BIOG_E!R36+NRG_GTL_E!R36+NRG_CPP_E!R36+NRG_NSP_E!R36</f>
        <v>2.9026504799999988</v>
      </c>
      <c r="S36" s="8">
        <f>NRG_CM_E!S36+NRG_OIL_NG_E!S36+NRG_PF_E!S36+NRG_CO_E!S36+NRG_BKBPB_E!S36+NRG_GW_E!S36+NRG_BF_E!S36+NRG_PR_E!S36+NRG_NI_E!S36+NRG_CL_E!S36+NRG_LNG_E!S36+NRG_BIOG_E!S36+NRG_GTL_E!S36+NRG_CPP_E!S36+NRG_NSP_E!S36</f>
        <v>5.8053009600000003</v>
      </c>
      <c r="T36" s="8">
        <f>NRG_CM_E!T36+NRG_OIL_NG_E!T36+NRG_PF_E!T36+NRG_CO_E!T36+NRG_BKBPB_E!T36+NRG_GW_E!T36+NRG_BF_E!T36+NRG_PR_E!T36+NRG_NI_E!T36+NRG_CL_E!T36+NRG_LNG_E!T36+NRG_BIOG_E!T36+NRG_GTL_E!T36+NRG_CPP_E!T36+NRG_NSP_E!T36</f>
        <v>6.945871320000002</v>
      </c>
      <c r="U36" s="8">
        <f>NRG_CM_E!U36+NRG_OIL_NG_E!U36+NRG_PF_E!U36+NRG_CO_E!U36+NRG_BKBPB_E!U36+NRG_GW_E!U36+NRG_BF_E!U36+NRG_PR_E!U36+NRG_NI_E!U36+NRG_CL_E!U36+NRG_LNG_E!U36+NRG_BIOG_E!U36+NRG_GTL_E!U36+NRG_CPP_E!U36+NRG_NSP_E!U36</f>
        <v>3.0739291200000003</v>
      </c>
      <c r="V36" s="8">
        <f>NRG_CM_E!V36+NRG_OIL_NG_E!V36+NRG_PF_E!V36+NRG_CO_E!V36+NRG_BKBPB_E!V36+NRG_GW_E!V36+NRG_BF_E!V36+NRG_PR_E!V36+NRG_NI_E!V36+NRG_CL_E!V36+NRG_LNG_E!V36+NRG_BIOG_E!V36+NRG_GTL_E!V36+NRG_CPP_E!V36+NRG_NSP_E!V36</f>
        <v>2.1305336399999999</v>
      </c>
      <c r="W36" s="8">
        <f>NRG_CM_E!W36+NRG_OIL_NG_E!W36+NRG_PF_E!W36+NRG_CO_E!W36+NRG_BKBPB_E!W36+NRG_GW_E!W36+NRG_BF_E!W36+NRG_PR_E!W36+NRG_NI_E!W36+NRG_CL_E!W36+NRG_LNG_E!W36+NRG_BIOG_E!W36+NRG_GTL_E!W36+NRG_CPP_E!W36+NRG_NSP_E!W36</f>
        <v>2.0201338800000004</v>
      </c>
      <c r="X36" s="8">
        <f>NRG_CM_E!X36+NRG_OIL_NG_E!X36+NRG_PF_E!X36+NRG_CO_E!X36+NRG_BKBPB_E!X36+NRG_GW_E!X36+NRG_BF_E!X36+NRG_PR_E!X36+NRG_NI_E!X36+NRG_CL_E!X36+NRG_LNG_E!X36+NRG_BIOG_E!X36+NRG_GTL_E!X36+NRG_CPP_E!X36+NRG_NSP_E!X36</f>
        <v>0.58062096000000019</v>
      </c>
      <c r="Y36" s="8">
        <f>NRG_CM_E!Y36+NRG_OIL_NG_E!Y36+NRG_PF_E!Y36+NRG_CO_E!Y36+NRG_BKBPB_E!Y36+NRG_GW_E!Y36+NRG_BF_E!Y36+NRG_PR_E!Y36+NRG_NI_E!Y36+NRG_CL_E!Y36+NRG_LNG_E!Y36+NRG_BIOG_E!Y36+NRG_GTL_E!Y36+NRG_CPP_E!Y36+NRG_NSP_E!Y36</f>
        <v>0</v>
      </c>
      <c r="Z36" s="8">
        <f>NRG_CM_E!Z36+NRG_OIL_NG_E!Z36+NRG_PF_E!Z36+NRG_CO_E!Z36+NRG_BKBPB_E!Z36+NRG_GW_E!Z36+NRG_BF_E!Z36+NRG_PR_E!Z36+NRG_NI_E!Z36+NRG_CL_E!Z36+NRG_LNG_E!Z36+NRG_BIOG_E!Z36+NRG_GTL_E!Z36+NRG_CPP_E!Z36+NRG_NSP_E!Z36</f>
        <v>0</v>
      </c>
    </row>
    <row r="37" spans="1:26" ht="11.25" customHeight="1" x14ac:dyDescent="0.2">
      <c r="A37" s="28" t="s">
        <v>60</v>
      </c>
      <c r="B37" s="7" t="s">
        <v>61</v>
      </c>
      <c r="C37" s="8">
        <f>NRG_CM_E!C37+NRG_OIL_NG_E!C37+NRG_PF_E!C37+NRG_CO_E!C37+NRG_BKBPB_E!C37+NRG_GW_E!C37+NRG_BF_E!C37+NRG_PR_E!C37+NRG_NI_E!C37+NRG_CL_E!C37+NRG_LNG_E!C37+NRG_BIOG_E!C37+NRG_GTL_E!C37+NRG_CPP_E!C37+NRG_NSP_E!C37</f>
        <v>0</v>
      </c>
      <c r="D37" s="8">
        <f>NRG_CM_E!D37+NRG_OIL_NG_E!D37+NRG_PF_E!D37+NRG_CO_E!D37+NRG_BKBPB_E!D37+NRG_GW_E!D37+NRG_BF_E!D37+NRG_PR_E!D37+NRG_NI_E!D37+NRG_CL_E!D37+NRG_LNG_E!D37+NRG_BIOG_E!D37+NRG_GTL_E!D37+NRG_CPP_E!D37+NRG_NSP_E!D37</f>
        <v>0</v>
      </c>
      <c r="E37" s="8">
        <f>NRG_CM_E!E37+NRG_OIL_NG_E!E37+NRG_PF_E!E37+NRG_CO_E!E37+NRG_BKBPB_E!E37+NRG_GW_E!E37+NRG_BF_E!E37+NRG_PR_E!E37+NRG_NI_E!E37+NRG_CL_E!E37+NRG_LNG_E!E37+NRG_BIOG_E!E37+NRG_GTL_E!E37+NRG_CPP_E!E37+NRG_NSP_E!E37</f>
        <v>0</v>
      </c>
      <c r="F37" s="8">
        <f>NRG_CM_E!F37+NRG_OIL_NG_E!F37+NRG_PF_E!F37+NRG_CO_E!F37+NRG_BKBPB_E!F37+NRG_GW_E!F37+NRG_BF_E!F37+NRG_PR_E!F37+NRG_NI_E!F37+NRG_CL_E!F37+NRG_LNG_E!F37+NRG_BIOG_E!F37+NRG_GTL_E!F37+NRG_CPP_E!F37+NRG_NSP_E!F37</f>
        <v>0</v>
      </c>
      <c r="G37" s="8">
        <f>NRG_CM_E!G37+NRG_OIL_NG_E!G37+NRG_PF_E!G37+NRG_CO_E!G37+NRG_BKBPB_E!G37+NRG_GW_E!G37+NRG_BF_E!G37+NRG_PR_E!G37+NRG_NI_E!G37+NRG_CL_E!G37+NRG_LNG_E!G37+NRG_BIOG_E!G37+NRG_GTL_E!G37+NRG_CPP_E!G37+NRG_NSP_E!G37</f>
        <v>0</v>
      </c>
      <c r="H37" s="8">
        <f>NRG_CM_E!H37+NRG_OIL_NG_E!H37+NRG_PF_E!H37+NRG_CO_E!H37+NRG_BKBPB_E!H37+NRG_GW_E!H37+NRG_BF_E!H37+NRG_PR_E!H37+NRG_NI_E!H37+NRG_CL_E!H37+NRG_LNG_E!H37+NRG_BIOG_E!H37+NRG_GTL_E!H37+NRG_CPP_E!H37+NRG_NSP_E!H37</f>
        <v>0</v>
      </c>
      <c r="I37" s="8">
        <f>NRG_CM_E!I37+NRG_OIL_NG_E!I37+NRG_PF_E!I37+NRG_CO_E!I37+NRG_BKBPB_E!I37+NRG_GW_E!I37+NRG_BF_E!I37+NRG_PR_E!I37+NRG_NI_E!I37+NRG_CL_E!I37+NRG_LNG_E!I37+NRG_BIOG_E!I37+NRG_GTL_E!I37+NRG_CPP_E!I37+NRG_NSP_E!I37</f>
        <v>0</v>
      </c>
      <c r="J37" s="8">
        <f>NRG_CM_E!J37+NRG_OIL_NG_E!J37+NRG_PF_E!J37+NRG_CO_E!J37+NRG_BKBPB_E!J37+NRG_GW_E!J37+NRG_BF_E!J37+NRG_PR_E!J37+NRG_NI_E!J37+NRG_CL_E!J37+NRG_LNG_E!J37+NRG_BIOG_E!J37+NRG_GTL_E!J37+NRG_CPP_E!J37+NRG_NSP_E!J37</f>
        <v>0</v>
      </c>
      <c r="K37" s="8">
        <f>NRG_CM_E!K37+NRG_OIL_NG_E!K37+NRG_PF_E!K37+NRG_CO_E!K37+NRG_BKBPB_E!K37+NRG_GW_E!K37+NRG_BF_E!K37+NRG_PR_E!K37+NRG_NI_E!K37+NRG_CL_E!K37+NRG_LNG_E!K37+NRG_BIOG_E!K37+NRG_GTL_E!K37+NRG_CPP_E!K37+NRG_NSP_E!K37</f>
        <v>0</v>
      </c>
      <c r="L37" s="8">
        <f>NRG_CM_E!L37+NRG_OIL_NG_E!L37+NRG_PF_E!L37+NRG_CO_E!L37+NRG_BKBPB_E!L37+NRG_GW_E!L37+NRG_BF_E!L37+NRG_PR_E!L37+NRG_NI_E!L37+NRG_CL_E!L37+NRG_LNG_E!L37+NRG_BIOG_E!L37+NRG_GTL_E!L37+NRG_CPP_E!L37+NRG_NSP_E!L37</f>
        <v>0</v>
      </c>
      <c r="M37" s="8">
        <f>NRG_CM_E!M37+NRG_OIL_NG_E!M37+NRG_PF_E!M37+NRG_CO_E!M37+NRG_BKBPB_E!M37+NRG_GW_E!M37+NRG_BF_E!M37+NRG_PR_E!M37+NRG_NI_E!M37+NRG_CL_E!M37+NRG_LNG_E!M37+NRG_BIOG_E!M37+NRG_GTL_E!M37+NRG_CPP_E!M37+NRG_NSP_E!M37</f>
        <v>0</v>
      </c>
      <c r="N37" s="8">
        <f>NRG_CM_E!N37+NRG_OIL_NG_E!N37+NRG_PF_E!N37+NRG_CO_E!N37+NRG_BKBPB_E!N37+NRG_GW_E!N37+NRG_BF_E!N37+NRG_PR_E!N37+NRG_NI_E!N37+NRG_CL_E!N37+NRG_LNG_E!N37+NRG_BIOG_E!N37+NRG_GTL_E!N37+NRG_CPP_E!N37+NRG_NSP_E!N37</f>
        <v>0</v>
      </c>
      <c r="O37" s="8">
        <f>NRG_CM_E!O37+NRG_OIL_NG_E!O37+NRG_PF_E!O37+NRG_CO_E!O37+NRG_BKBPB_E!O37+NRG_GW_E!O37+NRG_BF_E!O37+NRG_PR_E!O37+NRG_NI_E!O37+NRG_CL_E!O37+NRG_LNG_E!O37+NRG_BIOG_E!O37+NRG_GTL_E!O37+NRG_CPP_E!O37+NRG_NSP_E!O37</f>
        <v>0</v>
      </c>
      <c r="P37" s="8">
        <f>NRG_CM_E!P37+NRG_OIL_NG_E!P37+NRG_PF_E!P37+NRG_CO_E!P37+NRG_BKBPB_E!P37+NRG_GW_E!P37+NRG_BF_E!P37+NRG_PR_E!P37+NRG_NI_E!P37+NRG_CL_E!P37+NRG_LNG_E!P37+NRG_BIOG_E!P37+NRG_GTL_E!P37+NRG_CPP_E!P37+NRG_NSP_E!P37</f>
        <v>0</v>
      </c>
      <c r="Q37" s="8">
        <f>NRG_CM_E!Q37+NRG_OIL_NG_E!Q37+NRG_PF_E!Q37+NRG_CO_E!Q37+NRG_BKBPB_E!Q37+NRG_GW_E!Q37+NRG_BF_E!Q37+NRG_PR_E!Q37+NRG_NI_E!Q37+NRG_CL_E!Q37+NRG_LNG_E!Q37+NRG_BIOG_E!Q37+NRG_GTL_E!Q37+NRG_CPP_E!Q37+NRG_NSP_E!Q37</f>
        <v>0</v>
      </c>
      <c r="R37" s="8">
        <f>NRG_CM_E!R37+NRG_OIL_NG_E!R37+NRG_PF_E!R37+NRG_CO_E!R37+NRG_BKBPB_E!R37+NRG_GW_E!R37+NRG_BF_E!R37+NRG_PR_E!R37+NRG_NI_E!R37+NRG_CL_E!R37+NRG_LNG_E!R37+NRG_BIOG_E!R37+NRG_GTL_E!R37+NRG_CPP_E!R37+NRG_NSP_E!R37</f>
        <v>0</v>
      </c>
      <c r="S37" s="8">
        <f>NRG_CM_E!S37+NRG_OIL_NG_E!S37+NRG_PF_E!S37+NRG_CO_E!S37+NRG_BKBPB_E!S37+NRG_GW_E!S37+NRG_BF_E!S37+NRG_PR_E!S37+NRG_NI_E!S37+NRG_CL_E!S37+NRG_LNG_E!S37+NRG_BIOG_E!S37+NRG_GTL_E!S37+NRG_CPP_E!S37+NRG_NSP_E!S37</f>
        <v>0</v>
      </c>
      <c r="T37" s="8">
        <f>NRG_CM_E!T37+NRG_OIL_NG_E!T37+NRG_PF_E!T37+NRG_CO_E!T37+NRG_BKBPB_E!T37+NRG_GW_E!T37+NRG_BF_E!T37+NRG_PR_E!T37+NRG_NI_E!T37+NRG_CL_E!T37+NRG_LNG_E!T37+NRG_BIOG_E!T37+NRG_GTL_E!T37+NRG_CPP_E!T37+NRG_NSP_E!T37</f>
        <v>0</v>
      </c>
      <c r="U37" s="8">
        <f>NRG_CM_E!U37+NRG_OIL_NG_E!U37+NRG_PF_E!U37+NRG_CO_E!U37+NRG_BKBPB_E!U37+NRG_GW_E!U37+NRG_BF_E!U37+NRG_PR_E!U37+NRG_NI_E!U37+NRG_CL_E!U37+NRG_LNG_E!U37+NRG_BIOG_E!U37+NRG_GTL_E!U37+NRG_CPP_E!U37+NRG_NSP_E!U37</f>
        <v>0</v>
      </c>
      <c r="V37" s="8">
        <f>NRG_CM_E!V37+NRG_OIL_NG_E!V37+NRG_PF_E!V37+NRG_CO_E!V37+NRG_BKBPB_E!V37+NRG_GW_E!V37+NRG_BF_E!V37+NRG_PR_E!V37+NRG_NI_E!V37+NRG_CL_E!V37+NRG_LNG_E!V37+NRG_BIOG_E!V37+NRG_GTL_E!V37+NRG_CPP_E!V37+NRG_NSP_E!V37</f>
        <v>0</v>
      </c>
      <c r="W37" s="8">
        <f>NRG_CM_E!W37+NRG_OIL_NG_E!W37+NRG_PF_E!W37+NRG_CO_E!W37+NRG_BKBPB_E!W37+NRG_GW_E!W37+NRG_BF_E!W37+NRG_PR_E!W37+NRG_NI_E!W37+NRG_CL_E!W37+NRG_LNG_E!W37+NRG_BIOG_E!W37+NRG_GTL_E!W37+NRG_CPP_E!W37+NRG_NSP_E!W37</f>
        <v>0</v>
      </c>
      <c r="X37" s="8">
        <f>NRG_CM_E!X37+NRG_OIL_NG_E!X37+NRG_PF_E!X37+NRG_CO_E!X37+NRG_BKBPB_E!X37+NRG_GW_E!X37+NRG_BF_E!X37+NRG_PR_E!X37+NRG_NI_E!X37+NRG_CL_E!X37+NRG_LNG_E!X37+NRG_BIOG_E!X37+NRG_GTL_E!X37+NRG_CPP_E!X37+NRG_NSP_E!X37</f>
        <v>0</v>
      </c>
      <c r="Y37" s="8">
        <f>NRG_CM_E!Y37+NRG_OIL_NG_E!Y37+NRG_PF_E!Y37+NRG_CO_E!Y37+NRG_BKBPB_E!Y37+NRG_GW_E!Y37+NRG_BF_E!Y37+NRG_PR_E!Y37+NRG_NI_E!Y37+NRG_CL_E!Y37+NRG_LNG_E!Y37+NRG_BIOG_E!Y37+NRG_GTL_E!Y37+NRG_CPP_E!Y37+NRG_NSP_E!Y37</f>
        <v>0</v>
      </c>
      <c r="Z37" s="8">
        <f>NRG_CM_E!Z37+NRG_OIL_NG_E!Z37+NRG_PF_E!Z37+NRG_CO_E!Z37+NRG_BKBPB_E!Z37+NRG_GW_E!Z37+NRG_BF_E!Z37+NRG_PR_E!Z37+NRG_NI_E!Z37+NRG_CL_E!Z37+NRG_LNG_E!Z37+NRG_BIOG_E!Z37+NRG_GTL_E!Z37+NRG_CPP_E!Z37+NRG_NSP_E!Z37</f>
        <v>0</v>
      </c>
    </row>
    <row r="38" spans="1:26" ht="11.25" customHeight="1" x14ac:dyDescent="0.2">
      <c r="A38" s="28" t="s">
        <v>62</v>
      </c>
      <c r="B38" s="7" t="s">
        <v>63</v>
      </c>
      <c r="C38" s="8">
        <f>NRG_CM_E!C38+NRG_OIL_NG_E!C38+NRG_PF_E!C38+NRG_CO_E!C38+NRG_BKBPB_E!C38+NRG_GW_E!C38+NRG_BF_E!C38+NRG_PR_E!C38+NRG_NI_E!C38+NRG_CL_E!C38+NRG_LNG_E!C38+NRG_BIOG_E!C38+NRG_GTL_E!C38+NRG_CPP_E!C38+NRG_NSP_E!C38</f>
        <v>0</v>
      </c>
      <c r="D38" s="8">
        <f>NRG_CM_E!D38+NRG_OIL_NG_E!D38+NRG_PF_E!D38+NRG_CO_E!D38+NRG_BKBPB_E!D38+NRG_GW_E!D38+NRG_BF_E!D38+NRG_PR_E!D38+NRG_NI_E!D38+NRG_CL_E!D38+NRG_LNG_E!D38+NRG_BIOG_E!D38+NRG_GTL_E!D38+NRG_CPP_E!D38+NRG_NSP_E!D38</f>
        <v>0</v>
      </c>
      <c r="E38" s="8">
        <f>NRG_CM_E!E38+NRG_OIL_NG_E!E38+NRG_PF_E!E38+NRG_CO_E!E38+NRG_BKBPB_E!E38+NRG_GW_E!E38+NRG_BF_E!E38+NRG_PR_E!E38+NRG_NI_E!E38+NRG_CL_E!E38+NRG_LNG_E!E38+NRG_BIOG_E!E38+NRG_GTL_E!E38+NRG_CPP_E!E38+NRG_NSP_E!E38</f>
        <v>0</v>
      </c>
      <c r="F38" s="8">
        <f>NRG_CM_E!F38+NRG_OIL_NG_E!F38+NRG_PF_E!F38+NRG_CO_E!F38+NRG_BKBPB_E!F38+NRG_GW_E!F38+NRG_BF_E!F38+NRG_PR_E!F38+NRG_NI_E!F38+NRG_CL_E!F38+NRG_LNG_E!F38+NRG_BIOG_E!F38+NRG_GTL_E!F38+NRG_CPP_E!F38+NRG_NSP_E!F38</f>
        <v>0</v>
      </c>
      <c r="G38" s="8">
        <f>NRG_CM_E!G38+NRG_OIL_NG_E!G38+NRG_PF_E!G38+NRG_CO_E!G38+NRG_BKBPB_E!G38+NRG_GW_E!G38+NRG_BF_E!G38+NRG_PR_E!G38+NRG_NI_E!G38+NRG_CL_E!G38+NRG_LNG_E!G38+NRG_BIOG_E!G38+NRG_GTL_E!G38+NRG_CPP_E!G38+NRG_NSP_E!G38</f>
        <v>0</v>
      </c>
      <c r="H38" s="8">
        <f>NRG_CM_E!H38+NRG_OIL_NG_E!H38+NRG_PF_E!H38+NRG_CO_E!H38+NRG_BKBPB_E!H38+NRG_GW_E!H38+NRG_BF_E!H38+NRG_PR_E!H38+NRG_NI_E!H38+NRG_CL_E!H38+NRG_LNG_E!H38+NRG_BIOG_E!H38+NRG_GTL_E!H38+NRG_CPP_E!H38+NRG_NSP_E!H38</f>
        <v>0</v>
      </c>
      <c r="I38" s="8">
        <f>NRG_CM_E!I38+NRG_OIL_NG_E!I38+NRG_PF_E!I38+NRG_CO_E!I38+NRG_BKBPB_E!I38+NRG_GW_E!I38+NRG_BF_E!I38+NRG_PR_E!I38+NRG_NI_E!I38+NRG_CL_E!I38+NRG_LNG_E!I38+NRG_BIOG_E!I38+NRG_GTL_E!I38+NRG_CPP_E!I38+NRG_NSP_E!I38</f>
        <v>0</v>
      </c>
      <c r="J38" s="8">
        <f>NRG_CM_E!J38+NRG_OIL_NG_E!J38+NRG_PF_E!J38+NRG_CO_E!J38+NRG_BKBPB_E!J38+NRG_GW_E!J38+NRG_BF_E!J38+NRG_PR_E!J38+NRG_NI_E!J38+NRG_CL_E!J38+NRG_LNG_E!J38+NRG_BIOG_E!J38+NRG_GTL_E!J38+NRG_CPP_E!J38+NRG_NSP_E!J38</f>
        <v>0</v>
      </c>
      <c r="K38" s="8">
        <f>NRG_CM_E!K38+NRG_OIL_NG_E!K38+NRG_PF_E!K38+NRG_CO_E!K38+NRG_BKBPB_E!K38+NRG_GW_E!K38+NRG_BF_E!K38+NRG_PR_E!K38+NRG_NI_E!K38+NRG_CL_E!K38+NRG_LNG_E!K38+NRG_BIOG_E!K38+NRG_GTL_E!K38+NRG_CPP_E!K38+NRG_NSP_E!K38</f>
        <v>0</v>
      </c>
      <c r="L38" s="8">
        <f>NRG_CM_E!L38+NRG_OIL_NG_E!L38+NRG_PF_E!L38+NRG_CO_E!L38+NRG_BKBPB_E!L38+NRG_GW_E!L38+NRG_BF_E!L38+NRG_PR_E!L38+NRG_NI_E!L38+NRG_CL_E!L38+NRG_LNG_E!L38+NRG_BIOG_E!L38+NRG_GTL_E!L38+NRG_CPP_E!L38+NRG_NSP_E!L38</f>
        <v>0</v>
      </c>
      <c r="M38" s="8">
        <f>NRG_CM_E!M38+NRG_OIL_NG_E!M38+NRG_PF_E!M38+NRG_CO_E!M38+NRG_BKBPB_E!M38+NRG_GW_E!M38+NRG_BF_E!M38+NRG_PR_E!M38+NRG_NI_E!M38+NRG_CL_E!M38+NRG_LNG_E!M38+NRG_BIOG_E!M38+NRG_GTL_E!M38+NRG_CPP_E!M38+NRG_NSP_E!M38</f>
        <v>0</v>
      </c>
      <c r="N38" s="8">
        <f>NRG_CM_E!N38+NRG_OIL_NG_E!N38+NRG_PF_E!N38+NRG_CO_E!N38+NRG_BKBPB_E!N38+NRG_GW_E!N38+NRG_BF_E!N38+NRG_PR_E!N38+NRG_NI_E!N38+NRG_CL_E!N38+NRG_LNG_E!N38+NRG_BIOG_E!N38+NRG_GTL_E!N38+NRG_CPP_E!N38+NRG_NSP_E!N38</f>
        <v>0</v>
      </c>
      <c r="O38" s="8">
        <f>NRG_CM_E!O38+NRG_OIL_NG_E!O38+NRG_PF_E!O38+NRG_CO_E!O38+NRG_BKBPB_E!O38+NRG_GW_E!O38+NRG_BF_E!O38+NRG_PR_E!O38+NRG_NI_E!O38+NRG_CL_E!O38+NRG_LNG_E!O38+NRG_BIOG_E!O38+NRG_GTL_E!O38+NRG_CPP_E!O38+NRG_NSP_E!O38</f>
        <v>0</v>
      </c>
      <c r="P38" s="8">
        <f>NRG_CM_E!P38+NRG_OIL_NG_E!P38+NRG_PF_E!P38+NRG_CO_E!P38+NRG_BKBPB_E!P38+NRG_GW_E!P38+NRG_BF_E!P38+NRG_PR_E!P38+NRG_NI_E!P38+NRG_CL_E!P38+NRG_LNG_E!P38+NRG_BIOG_E!P38+NRG_GTL_E!P38+NRG_CPP_E!P38+NRG_NSP_E!P38</f>
        <v>0</v>
      </c>
      <c r="Q38" s="8">
        <f>NRG_CM_E!Q38+NRG_OIL_NG_E!Q38+NRG_PF_E!Q38+NRG_CO_E!Q38+NRG_BKBPB_E!Q38+NRG_GW_E!Q38+NRG_BF_E!Q38+NRG_PR_E!Q38+NRG_NI_E!Q38+NRG_CL_E!Q38+NRG_LNG_E!Q38+NRG_BIOG_E!Q38+NRG_GTL_E!Q38+NRG_CPP_E!Q38+NRG_NSP_E!Q38</f>
        <v>0</v>
      </c>
      <c r="R38" s="8">
        <f>NRG_CM_E!R38+NRG_OIL_NG_E!R38+NRG_PF_E!R38+NRG_CO_E!R38+NRG_BKBPB_E!R38+NRG_GW_E!R38+NRG_BF_E!R38+NRG_PR_E!R38+NRG_NI_E!R38+NRG_CL_E!R38+NRG_LNG_E!R38+NRG_BIOG_E!R38+NRG_GTL_E!R38+NRG_CPP_E!R38+NRG_NSP_E!R38</f>
        <v>0</v>
      </c>
      <c r="S38" s="8">
        <f>NRG_CM_E!S38+NRG_OIL_NG_E!S38+NRG_PF_E!S38+NRG_CO_E!S38+NRG_BKBPB_E!S38+NRG_GW_E!S38+NRG_BF_E!S38+NRG_PR_E!S38+NRG_NI_E!S38+NRG_CL_E!S38+NRG_LNG_E!S38+NRG_BIOG_E!S38+NRG_GTL_E!S38+NRG_CPP_E!S38+NRG_NSP_E!S38</f>
        <v>0</v>
      </c>
      <c r="T38" s="8">
        <f>NRG_CM_E!T38+NRG_OIL_NG_E!T38+NRG_PF_E!T38+NRG_CO_E!T38+NRG_BKBPB_E!T38+NRG_GW_E!T38+NRG_BF_E!T38+NRG_PR_E!T38+NRG_NI_E!T38+NRG_CL_E!T38+NRG_LNG_E!T38+NRG_BIOG_E!T38+NRG_GTL_E!T38+NRG_CPP_E!T38+NRG_NSP_E!T38</f>
        <v>0</v>
      </c>
      <c r="U38" s="8">
        <f>NRG_CM_E!U38+NRG_OIL_NG_E!U38+NRG_PF_E!U38+NRG_CO_E!U38+NRG_BKBPB_E!U38+NRG_GW_E!U38+NRG_BF_E!U38+NRG_PR_E!U38+NRG_NI_E!U38+NRG_CL_E!U38+NRG_LNG_E!U38+NRG_BIOG_E!U38+NRG_GTL_E!U38+NRG_CPP_E!U38+NRG_NSP_E!U38</f>
        <v>0</v>
      </c>
      <c r="V38" s="8">
        <f>NRG_CM_E!V38+NRG_OIL_NG_E!V38+NRG_PF_E!V38+NRG_CO_E!V38+NRG_BKBPB_E!V38+NRG_GW_E!V38+NRG_BF_E!V38+NRG_PR_E!V38+NRG_NI_E!V38+NRG_CL_E!V38+NRG_LNG_E!V38+NRG_BIOG_E!V38+NRG_GTL_E!V38+NRG_CPP_E!V38+NRG_NSP_E!V38</f>
        <v>0</v>
      </c>
      <c r="W38" s="8">
        <f>NRG_CM_E!W38+NRG_OIL_NG_E!W38+NRG_PF_E!W38+NRG_CO_E!W38+NRG_BKBPB_E!W38+NRG_GW_E!W38+NRG_BF_E!W38+NRG_PR_E!W38+NRG_NI_E!W38+NRG_CL_E!W38+NRG_LNG_E!W38+NRG_BIOG_E!W38+NRG_GTL_E!W38+NRG_CPP_E!W38+NRG_NSP_E!W38</f>
        <v>0</v>
      </c>
      <c r="X38" s="8">
        <f>NRG_CM_E!X38+NRG_OIL_NG_E!X38+NRG_PF_E!X38+NRG_CO_E!X38+NRG_BKBPB_E!X38+NRG_GW_E!X38+NRG_BF_E!X38+NRG_PR_E!X38+NRG_NI_E!X38+NRG_CL_E!X38+NRG_LNG_E!X38+NRG_BIOG_E!X38+NRG_GTL_E!X38+NRG_CPP_E!X38+NRG_NSP_E!X38</f>
        <v>0</v>
      </c>
      <c r="Y38" s="8">
        <f>NRG_CM_E!Y38+NRG_OIL_NG_E!Y38+NRG_PF_E!Y38+NRG_CO_E!Y38+NRG_BKBPB_E!Y38+NRG_GW_E!Y38+NRG_BF_E!Y38+NRG_PR_E!Y38+NRG_NI_E!Y38+NRG_CL_E!Y38+NRG_LNG_E!Y38+NRG_BIOG_E!Y38+NRG_GTL_E!Y38+NRG_CPP_E!Y38+NRG_NSP_E!Y38</f>
        <v>0</v>
      </c>
      <c r="Z38" s="8">
        <f>NRG_CM_E!Z38+NRG_OIL_NG_E!Z38+NRG_PF_E!Z38+NRG_CO_E!Z38+NRG_BKBPB_E!Z38+NRG_GW_E!Z38+NRG_BF_E!Z38+NRG_PR_E!Z38+NRG_NI_E!Z38+NRG_CL_E!Z38+NRG_LNG_E!Z38+NRG_BIOG_E!Z38+NRG_GTL_E!Z38+NRG_CPP_E!Z38+NRG_NSP_E!Z38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NRG_CM_E!C39+NRG_OIL_NG_E!C39+NRG_PF_E!C39+NRG_CO_E!C39+NRG_BKBPB_E!C39+NRG_GW_E!C39+NRG_BF_E!C39+NRG_PR_E!C39+NRG_NI_E!C39+NRG_CL_E!C39+NRG_LNG_E!C39+NRG_BIOG_E!C39+NRG_GTL_E!C39+NRG_CPP_E!C39+NRG_NSP_E!C39</f>
        <v>0</v>
      </c>
      <c r="D39" s="8">
        <f>NRG_CM_E!D39+NRG_OIL_NG_E!D39+NRG_PF_E!D39+NRG_CO_E!D39+NRG_BKBPB_E!D39+NRG_GW_E!D39+NRG_BF_E!D39+NRG_PR_E!D39+NRG_NI_E!D39+NRG_CL_E!D39+NRG_LNG_E!D39+NRG_BIOG_E!D39+NRG_GTL_E!D39+NRG_CPP_E!D39+NRG_NSP_E!D39</f>
        <v>0</v>
      </c>
      <c r="E39" s="8">
        <f>NRG_CM_E!E39+NRG_OIL_NG_E!E39+NRG_PF_E!E39+NRG_CO_E!E39+NRG_BKBPB_E!E39+NRG_GW_E!E39+NRG_BF_E!E39+NRG_PR_E!E39+NRG_NI_E!E39+NRG_CL_E!E39+NRG_LNG_E!E39+NRG_BIOG_E!E39+NRG_GTL_E!E39+NRG_CPP_E!E39+NRG_NSP_E!E39</f>
        <v>0</v>
      </c>
      <c r="F39" s="8">
        <f>NRG_CM_E!F39+NRG_OIL_NG_E!F39+NRG_PF_E!F39+NRG_CO_E!F39+NRG_BKBPB_E!F39+NRG_GW_E!F39+NRG_BF_E!F39+NRG_PR_E!F39+NRG_NI_E!F39+NRG_CL_E!F39+NRG_LNG_E!F39+NRG_BIOG_E!F39+NRG_GTL_E!F39+NRG_CPP_E!F39+NRG_NSP_E!F39</f>
        <v>0</v>
      </c>
      <c r="G39" s="8">
        <f>NRG_CM_E!G39+NRG_OIL_NG_E!G39+NRG_PF_E!G39+NRG_CO_E!G39+NRG_BKBPB_E!G39+NRG_GW_E!G39+NRG_BF_E!G39+NRG_PR_E!G39+NRG_NI_E!G39+NRG_CL_E!G39+NRG_LNG_E!G39+NRG_BIOG_E!G39+NRG_GTL_E!G39+NRG_CPP_E!G39+NRG_NSP_E!G39</f>
        <v>0</v>
      </c>
      <c r="H39" s="8">
        <f>NRG_CM_E!H39+NRG_OIL_NG_E!H39+NRG_PF_E!H39+NRG_CO_E!H39+NRG_BKBPB_E!H39+NRG_GW_E!H39+NRG_BF_E!H39+NRG_PR_E!H39+NRG_NI_E!H39+NRG_CL_E!H39+NRG_LNG_E!H39+NRG_BIOG_E!H39+NRG_GTL_E!H39+NRG_CPP_E!H39+NRG_NSP_E!H39</f>
        <v>0</v>
      </c>
      <c r="I39" s="8">
        <f>NRG_CM_E!I39+NRG_OIL_NG_E!I39+NRG_PF_E!I39+NRG_CO_E!I39+NRG_BKBPB_E!I39+NRG_GW_E!I39+NRG_BF_E!I39+NRG_PR_E!I39+NRG_NI_E!I39+NRG_CL_E!I39+NRG_LNG_E!I39+NRG_BIOG_E!I39+NRG_GTL_E!I39+NRG_CPP_E!I39+NRG_NSP_E!I39</f>
        <v>0</v>
      </c>
      <c r="J39" s="8">
        <f>NRG_CM_E!J39+NRG_OIL_NG_E!J39+NRG_PF_E!J39+NRG_CO_E!J39+NRG_BKBPB_E!J39+NRG_GW_E!J39+NRG_BF_E!J39+NRG_PR_E!J39+NRG_NI_E!J39+NRG_CL_E!J39+NRG_LNG_E!J39+NRG_BIOG_E!J39+NRG_GTL_E!J39+NRG_CPP_E!J39+NRG_NSP_E!J39</f>
        <v>0</v>
      </c>
      <c r="K39" s="8">
        <f>NRG_CM_E!K39+NRG_OIL_NG_E!K39+NRG_PF_E!K39+NRG_CO_E!K39+NRG_BKBPB_E!K39+NRG_GW_E!K39+NRG_BF_E!K39+NRG_PR_E!K39+NRG_NI_E!K39+NRG_CL_E!K39+NRG_LNG_E!K39+NRG_BIOG_E!K39+NRG_GTL_E!K39+NRG_CPP_E!K39+NRG_NSP_E!K39</f>
        <v>0</v>
      </c>
      <c r="L39" s="8">
        <f>NRG_CM_E!L39+NRG_OIL_NG_E!L39+NRG_PF_E!L39+NRG_CO_E!L39+NRG_BKBPB_E!L39+NRG_GW_E!L39+NRG_BF_E!L39+NRG_PR_E!L39+NRG_NI_E!L39+NRG_CL_E!L39+NRG_LNG_E!L39+NRG_BIOG_E!L39+NRG_GTL_E!L39+NRG_CPP_E!L39+NRG_NSP_E!L39</f>
        <v>0</v>
      </c>
      <c r="M39" s="8">
        <f>NRG_CM_E!M39+NRG_OIL_NG_E!M39+NRG_PF_E!M39+NRG_CO_E!M39+NRG_BKBPB_E!M39+NRG_GW_E!M39+NRG_BF_E!M39+NRG_PR_E!M39+NRG_NI_E!M39+NRG_CL_E!M39+NRG_LNG_E!M39+NRG_BIOG_E!M39+NRG_GTL_E!M39+NRG_CPP_E!M39+NRG_NSP_E!M39</f>
        <v>0</v>
      </c>
      <c r="N39" s="8">
        <f>NRG_CM_E!N39+NRG_OIL_NG_E!N39+NRG_PF_E!N39+NRG_CO_E!N39+NRG_BKBPB_E!N39+NRG_GW_E!N39+NRG_BF_E!N39+NRG_PR_E!N39+NRG_NI_E!N39+NRG_CL_E!N39+NRG_LNG_E!N39+NRG_BIOG_E!N39+NRG_GTL_E!N39+NRG_CPP_E!N39+NRG_NSP_E!N39</f>
        <v>0</v>
      </c>
      <c r="O39" s="8">
        <f>NRG_CM_E!O39+NRG_OIL_NG_E!O39+NRG_PF_E!O39+NRG_CO_E!O39+NRG_BKBPB_E!O39+NRG_GW_E!O39+NRG_BF_E!O39+NRG_PR_E!O39+NRG_NI_E!O39+NRG_CL_E!O39+NRG_LNG_E!O39+NRG_BIOG_E!O39+NRG_GTL_E!O39+NRG_CPP_E!O39+NRG_NSP_E!O39</f>
        <v>0</v>
      </c>
      <c r="P39" s="8">
        <f>NRG_CM_E!P39+NRG_OIL_NG_E!P39+NRG_PF_E!P39+NRG_CO_E!P39+NRG_BKBPB_E!P39+NRG_GW_E!P39+NRG_BF_E!P39+NRG_PR_E!P39+NRG_NI_E!P39+NRG_CL_E!P39+NRG_LNG_E!P39+NRG_BIOG_E!P39+NRG_GTL_E!P39+NRG_CPP_E!P39+NRG_NSP_E!P39</f>
        <v>0</v>
      </c>
      <c r="Q39" s="8">
        <f>NRG_CM_E!Q39+NRG_OIL_NG_E!Q39+NRG_PF_E!Q39+NRG_CO_E!Q39+NRG_BKBPB_E!Q39+NRG_GW_E!Q39+NRG_BF_E!Q39+NRG_PR_E!Q39+NRG_NI_E!Q39+NRG_CL_E!Q39+NRG_LNG_E!Q39+NRG_BIOG_E!Q39+NRG_GTL_E!Q39+NRG_CPP_E!Q39+NRG_NSP_E!Q39</f>
        <v>0</v>
      </c>
      <c r="R39" s="8">
        <f>NRG_CM_E!R39+NRG_OIL_NG_E!R39+NRG_PF_E!R39+NRG_CO_E!R39+NRG_BKBPB_E!R39+NRG_GW_E!R39+NRG_BF_E!R39+NRG_PR_E!R39+NRG_NI_E!R39+NRG_CL_E!R39+NRG_LNG_E!R39+NRG_BIOG_E!R39+NRG_GTL_E!R39+NRG_CPP_E!R39+NRG_NSP_E!R39</f>
        <v>0</v>
      </c>
      <c r="S39" s="8">
        <f>NRG_CM_E!S39+NRG_OIL_NG_E!S39+NRG_PF_E!S39+NRG_CO_E!S39+NRG_BKBPB_E!S39+NRG_GW_E!S39+NRG_BF_E!S39+NRG_PR_E!S39+NRG_NI_E!S39+NRG_CL_E!S39+NRG_LNG_E!S39+NRG_BIOG_E!S39+NRG_GTL_E!S39+NRG_CPP_E!S39+NRG_NSP_E!S39</f>
        <v>0</v>
      </c>
      <c r="T39" s="8">
        <f>NRG_CM_E!T39+NRG_OIL_NG_E!T39+NRG_PF_E!T39+NRG_CO_E!T39+NRG_BKBPB_E!T39+NRG_GW_E!T39+NRG_BF_E!T39+NRG_PR_E!T39+NRG_NI_E!T39+NRG_CL_E!T39+NRG_LNG_E!T39+NRG_BIOG_E!T39+NRG_GTL_E!T39+NRG_CPP_E!T39+NRG_NSP_E!T39</f>
        <v>0</v>
      </c>
      <c r="U39" s="8">
        <f>NRG_CM_E!U39+NRG_OIL_NG_E!U39+NRG_PF_E!U39+NRG_CO_E!U39+NRG_BKBPB_E!U39+NRG_GW_E!U39+NRG_BF_E!U39+NRG_PR_E!U39+NRG_NI_E!U39+NRG_CL_E!U39+NRG_LNG_E!U39+NRG_BIOG_E!U39+NRG_GTL_E!U39+NRG_CPP_E!U39+NRG_NSP_E!U39</f>
        <v>0</v>
      </c>
      <c r="V39" s="8">
        <f>NRG_CM_E!V39+NRG_OIL_NG_E!V39+NRG_PF_E!V39+NRG_CO_E!V39+NRG_BKBPB_E!V39+NRG_GW_E!V39+NRG_BF_E!V39+NRG_PR_E!V39+NRG_NI_E!V39+NRG_CL_E!V39+NRG_LNG_E!V39+NRG_BIOG_E!V39+NRG_GTL_E!V39+NRG_CPP_E!V39+NRG_NSP_E!V39</f>
        <v>0</v>
      </c>
      <c r="W39" s="8">
        <f>NRG_CM_E!W39+NRG_OIL_NG_E!W39+NRG_PF_E!W39+NRG_CO_E!W39+NRG_BKBPB_E!W39+NRG_GW_E!W39+NRG_BF_E!W39+NRG_PR_E!W39+NRG_NI_E!W39+NRG_CL_E!W39+NRG_LNG_E!W39+NRG_BIOG_E!W39+NRG_GTL_E!W39+NRG_CPP_E!W39+NRG_NSP_E!W39</f>
        <v>0</v>
      </c>
      <c r="X39" s="8">
        <f>NRG_CM_E!X39+NRG_OIL_NG_E!X39+NRG_PF_E!X39+NRG_CO_E!X39+NRG_BKBPB_E!X39+NRG_GW_E!X39+NRG_BF_E!X39+NRG_PR_E!X39+NRG_NI_E!X39+NRG_CL_E!X39+NRG_LNG_E!X39+NRG_BIOG_E!X39+NRG_GTL_E!X39+NRG_CPP_E!X39+NRG_NSP_E!X39</f>
        <v>0</v>
      </c>
      <c r="Y39" s="8">
        <f>NRG_CM_E!Y39+NRG_OIL_NG_E!Y39+NRG_PF_E!Y39+NRG_CO_E!Y39+NRG_BKBPB_E!Y39+NRG_GW_E!Y39+NRG_BF_E!Y39+NRG_PR_E!Y39+NRG_NI_E!Y39+NRG_CL_E!Y39+NRG_LNG_E!Y39+NRG_BIOG_E!Y39+NRG_GTL_E!Y39+NRG_CPP_E!Y39+NRG_NSP_E!Y39</f>
        <v>0</v>
      </c>
      <c r="Z39" s="8">
        <f>NRG_CM_E!Z39+NRG_OIL_NG_E!Z39+NRG_PF_E!Z39+NRG_CO_E!Z39+NRG_BKBPB_E!Z39+NRG_GW_E!Z39+NRG_BF_E!Z39+NRG_PR_E!Z39+NRG_NI_E!Z39+NRG_CL_E!Z39+NRG_LNG_E!Z39+NRG_BIOG_E!Z39+NRG_GTL_E!Z39+NRG_CPP_E!Z39+NRG_NSP_E!Z39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NRG_CM_E!C40+NRG_OIL_NG_E!C40+NRG_PF_E!C40+NRG_CO_E!C40+NRG_BKBPB_E!C40+NRG_GW_E!C40+NRG_BF_E!C40+NRG_PR_E!C40+NRG_NI_E!C40+NRG_CL_E!C40+NRG_LNG_E!C40+NRG_BIOG_E!C40+NRG_GTL_E!C40+NRG_CPP_E!C40+NRG_NSP_E!C40</f>
        <v>0</v>
      </c>
      <c r="D40" s="8">
        <f>NRG_CM_E!D40+NRG_OIL_NG_E!D40+NRG_PF_E!D40+NRG_CO_E!D40+NRG_BKBPB_E!D40+NRG_GW_E!D40+NRG_BF_E!D40+NRG_PR_E!D40+NRG_NI_E!D40+NRG_CL_E!D40+NRG_LNG_E!D40+NRG_BIOG_E!D40+NRG_GTL_E!D40+NRG_CPP_E!D40+NRG_NSP_E!D40</f>
        <v>0</v>
      </c>
      <c r="E40" s="8">
        <f>NRG_CM_E!E40+NRG_OIL_NG_E!E40+NRG_PF_E!E40+NRG_CO_E!E40+NRG_BKBPB_E!E40+NRG_GW_E!E40+NRG_BF_E!E40+NRG_PR_E!E40+NRG_NI_E!E40+NRG_CL_E!E40+NRG_LNG_E!E40+NRG_BIOG_E!E40+NRG_GTL_E!E40+NRG_CPP_E!E40+NRG_NSP_E!E40</f>
        <v>0</v>
      </c>
      <c r="F40" s="8">
        <f>NRG_CM_E!F40+NRG_OIL_NG_E!F40+NRG_PF_E!F40+NRG_CO_E!F40+NRG_BKBPB_E!F40+NRG_GW_E!F40+NRG_BF_E!F40+NRG_PR_E!F40+NRG_NI_E!F40+NRG_CL_E!F40+NRG_LNG_E!F40+NRG_BIOG_E!F40+NRG_GTL_E!F40+NRG_CPP_E!F40+NRG_NSP_E!F40</f>
        <v>0</v>
      </c>
      <c r="G40" s="8">
        <f>NRG_CM_E!G40+NRG_OIL_NG_E!G40+NRG_PF_E!G40+NRG_CO_E!G40+NRG_BKBPB_E!G40+NRG_GW_E!G40+NRG_BF_E!G40+NRG_PR_E!G40+NRG_NI_E!G40+NRG_CL_E!G40+NRG_LNG_E!G40+NRG_BIOG_E!G40+NRG_GTL_E!G40+NRG_CPP_E!G40+NRG_NSP_E!G40</f>
        <v>0</v>
      </c>
      <c r="H40" s="8">
        <f>NRG_CM_E!H40+NRG_OIL_NG_E!H40+NRG_PF_E!H40+NRG_CO_E!H40+NRG_BKBPB_E!H40+NRG_GW_E!H40+NRG_BF_E!H40+NRG_PR_E!H40+NRG_NI_E!H40+NRG_CL_E!H40+NRG_LNG_E!H40+NRG_BIOG_E!H40+NRG_GTL_E!H40+NRG_CPP_E!H40+NRG_NSP_E!H40</f>
        <v>0</v>
      </c>
      <c r="I40" s="8">
        <f>NRG_CM_E!I40+NRG_OIL_NG_E!I40+NRG_PF_E!I40+NRG_CO_E!I40+NRG_BKBPB_E!I40+NRG_GW_E!I40+NRG_BF_E!I40+NRG_PR_E!I40+NRG_NI_E!I40+NRG_CL_E!I40+NRG_LNG_E!I40+NRG_BIOG_E!I40+NRG_GTL_E!I40+NRG_CPP_E!I40+NRG_NSP_E!I40</f>
        <v>0</v>
      </c>
      <c r="J40" s="8">
        <f>NRG_CM_E!J40+NRG_OIL_NG_E!J40+NRG_PF_E!J40+NRG_CO_E!J40+NRG_BKBPB_E!J40+NRG_GW_E!J40+NRG_BF_E!J40+NRG_PR_E!J40+NRG_NI_E!J40+NRG_CL_E!J40+NRG_LNG_E!J40+NRG_BIOG_E!J40+NRG_GTL_E!J40+NRG_CPP_E!J40+NRG_NSP_E!J40</f>
        <v>0</v>
      </c>
      <c r="K40" s="8">
        <f>NRG_CM_E!K40+NRG_OIL_NG_E!K40+NRG_PF_E!K40+NRG_CO_E!K40+NRG_BKBPB_E!K40+NRG_GW_E!K40+NRG_BF_E!K40+NRG_PR_E!K40+NRG_NI_E!K40+NRG_CL_E!K40+NRG_LNG_E!K40+NRG_BIOG_E!K40+NRG_GTL_E!K40+NRG_CPP_E!K40+NRG_NSP_E!K40</f>
        <v>0</v>
      </c>
      <c r="L40" s="8">
        <f>NRG_CM_E!L40+NRG_OIL_NG_E!L40+NRG_PF_E!L40+NRG_CO_E!L40+NRG_BKBPB_E!L40+NRG_GW_E!L40+NRG_BF_E!L40+NRG_PR_E!L40+NRG_NI_E!L40+NRG_CL_E!L40+NRG_LNG_E!L40+NRG_BIOG_E!L40+NRG_GTL_E!L40+NRG_CPP_E!L40+NRG_NSP_E!L40</f>
        <v>0</v>
      </c>
      <c r="M40" s="8">
        <f>NRG_CM_E!M40+NRG_OIL_NG_E!M40+NRG_PF_E!M40+NRG_CO_E!M40+NRG_BKBPB_E!M40+NRG_GW_E!M40+NRG_BF_E!M40+NRG_PR_E!M40+NRG_NI_E!M40+NRG_CL_E!M40+NRG_LNG_E!M40+NRG_BIOG_E!M40+NRG_GTL_E!M40+NRG_CPP_E!M40+NRG_NSP_E!M40</f>
        <v>0</v>
      </c>
      <c r="N40" s="8">
        <f>NRG_CM_E!N40+NRG_OIL_NG_E!N40+NRG_PF_E!N40+NRG_CO_E!N40+NRG_BKBPB_E!N40+NRG_GW_E!N40+NRG_BF_E!N40+NRG_PR_E!N40+NRG_NI_E!N40+NRG_CL_E!N40+NRG_LNG_E!N40+NRG_BIOG_E!N40+NRG_GTL_E!N40+NRG_CPP_E!N40+NRG_NSP_E!N40</f>
        <v>0</v>
      </c>
      <c r="O40" s="8">
        <f>NRG_CM_E!O40+NRG_OIL_NG_E!O40+NRG_PF_E!O40+NRG_CO_E!O40+NRG_BKBPB_E!O40+NRG_GW_E!O40+NRG_BF_E!O40+NRG_PR_E!O40+NRG_NI_E!O40+NRG_CL_E!O40+NRG_LNG_E!O40+NRG_BIOG_E!O40+NRG_GTL_E!O40+NRG_CPP_E!O40+NRG_NSP_E!O40</f>
        <v>0</v>
      </c>
      <c r="P40" s="8">
        <f>NRG_CM_E!P40+NRG_OIL_NG_E!P40+NRG_PF_E!P40+NRG_CO_E!P40+NRG_BKBPB_E!P40+NRG_GW_E!P40+NRG_BF_E!P40+NRG_PR_E!P40+NRG_NI_E!P40+NRG_CL_E!P40+NRG_LNG_E!P40+NRG_BIOG_E!P40+NRG_GTL_E!P40+NRG_CPP_E!P40+NRG_NSP_E!P40</f>
        <v>0</v>
      </c>
      <c r="Q40" s="8">
        <f>NRG_CM_E!Q40+NRG_OIL_NG_E!Q40+NRG_PF_E!Q40+NRG_CO_E!Q40+NRG_BKBPB_E!Q40+NRG_GW_E!Q40+NRG_BF_E!Q40+NRG_PR_E!Q40+NRG_NI_E!Q40+NRG_CL_E!Q40+NRG_LNG_E!Q40+NRG_BIOG_E!Q40+NRG_GTL_E!Q40+NRG_CPP_E!Q40+NRG_NSP_E!Q40</f>
        <v>0</v>
      </c>
      <c r="R40" s="8">
        <f>NRG_CM_E!R40+NRG_OIL_NG_E!R40+NRG_PF_E!R40+NRG_CO_E!R40+NRG_BKBPB_E!R40+NRG_GW_E!R40+NRG_BF_E!R40+NRG_PR_E!R40+NRG_NI_E!R40+NRG_CL_E!R40+NRG_LNG_E!R40+NRG_BIOG_E!R40+NRG_GTL_E!R40+NRG_CPP_E!R40+NRG_NSP_E!R40</f>
        <v>0</v>
      </c>
      <c r="S40" s="8">
        <f>NRG_CM_E!S40+NRG_OIL_NG_E!S40+NRG_PF_E!S40+NRG_CO_E!S40+NRG_BKBPB_E!S40+NRG_GW_E!S40+NRG_BF_E!S40+NRG_PR_E!S40+NRG_NI_E!S40+NRG_CL_E!S40+NRG_LNG_E!S40+NRG_BIOG_E!S40+NRG_GTL_E!S40+NRG_CPP_E!S40+NRG_NSP_E!S40</f>
        <v>0</v>
      </c>
      <c r="T40" s="8">
        <f>NRG_CM_E!T40+NRG_OIL_NG_E!T40+NRG_PF_E!T40+NRG_CO_E!T40+NRG_BKBPB_E!T40+NRG_GW_E!T40+NRG_BF_E!T40+NRG_PR_E!T40+NRG_NI_E!T40+NRG_CL_E!T40+NRG_LNG_E!T40+NRG_BIOG_E!T40+NRG_GTL_E!T40+NRG_CPP_E!T40+NRG_NSP_E!T40</f>
        <v>0</v>
      </c>
      <c r="U40" s="8">
        <f>NRG_CM_E!U40+NRG_OIL_NG_E!U40+NRG_PF_E!U40+NRG_CO_E!U40+NRG_BKBPB_E!U40+NRG_GW_E!U40+NRG_BF_E!U40+NRG_PR_E!U40+NRG_NI_E!U40+NRG_CL_E!U40+NRG_LNG_E!U40+NRG_BIOG_E!U40+NRG_GTL_E!U40+NRG_CPP_E!U40+NRG_NSP_E!U40</f>
        <v>0</v>
      </c>
      <c r="V40" s="8">
        <f>NRG_CM_E!V40+NRG_OIL_NG_E!V40+NRG_PF_E!V40+NRG_CO_E!V40+NRG_BKBPB_E!V40+NRG_GW_E!V40+NRG_BF_E!V40+NRG_PR_E!V40+NRG_NI_E!V40+NRG_CL_E!V40+NRG_LNG_E!V40+NRG_BIOG_E!V40+NRG_GTL_E!V40+NRG_CPP_E!V40+NRG_NSP_E!V40</f>
        <v>0</v>
      </c>
      <c r="W40" s="8">
        <f>NRG_CM_E!W40+NRG_OIL_NG_E!W40+NRG_PF_E!W40+NRG_CO_E!W40+NRG_BKBPB_E!W40+NRG_GW_E!W40+NRG_BF_E!W40+NRG_PR_E!W40+NRG_NI_E!W40+NRG_CL_E!W40+NRG_LNG_E!W40+NRG_BIOG_E!W40+NRG_GTL_E!W40+NRG_CPP_E!W40+NRG_NSP_E!W40</f>
        <v>0</v>
      </c>
      <c r="X40" s="8">
        <f>NRG_CM_E!X40+NRG_OIL_NG_E!X40+NRG_PF_E!X40+NRG_CO_E!X40+NRG_BKBPB_E!X40+NRG_GW_E!X40+NRG_BF_E!X40+NRG_PR_E!X40+NRG_NI_E!X40+NRG_CL_E!X40+NRG_LNG_E!X40+NRG_BIOG_E!X40+NRG_GTL_E!X40+NRG_CPP_E!X40+NRG_NSP_E!X40</f>
        <v>0</v>
      </c>
      <c r="Y40" s="8">
        <f>NRG_CM_E!Y40+NRG_OIL_NG_E!Y40+NRG_PF_E!Y40+NRG_CO_E!Y40+NRG_BKBPB_E!Y40+NRG_GW_E!Y40+NRG_BF_E!Y40+NRG_PR_E!Y40+NRG_NI_E!Y40+NRG_CL_E!Y40+NRG_LNG_E!Y40+NRG_BIOG_E!Y40+NRG_GTL_E!Y40+NRG_CPP_E!Y40+NRG_NSP_E!Y40</f>
        <v>0</v>
      </c>
      <c r="Z40" s="8">
        <f>NRG_CM_E!Z40+NRG_OIL_NG_E!Z40+NRG_PF_E!Z40+NRG_CO_E!Z40+NRG_BKBPB_E!Z40+NRG_GW_E!Z40+NRG_BF_E!Z40+NRG_PR_E!Z40+NRG_NI_E!Z40+NRG_CL_E!Z40+NRG_LNG_E!Z40+NRG_BIOG_E!Z40+NRG_GTL_E!Z40+NRG_CPP_E!Z40+NRG_NSP_E!Z40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NRG_CM_E!C41+NRG_OIL_NG_E!C41+NRG_PF_E!C41+NRG_CO_E!C41+NRG_BKBPB_E!C41+NRG_GW_E!C41+NRG_BF_E!C41+NRG_PR_E!C41+NRG_NI_E!C41+NRG_CL_E!C41+NRG_LNG_E!C41+NRG_BIOG_E!C41+NRG_GTL_E!C41+NRG_CPP_E!C41+NRG_NSP_E!C41</f>
        <v>0</v>
      </c>
      <c r="D41" s="8">
        <f>NRG_CM_E!D41+NRG_OIL_NG_E!D41+NRG_PF_E!D41+NRG_CO_E!D41+NRG_BKBPB_E!D41+NRG_GW_E!D41+NRG_BF_E!D41+NRG_PR_E!D41+NRG_NI_E!D41+NRG_CL_E!D41+NRG_LNG_E!D41+NRG_BIOG_E!D41+NRG_GTL_E!D41+NRG_CPP_E!D41+NRG_NSP_E!D41</f>
        <v>0</v>
      </c>
      <c r="E41" s="8">
        <f>NRG_CM_E!E41+NRG_OIL_NG_E!E41+NRG_PF_E!E41+NRG_CO_E!E41+NRG_BKBPB_E!E41+NRG_GW_E!E41+NRG_BF_E!E41+NRG_PR_E!E41+NRG_NI_E!E41+NRG_CL_E!E41+NRG_LNG_E!E41+NRG_BIOG_E!E41+NRG_GTL_E!E41+NRG_CPP_E!E41+NRG_NSP_E!E41</f>
        <v>0</v>
      </c>
      <c r="F41" s="8">
        <f>NRG_CM_E!F41+NRG_OIL_NG_E!F41+NRG_PF_E!F41+NRG_CO_E!F41+NRG_BKBPB_E!F41+NRG_GW_E!F41+NRG_BF_E!F41+NRG_PR_E!F41+NRG_NI_E!F41+NRG_CL_E!F41+NRG_LNG_E!F41+NRG_BIOG_E!F41+NRG_GTL_E!F41+NRG_CPP_E!F41+NRG_NSP_E!F41</f>
        <v>0</v>
      </c>
      <c r="G41" s="8">
        <f>NRG_CM_E!G41+NRG_OIL_NG_E!G41+NRG_PF_E!G41+NRG_CO_E!G41+NRG_BKBPB_E!G41+NRG_GW_E!G41+NRG_BF_E!G41+NRG_PR_E!G41+NRG_NI_E!G41+NRG_CL_E!G41+NRG_LNG_E!G41+NRG_BIOG_E!G41+NRG_GTL_E!G41+NRG_CPP_E!G41+NRG_NSP_E!G41</f>
        <v>0</v>
      </c>
      <c r="H41" s="8">
        <f>NRG_CM_E!H41+NRG_OIL_NG_E!H41+NRG_PF_E!H41+NRG_CO_E!H41+NRG_BKBPB_E!H41+NRG_GW_E!H41+NRG_BF_E!H41+NRG_PR_E!H41+NRG_NI_E!H41+NRG_CL_E!H41+NRG_LNG_E!H41+NRG_BIOG_E!H41+NRG_GTL_E!H41+NRG_CPP_E!H41+NRG_NSP_E!H41</f>
        <v>0</v>
      </c>
      <c r="I41" s="8">
        <f>NRG_CM_E!I41+NRG_OIL_NG_E!I41+NRG_PF_E!I41+NRG_CO_E!I41+NRG_BKBPB_E!I41+NRG_GW_E!I41+NRG_BF_E!I41+NRG_PR_E!I41+NRG_NI_E!I41+NRG_CL_E!I41+NRG_LNG_E!I41+NRG_BIOG_E!I41+NRG_GTL_E!I41+NRG_CPP_E!I41+NRG_NSP_E!I41</f>
        <v>0</v>
      </c>
      <c r="J41" s="8">
        <f>NRG_CM_E!J41+NRG_OIL_NG_E!J41+NRG_PF_E!J41+NRG_CO_E!J41+NRG_BKBPB_E!J41+NRG_GW_E!J41+NRG_BF_E!J41+NRG_PR_E!J41+NRG_NI_E!J41+NRG_CL_E!J41+NRG_LNG_E!J41+NRG_BIOG_E!J41+NRG_GTL_E!J41+NRG_CPP_E!J41+NRG_NSP_E!J41</f>
        <v>0</v>
      </c>
      <c r="K41" s="8">
        <f>NRG_CM_E!K41+NRG_OIL_NG_E!K41+NRG_PF_E!K41+NRG_CO_E!K41+NRG_BKBPB_E!K41+NRG_GW_E!K41+NRG_BF_E!K41+NRG_PR_E!K41+NRG_NI_E!K41+NRG_CL_E!K41+NRG_LNG_E!K41+NRG_BIOG_E!K41+NRG_GTL_E!K41+NRG_CPP_E!K41+NRG_NSP_E!K41</f>
        <v>0</v>
      </c>
      <c r="L41" s="8">
        <f>NRG_CM_E!L41+NRG_OIL_NG_E!L41+NRG_PF_E!L41+NRG_CO_E!L41+NRG_BKBPB_E!L41+NRG_GW_E!L41+NRG_BF_E!L41+NRG_PR_E!L41+NRG_NI_E!L41+NRG_CL_E!L41+NRG_LNG_E!L41+NRG_BIOG_E!L41+NRG_GTL_E!L41+NRG_CPP_E!L41+NRG_NSP_E!L41</f>
        <v>0</v>
      </c>
      <c r="M41" s="8">
        <f>NRG_CM_E!M41+NRG_OIL_NG_E!M41+NRG_PF_E!M41+NRG_CO_E!M41+NRG_BKBPB_E!M41+NRG_GW_E!M41+NRG_BF_E!M41+NRG_PR_E!M41+NRG_NI_E!M41+NRG_CL_E!M41+NRG_LNG_E!M41+NRG_BIOG_E!M41+NRG_GTL_E!M41+NRG_CPP_E!M41+NRG_NSP_E!M41</f>
        <v>0</v>
      </c>
      <c r="N41" s="8">
        <f>NRG_CM_E!N41+NRG_OIL_NG_E!N41+NRG_PF_E!N41+NRG_CO_E!N41+NRG_BKBPB_E!N41+NRG_GW_E!N41+NRG_BF_E!N41+NRG_PR_E!N41+NRG_NI_E!N41+NRG_CL_E!N41+NRG_LNG_E!N41+NRG_BIOG_E!N41+NRG_GTL_E!N41+NRG_CPP_E!N41+NRG_NSP_E!N41</f>
        <v>0</v>
      </c>
      <c r="O41" s="8">
        <f>NRG_CM_E!O41+NRG_OIL_NG_E!O41+NRG_PF_E!O41+NRG_CO_E!O41+NRG_BKBPB_E!O41+NRG_GW_E!O41+NRG_BF_E!O41+NRG_PR_E!O41+NRG_NI_E!O41+NRG_CL_E!O41+NRG_LNG_E!O41+NRG_BIOG_E!O41+NRG_GTL_E!O41+NRG_CPP_E!O41+NRG_NSP_E!O41</f>
        <v>0</v>
      </c>
      <c r="P41" s="8">
        <f>NRG_CM_E!P41+NRG_OIL_NG_E!P41+NRG_PF_E!P41+NRG_CO_E!P41+NRG_BKBPB_E!P41+NRG_GW_E!P41+NRG_BF_E!P41+NRG_PR_E!P41+NRG_NI_E!P41+NRG_CL_E!P41+NRG_LNG_E!P41+NRG_BIOG_E!P41+NRG_GTL_E!P41+NRG_CPP_E!P41+NRG_NSP_E!P41</f>
        <v>0</v>
      </c>
      <c r="Q41" s="8">
        <f>NRG_CM_E!Q41+NRG_OIL_NG_E!Q41+NRG_PF_E!Q41+NRG_CO_E!Q41+NRG_BKBPB_E!Q41+NRG_GW_E!Q41+NRG_BF_E!Q41+NRG_PR_E!Q41+NRG_NI_E!Q41+NRG_CL_E!Q41+NRG_LNG_E!Q41+NRG_BIOG_E!Q41+NRG_GTL_E!Q41+NRG_CPP_E!Q41+NRG_NSP_E!Q41</f>
        <v>0</v>
      </c>
      <c r="R41" s="8">
        <f>NRG_CM_E!R41+NRG_OIL_NG_E!R41+NRG_PF_E!R41+NRG_CO_E!R41+NRG_BKBPB_E!R41+NRG_GW_E!R41+NRG_BF_E!R41+NRG_PR_E!R41+NRG_NI_E!R41+NRG_CL_E!R41+NRG_LNG_E!R41+NRG_BIOG_E!R41+NRG_GTL_E!R41+NRG_CPP_E!R41+NRG_NSP_E!R41</f>
        <v>0</v>
      </c>
      <c r="S41" s="8">
        <f>NRG_CM_E!S41+NRG_OIL_NG_E!S41+NRG_PF_E!S41+NRG_CO_E!S41+NRG_BKBPB_E!S41+NRG_GW_E!S41+NRG_BF_E!S41+NRG_PR_E!S41+NRG_NI_E!S41+NRG_CL_E!S41+NRG_LNG_E!S41+NRG_BIOG_E!S41+NRG_GTL_E!S41+NRG_CPP_E!S41+NRG_NSP_E!S41</f>
        <v>0</v>
      </c>
      <c r="T41" s="8">
        <f>NRG_CM_E!T41+NRG_OIL_NG_E!T41+NRG_PF_E!T41+NRG_CO_E!T41+NRG_BKBPB_E!T41+NRG_GW_E!T41+NRG_BF_E!T41+NRG_PR_E!T41+NRG_NI_E!T41+NRG_CL_E!T41+NRG_LNG_E!T41+NRG_BIOG_E!T41+NRG_GTL_E!T41+NRG_CPP_E!T41+NRG_NSP_E!T41</f>
        <v>0</v>
      </c>
      <c r="U41" s="8">
        <f>NRG_CM_E!U41+NRG_OIL_NG_E!U41+NRG_PF_E!U41+NRG_CO_E!U41+NRG_BKBPB_E!U41+NRG_GW_E!U41+NRG_BF_E!U41+NRG_PR_E!U41+NRG_NI_E!U41+NRG_CL_E!U41+NRG_LNG_E!U41+NRG_BIOG_E!U41+NRG_GTL_E!U41+NRG_CPP_E!U41+NRG_NSP_E!U41</f>
        <v>0</v>
      </c>
      <c r="V41" s="8">
        <f>NRG_CM_E!V41+NRG_OIL_NG_E!V41+NRG_PF_E!V41+NRG_CO_E!V41+NRG_BKBPB_E!V41+NRG_GW_E!V41+NRG_BF_E!V41+NRG_PR_E!V41+NRG_NI_E!V41+NRG_CL_E!V41+NRG_LNG_E!V41+NRG_BIOG_E!V41+NRG_GTL_E!V41+NRG_CPP_E!V41+NRG_NSP_E!V41</f>
        <v>0</v>
      </c>
      <c r="W41" s="8">
        <f>NRG_CM_E!W41+NRG_OIL_NG_E!W41+NRG_PF_E!W41+NRG_CO_E!W41+NRG_BKBPB_E!W41+NRG_GW_E!W41+NRG_BF_E!W41+NRG_PR_E!W41+NRG_NI_E!W41+NRG_CL_E!W41+NRG_LNG_E!W41+NRG_BIOG_E!W41+NRG_GTL_E!W41+NRG_CPP_E!W41+NRG_NSP_E!W41</f>
        <v>0</v>
      </c>
      <c r="X41" s="8">
        <f>NRG_CM_E!X41+NRG_OIL_NG_E!X41+NRG_PF_E!X41+NRG_CO_E!X41+NRG_BKBPB_E!X41+NRG_GW_E!X41+NRG_BF_E!X41+NRG_PR_E!X41+NRG_NI_E!X41+NRG_CL_E!X41+NRG_LNG_E!X41+NRG_BIOG_E!X41+NRG_GTL_E!X41+NRG_CPP_E!X41+NRG_NSP_E!X41</f>
        <v>0</v>
      </c>
      <c r="Y41" s="8">
        <f>NRG_CM_E!Y41+NRG_OIL_NG_E!Y41+NRG_PF_E!Y41+NRG_CO_E!Y41+NRG_BKBPB_E!Y41+NRG_GW_E!Y41+NRG_BF_E!Y41+NRG_PR_E!Y41+NRG_NI_E!Y41+NRG_CL_E!Y41+NRG_LNG_E!Y41+NRG_BIOG_E!Y41+NRG_GTL_E!Y41+NRG_CPP_E!Y41+NRG_NSP_E!Y41</f>
        <v>0</v>
      </c>
      <c r="Z41" s="8">
        <f>NRG_CM_E!Z41+NRG_OIL_NG_E!Z41+NRG_PF_E!Z41+NRG_CO_E!Z41+NRG_BKBPB_E!Z41+NRG_GW_E!Z41+NRG_BF_E!Z41+NRG_PR_E!Z41+NRG_NI_E!Z41+NRG_CL_E!Z41+NRG_LNG_E!Z41+NRG_BIOG_E!Z41+NRG_GTL_E!Z41+NRG_CPP_E!Z41+NRG_NSP_E!Z41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NRG_CM_E!C42+NRG_OIL_NG_E!C42+NRG_PF_E!C42+NRG_CO_E!C42+NRG_BKBPB_E!C42+NRG_GW_E!C42+NRG_BF_E!C42+NRG_PR_E!C42+NRG_NI_E!C42+NRG_CL_E!C42+NRG_LNG_E!C42+NRG_BIOG_E!C42+NRG_GTL_E!C42+NRG_CPP_E!C42+NRG_NSP_E!C42</f>
        <v>0</v>
      </c>
      <c r="D42" s="8">
        <f>NRG_CM_E!D42+NRG_OIL_NG_E!D42+NRG_PF_E!D42+NRG_CO_E!D42+NRG_BKBPB_E!D42+NRG_GW_E!D42+NRG_BF_E!D42+NRG_PR_E!D42+NRG_NI_E!D42+NRG_CL_E!D42+NRG_LNG_E!D42+NRG_BIOG_E!D42+NRG_GTL_E!D42+NRG_CPP_E!D42+NRG_NSP_E!D42</f>
        <v>0</v>
      </c>
      <c r="E42" s="8">
        <f>NRG_CM_E!E42+NRG_OIL_NG_E!E42+NRG_PF_E!E42+NRG_CO_E!E42+NRG_BKBPB_E!E42+NRG_GW_E!E42+NRG_BF_E!E42+NRG_PR_E!E42+NRG_NI_E!E42+NRG_CL_E!E42+NRG_LNG_E!E42+NRG_BIOG_E!E42+NRG_GTL_E!E42+NRG_CPP_E!E42+NRG_NSP_E!E42</f>
        <v>0</v>
      </c>
      <c r="F42" s="8">
        <f>NRG_CM_E!F42+NRG_OIL_NG_E!F42+NRG_PF_E!F42+NRG_CO_E!F42+NRG_BKBPB_E!F42+NRG_GW_E!F42+NRG_BF_E!F42+NRG_PR_E!F42+NRG_NI_E!F42+NRG_CL_E!F42+NRG_LNG_E!F42+NRG_BIOG_E!F42+NRG_GTL_E!F42+NRG_CPP_E!F42+NRG_NSP_E!F42</f>
        <v>0</v>
      </c>
      <c r="G42" s="8">
        <f>NRG_CM_E!G42+NRG_OIL_NG_E!G42+NRG_PF_E!G42+NRG_CO_E!G42+NRG_BKBPB_E!G42+NRG_GW_E!G42+NRG_BF_E!G42+NRG_PR_E!G42+NRG_NI_E!G42+NRG_CL_E!G42+NRG_LNG_E!G42+NRG_BIOG_E!G42+NRG_GTL_E!G42+NRG_CPP_E!G42+NRG_NSP_E!G42</f>
        <v>0</v>
      </c>
      <c r="H42" s="8">
        <f>NRG_CM_E!H42+NRG_OIL_NG_E!H42+NRG_PF_E!H42+NRG_CO_E!H42+NRG_BKBPB_E!H42+NRG_GW_E!H42+NRG_BF_E!H42+NRG_PR_E!H42+NRG_NI_E!H42+NRG_CL_E!H42+NRG_LNG_E!H42+NRG_BIOG_E!H42+NRG_GTL_E!H42+NRG_CPP_E!H42+NRG_NSP_E!H42</f>
        <v>0</v>
      </c>
      <c r="I42" s="8">
        <f>NRG_CM_E!I42+NRG_OIL_NG_E!I42+NRG_PF_E!I42+NRG_CO_E!I42+NRG_BKBPB_E!I42+NRG_GW_E!I42+NRG_BF_E!I42+NRG_PR_E!I42+NRG_NI_E!I42+NRG_CL_E!I42+NRG_LNG_E!I42+NRG_BIOG_E!I42+NRG_GTL_E!I42+NRG_CPP_E!I42+NRG_NSP_E!I42</f>
        <v>0</v>
      </c>
      <c r="J42" s="8">
        <f>NRG_CM_E!J42+NRG_OIL_NG_E!J42+NRG_PF_E!J42+NRG_CO_E!J42+NRG_BKBPB_E!J42+NRG_GW_E!J42+NRG_BF_E!J42+NRG_PR_E!J42+NRG_NI_E!J42+NRG_CL_E!J42+NRG_LNG_E!J42+NRG_BIOG_E!J42+NRG_GTL_E!J42+NRG_CPP_E!J42+NRG_NSP_E!J42</f>
        <v>0</v>
      </c>
      <c r="K42" s="8">
        <f>NRG_CM_E!K42+NRG_OIL_NG_E!K42+NRG_PF_E!K42+NRG_CO_E!K42+NRG_BKBPB_E!K42+NRG_GW_E!K42+NRG_BF_E!K42+NRG_PR_E!K42+NRG_NI_E!K42+NRG_CL_E!K42+NRG_LNG_E!K42+NRG_BIOG_E!K42+NRG_GTL_E!K42+NRG_CPP_E!K42+NRG_NSP_E!K42</f>
        <v>0</v>
      </c>
      <c r="L42" s="8">
        <f>NRG_CM_E!L42+NRG_OIL_NG_E!L42+NRG_PF_E!L42+NRG_CO_E!L42+NRG_BKBPB_E!L42+NRG_GW_E!L42+NRG_BF_E!L42+NRG_PR_E!L42+NRG_NI_E!L42+NRG_CL_E!L42+NRG_LNG_E!L42+NRG_BIOG_E!L42+NRG_GTL_E!L42+NRG_CPP_E!L42+NRG_NSP_E!L42</f>
        <v>0</v>
      </c>
      <c r="M42" s="8">
        <f>NRG_CM_E!M42+NRG_OIL_NG_E!M42+NRG_PF_E!M42+NRG_CO_E!M42+NRG_BKBPB_E!M42+NRG_GW_E!M42+NRG_BF_E!M42+NRG_PR_E!M42+NRG_NI_E!M42+NRG_CL_E!M42+NRG_LNG_E!M42+NRG_BIOG_E!M42+NRG_GTL_E!M42+NRG_CPP_E!M42+NRG_NSP_E!M42</f>
        <v>0</v>
      </c>
      <c r="N42" s="8">
        <f>NRG_CM_E!N42+NRG_OIL_NG_E!N42+NRG_PF_E!N42+NRG_CO_E!N42+NRG_BKBPB_E!N42+NRG_GW_E!N42+NRG_BF_E!N42+NRG_PR_E!N42+NRG_NI_E!N42+NRG_CL_E!N42+NRG_LNG_E!N42+NRG_BIOG_E!N42+NRG_GTL_E!N42+NRG_CPP_E!N42+NRG_NSP_E!N42</f>
        <v>0</v>
      </c>
      <c r="O42" s="8">
        <f>NRG_CM_E!O42+NRG_OIL_NG_E!O42+NRG_PF_E!O42+NRG_CO_E!O42+NRG_BKBPB_E!O42+NRG_GW_E!O42+NRG_BF_E!O42+NRG_PR_E!O42+NRG_NI_E!O42+NRG_CL_E!O42+NRG_LNG_E!O42+NRG_BIOG_E!O42+NRG_GTL_E!O42+NRG_CPP_E!O42+NRG_NSP_E!O42</f>
        <v>0</v>
      </c>
      <c r="P42" s="8">
        <f>NRG_CM_E!P42+NRG_OIL_NG_E!P42+NRG_PF_E!P42+NRG_CO_E!P42+NRG_BKBPB_E!P42+NRG_GW_E!P42+NRG_BF_E!P42+NRG_PR_E!P42+NRG_NI_E!P42+NRG_CL_E!P42+NRG_LNG_E!P42+NRG_BIOG_E!P42+NRG_GTL_E!P42+NRG_CPP_E!P42+NRG_NSP_E!P42</f>
        <v>0</v>
      </c>
      <c r="Q42" s="8">
        <f>NRG_CM_E!Q42+NRG_OIL_NG_E!Q42+NRG_PF_E!Q42+NRG_CO_E!Q42+NRG_BKBPB_E!Q42+NRG_GW_E!Q42+NRG_BF_E!Q42+NRG_PR_E!Q42+NRG_NI_E!Q42+NRG_CL_E!Q42+NRG_LNG_E!Q42+NRG_BIOG_E!Q42+NRG_GTL_E!Q42+NRG_CPP_E!Q42+NRG_NSP_E!Q42</f>
        <v>0</v>
      </c>
      <c r="R42" s="8">
        <f>NRG_CM_E!R42+NRG_OIL_NG_E!R42+NRG_PF_E!R42+NRG_CO_E!R42+NRG_BKBPB_E!R42+NRG_GW_E!R42+NRG_BF_E!R42+NRG_PR_E!R42+NRG_NI_E!R42+NRG_CL_E!R42+NRG_LNG_E!R42+NRG_BIOG_E!R42+NRG_GTL_E!R42+NRG_CPP_E!R42+NRG_NSP_E!R42</f>
        <v>0</v>
      </c>
      <c r="S42" s="8">
        <f>NRG_CM_E!S42+NRG_OIL_NG_E!S42+NRG_PF_E!S42+NRG_CO_E!S42+NRG_BKBPB_E!S42+NRG_GW_E!S42+NRG_BF_E!S42+NRG_PR_E!S42+NRG_NI_E!S42+NRG_CL_E!S42+NRG_LNG_E!S42+NRG_BIOG_E!S42+NRG_GTL_E!S42+NRG_CPP_E!S42+NRG_NSP_E!S42</f>
        <v>0</v>
      </c>
      <c r="T42" s="8">
        <f>NRG_CM_E!T42+NRG_OIL_NG_E!T42+NRG_PF_E!T42+NRG_CO_E!T42+NRG_BKBPB_E!T42+NRG_GW_E!T42+NRG_BF_E!T42+NRG_PR_E!T42+NRG_NI_E!T42+NRG_CL_E!T42+NRG_LNG_E!T42+NRG_BIOG_E!T42+NRG_GTL_E!T42+NRG_CPP_E!T42+NRG_NSP_E!T42</f>
        <v>0</v>
      </c>
      <c r="U42" s="8">
        <f>NRG_CM_E!U42+NRG_OIL_NG_E!U42+NRG_PF_E!U42+NRG_CO_E!U42+NRG_BKBPB_E!U42+NRG_GW_E!U42+NRG_BF_E!U42+NRG_PR_E!U42+NRG_NI_E!U42+NRG_CL_E!U42+NRG_LNG_E!U42+NRG_BIOG_E!U42+NRG_GTL_E!U42+NRG_CPP_E!U42+NRG_NSP_E!U42</f>
        <v>0</v>
      </c>
      <c r="V42" s="8">
        <f>NRG_CM_E!V42+NRG_OIL_NG_E!V42+NRG_PF_E!V42+NRG_CO_E!V42+NRG_BKBPB_E!V42+NRG_GW_E!V42+NRG_BF_E!V42+NRG_PR_E!V42+NRG_NI_E!V42+NRG_CL_E!V42+NRG_LNG_E!V42+NRG_BIOG_E!V42+NRG_GTL_E!V42+NRG_CPP_E!V42+NRG_NSP_E!V42</f>
        <v>0</v>
      </c>
      <c r="W42" s="8">
        <f>NRG_CM_E!W42+NRG_OIL_NG_E!W42+NRG_PF_E!W42+NRG_CO_E!W42+NRG_BKBPB_E!W42+NRG_GW_E!W42+NRG_BF_E!W42+NRG_PR_E!W42+NRG_NI_E!W42+NRG_CL_E!W42+NRG_LNG_E!W42+NRG_BIOG_E!W42+NRG_GTL_E!W42+NRG_CPP_E!W42+NRG_NSP_E!W42</f>
        <v>0</v>
      </c>
      <c r="X42" s="8">
        <f>NRG_CM_E!X42+NRG_OIL_NG_E!X42+NRG_PF_E!X42+NRG_CO_E!X42+NRG_BKBPB_E!X42+NRG_GW_E!X42+NRG_BF_E!X42+NRG_PR_E!X42+NRG_NI_E!X42+NRG_CL_E!X42+NRG_LNG_E!X42+NRG_BIOG_E!X42+NRG_GTL_E!X42+NRG_CPP_E!X42+NRG_NSP_E!X42</f>
        <v>0</v>
      </c>
      <c r="Y42" s="8">
        <f>NRG_CM_E!Y42+NRG_OIL_NG_E!Y42+NRG_PF_E!Y42+NRG_CO_E!Y42+NRG_BKBPB_E!Y42+NRG_GW_E!Y42+NRG_BF_E!Y42+NRG_PR_E!Y42+NRG_NI_E!Y42+NRG_CL_E!Y42+NRG_LNG_E!Y42+NRG_BIOG_E!Y42+NRG_GTL_E!Y42+NRG_CPP_E!Y42+NRG_NSP_E!Y42</f>
        <v>0</v>
      </c>
      <c r="Z42" s="8">
        <f>NRG_CM_E!Z42+NRG_OIL_NG_E!Z42+NRG_PF_E!Z42+NRG_CO_E!Z42+NRG_BKBPB_E!Z42+NRG_GW_E!Z42+NRG_BF_E!Z42+NRG_PR_E!Z42+NRG_NI_E!Z42+NRG_CL_E!Z42+NRG_LNG_E!Z42+NRG_BIOG_E!Z42+NRG_GTL_E!Z42+NRG_CPP_E!Z42+NRG_NSP_E!Z42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NRG_CM_E!C43+NRG_OIL_NG_E!C43+NRG_PF_E!C43+NRG_CO_E!C43+NRG_BKBPB_E!C43+NRG_GW_E!C43+NRG_BF_E!C43+NRG_PR_E!C43+NRG_NI_E!C43+NRG_CL_E!C43+NRG_LNG_E!C43+NRG_BIOG_E!C43+NRG_GTL_E!C43+NRG_CPP_E!C43+NRG_NSP_E!C43</f>
        <v>3.2107233600000007</v>
      </c>
      <c r="D43" s="8">
        <f>NRG_CM_E!D43+NRG_OIL_NG_E!D43+NRG_PF_E!D43+NRG_CO_E!D43+NRG_BKBPB_E!D43+NRG_GW_E!D43+NRG_BF_E!D43+NRG_PR_E!D43+NRG_NI_E!D43+NRG_CL_E!D43+NRG_LNG_E!D43+NRG_BIOG_E!D43+NRG_GTL_E!D43+NRG_CPP_E!D43+NRG_NSP_E!D43</f>
        <v>0</v>
      </c>
      <c r="E43" s="8">
        <f>NRG_CM_E!E43+NRG_OIL_NG_E!E43+NRG_PF_E!E43+NRG_CO_E!E43+NRG_BKBPB_E!E43+NRG_GW_E!E43+NRG_BF_E!E43+NRG_PR_E!E43+NRG_NI_E!E43+NRG_CL_E!E43+NRG_LNG_E!E43+NRG_BIOG_E!E43+NRG_GTL_E!E43+NRG_CPP_E!E43+NRG_NSP_E!E43</f>
        <v>0</v>
      </c>
      <c r="F43" s="8">
        <f>NRG_CM_E!F43+NRG_OIL_NG_E!F43+NRG_PF_E!F43+NRG_CO_E!F43+NRG_BKBPB_E!F43+NRG_GW_E!F43+NRG_BF_E!F43+NRG_PR_E!F43+NRG_NI_E!F43+NRG_CL_E!F43+NRG_LNG_E!F43+NRG_BIOG_E!F43+NRG_GTL_E!F43+NRG_CPP_E!F43+NRG_NSP_E!F43</f>
        <v>0</v>
      </c>
      <c r="G43" s="8">
        <f>NRG_CM_E!G43+NRG_OIL_NG_E!G43+NRG_PF_E!G43+NRG_CO_E!G43+NRG_BKBPB_E!G43+NRG_GW_E!G43+NRG_BF_E!G43+NRG_PR_E!G43+NRG_NI_E!G43+NRG_CL_E!G43+NRG_LNG_E!G43+NRG_BIOG_E!G43+NRG_GTL_E!G43+NRG_CPP_E!G43+NRG_NSP_E!G43</f>
        <v>0</v>
      </c>
      <c r="H43" s="8">
        <f>NRG_CM_E!H43+NRG_OIL_NG_E!H43+NRG_PF_E!H43+NRG_CO_E!H43+NRG_BKBPB_E!H43+NRG_GW_E!H43+NRG_BF_E!H43+NRG_PR_E!H43+NRG_NI_E!H43+NRG_CL_E!H43+NRG_LNG_E!H43+NRG_BIOG_E!H43+NRG_GTL_E!H43+NRG_CPP_E!H43+NRG_NSP_E!H43</f>
        <v>0</v>
      </c>
      <c r="I43" s="8">
        <f>NRG_CM_E!I43+NRG_OIL_NG_E!I43+NRG_PF_E!I43+NRG_CO_E!I43+NRG_BKBPB_E!I43+NRG_GW_E!I43+NRG_BF_E!I43+NRG_PR_E!I43+NRG_NI_E!I43+NRG_CL_E!I43+NRG_LNG_E!I43+NRG_BIOG_E!I43+NRG_GTL_E!I43+NRG_CPP_E!I43+NRG_NSP_E!I43</f>
        <v>0</v>
      </c>
      <c r="J43" s="8">
        <f>NRG_CM_E!J43+NRG_OIL_NG_E!J43+NRG_PF_E!J43+NRG_CO_E!J43+NRG_BKBPB_E!J43+NRG_GW_E!J43+NRG_BF_E!J43+NRG_PR_E!J43+NRG_NI_E!J43+NRG_CL_E!J43+NRG_LNG_E!J43+NRG_BIOG_E!J43+NRG_GTL_E!J43+NRG_CPP_E!J43+NRG_NSP_E!J43</f>
        <v>15.931440719999999</v>
      </c>
      <c r="K43" s="8">
        <f>NRG_CM_E!K43+NRG_OIL_NG_E!K43+NRG_PF_E!K43+NRG_CO_E!K43+NRG_BKBPB_E!K43+NRG_GW_E!K43+NRG_BF_E!K43+NRG_PR_E!K43+NRG_NI_E!K43+NRG_CL_E!K43+NRG_LNG_E!K43+NRG_BIOG_E!K43+NRG_GTL_E!K43+NRG_CPP_E!K43+NRG_NSP_E!K43</f>
        <v>12.745259279999999</v>
      </c>
      <c r="L43" s="8">
        <f>NRG_CM_E!L43+NRG_OIL_NG_E!L43+NRG_PF_E!L43+NRG_CO_E!L43+NRG_BKBPB_E!L43+NRG_GW_E!L43+NRG_BF_E!L43+NRG_PR_E!L43+NRG_NI_E!L43+NRG_CL_E!L43+NRG_LNG_E!L43+NRG_BIOG_E!L43+NRG_GTL_E!L43+NRG_CPP_E!L43+NRG_NSP_E!L43</f>
        <v>0</v>
      </c>
      <c r="M43" s="8">
        <f>NRG_CM_E!M43+NRG_OIL_NG_E!M43+NRG_PF_E!M43+NRG_CO_E!M43+NRG_BKBPB_E!M43+NRG_GW_E!M43+NRG_BF_E!M43+NRG_PR_E!M43+NRG_NI_E!M43+NRG_CL_E!M43+NRG_LNG_E!M43+NRG_BIOG_E!M43+NRG_GTL_E!M43+NRG_CPP_E!M43+NRG_NSP_E!M43</f>
        <v>0</v>
      </c>
      <c r="N43" s="8">
        <f>NRG_CM_E!N43+NRG_OIL_NG_E!N43+NRG_PF_E!N43+NRG_CO_E!N43+NRG_BKBPB_E!N43+NRG_GW_E!N43+NRG_BF_E!N43+NRG_PR_E!N43+NRG_NI_E!N43+NRG_CL_E!N43+NRG_LNG_E!N43+NRG_BIOG_E!N43+NRG_GTL_E!N43+NRG_CPP_E!N43+NRG_NSP_E!N43</f>
        <v>0</v>
      </c>
      <c r="O43" s="8">
        <f>NRG_CM_E!O43+NRG_OIL_NG_E!O43+NRG_PF_E!O43+NRG_CO_E!O43+NRG_BKBPB_E!O43+NRG_GW_E!O43+NRG_BF_E!O43+NRG_PR_E!O43+NRG_NI_E!O43+NRG_CL_E!O43+NRG_LNG_E!O43+NRG_BIOG_E!O43+NRG_GTL_E!O43+NRG_CPP_E!O43+NRG_NSP_E!O43</f>
        <v>0</v>
      </c>
      <c r="P43" s="8">
        <f>NRG_CM_E!P43+NRG_OIL_NG_E!P43+NRG_PF_E!P43+NRG_CO_E!P43+NRG_BKBPB_E!P43+NRG_GW_E!P43+NRG_BF_E!P43+NRG_PR_E!P43+NRG_NI_E!P43+NRG_CL_E!P43+NRG_LNG_E!P43+NRG_BIOG_E!P43+NRG_GTL_E!P43+NRG_CPP_E!P43+NRG_NSP_E!P43</f>
        <v>0</v>
      </c>
      <c r="Q43" s="8">
        <f>NRG_CM_E!Q43+NRG_OIL_NG_E!Q43+NRG_PF_E!Q43+NRG_CO_E!Q43+NRG_BKBPB_E!Q43+NRG_GW_E!Q43+NRG_BF_E!Q43+NRG_PR_E!Q43+NRG_NI_E!Q43+NRG_CL_E!Q43+NRG_LNG_E!Q43+NRG_BIOG_E!Q43+NRG_GTL_E!Q43+NRG_CPP_E!Q43+NRG_NSP_E!Q43</f>
        <v>0</v>
      </c>
      <c r="R43" s="8">
        <f>NRG_CM_E!R43+NRG_OIL_NG_E!R43+NRG_PF_E!R43+NRG_CO_E!R43+NRG_BKBPB_E!R43+NRG_GW_E!R43+NRG_BF_E!R43+NRG_PR_E!R43+NRG_NI_E!R43+NRG_CL_E!R43+NRG_LNG_E!R43+NRG_BIOG_E!R43+NRG_GTL_E!R43+NRG_CPP_E!R43+NRG_NSP_E!R43</f>
        <v>0</v>
      </c>
      <c r="S43" s="8">
        <f>NRG_CM_E!S43+NRG_OIL_NG_E!S43+NRG_PF_E!S43+NRG_CO_E!S43+NRG_BKBPB_E!S43+NRG_GW_E!S43+NRG_BF_E!S43+NRG_PR_E!S43+NRG_NI_E!S43+NRG_CL_E!S43+NRG_LNG_E!S43+NRG_BIOG_E!S43+NRG_GTL_E!S43+NRG_CPP_E!S43+NRG_NSP_E!S43</f>
        <v>0</v>
      </c>
      <c r="T43" s="8">
        <f>NRG_CM_E!T43+NRG_OIL_NG_E!T43+NRG_PF_E!T43+NRG_CO_E!T43+NRG_BKBPB_E!T43+NRG_GW_E!T43+NRG_BF_E!T43+NRG_PR_E!T43+NRG_NI_E!T43+NRG_CL_E!T43+NRG_LNG_E!T43+NRG_BIOG_E!T43+NRG_GTL_E!T43+NRG_CPP_E!T43+NRG_NSP_E!T43</f>
        <v>0</v>
      </c>
      <c r="U43" s="8">
        <f>NRG_CM_E!U43+NRG_OIL_NG_E!U43+NRG_PF_E!U43+NRG_CO_E!U43+NRG_BKBPB_E!U43+NRG_GW_E!U43+NRG_BF_E!U43+NRG_PR_E!U43+NRG_NI_E!U43+NRG_CL_E!U43+NRG_LNG_E!U43+NRG_BIOG_E!U43+NRG_GTL_E!U43+NRG_CPP_E!U43+NRG_NSP_E!U43</f>
        <v>5.415227999999999E-2</v>
      </c>
      <c r="V43" s="8">
        <f>NRG_CM_E!V43+NRG_OIL_NG_E!V43+NRG_PF_E!V43+NRG_CO_E!V43+NRG_BKBPB_E!V43+NRG_GW_E!V43+NRG_BF_E!V43+NRG_PR_E!V43+NRG_NI_E!V43+NRG_CL_E!V43+NRG_LNG_E!V43+NRG_BIOG_E!V43+NRG_GTL_E!V43+NRG_CPP_E!V43+NRG_NSP_E!V43</f>
        <v>0.6818385600000002</v>
      </c>
      <c r="W43" s="8">
        <f>NRG_CM_E!W43+NRG_OIL_NG_E!W43+NRG_PF_E!W43+NRG_CO_E!W43+NRG_BKBPB_E!W43+NRG_GW_E!W43+NRG_BF_E!W43+NRG_PR_E!W43+NRG_NI_E!W43+NRG_CL_E!W43+NRG_LNG_E!W43+NRG_BIOG_E!W43+NRG_GTL_E!W43+NRG_CPP_E!W43+NRG_NSP_E!W43</f>
        <v>0.78694200000000014</v>
      </c>
      <c r="X43" s="8">
        <f>NRG_CM_E!X43+NRG_OIL_NG_E!X43+NRG_PF_E!X43+NRG_CO_E!X43+NRG_BKBPB_E!X43+NRG_GW_E!X43+NRG_BF_E!X43+NRG_PR_E!X43+NRG_NI_E!X43+NRG_CL_E!X43+NRG_LNG_E!X43+NRG_BIOG_E!X43+NRG_GTL_E!X43+NRG_CPP_E!X43+NRG_NSP_E!X43</f>
        <v>0</v>
      </c>
      <c r="Y43" s="8">
        <f>NRG_CM_E!Y43+NRG_OIL_NG_E!Y43+NRG_PF_E!Y43+NRG_CO_E!Y43+NRG_BKBPB_E!Y43+NRG_GW_E!Y43+NRG_BF_E!Y43+NRG_PR_E!Y43+NRG_NI_E!Y43+NRG_CL_E!Y43+NRG_LNG_E!Y43+NRG_BIOG_E!Y43+NRG_GTL_E!Y43+NRG_CPP_E!Y43+NRG_NSP_E!Y43</f>
        <v>9.8701200000000017E-2</v>
      </c>
      <c r="Z43" s="8">
        <f>NRG_CM_E!Z43+NRG_OIL_NG_E!Z43+NRG_PF_E!Z43+NRG_CO_E!Z43+NRG_BKBPB_E!Z43+NRG_GW_E!Z43+NRG_BF_E!Z43+NRG_PR_E!Z43+NRG_NI_E!Z43+NRG_CL_E!Z43+NRG_LNG_E!Z43+NRG_BIOG_E!Z43+NRG_GTL_E!Z43+NRG_CPP_E!Z43+NRG_NSP_E!Z43</f>
        <v>0.29316924</v>
      </c>
    </row>
    <row r="44" spans="1:26" ht="11.25" customHeight="1" x14ac:dyDescent="0.2">
      <c r="A44" s="28" t="s">
        <v>74</v>
      </c>
      <c r="B44" s="7" t="s">
        <v>75</v>
      </c>
      <c r="C44" s="8">
        <f>NRG_CM_E!C44+NRG_OIL_NG_E!C44+NRG_PF_E!C44+NRG_CO_E!C44+NRG_BKBPB_E!C44+NRG_GW_E!C44+NRG_BF_E!C44+NRG_PR_E!C44+NRG_NI_E!C44+NRG_CL_E!C44+NRG_LNG_E!C44+NRG_BIOG_E!C44+NRG_GTL_E!C44+NRG_CPP_E!C44+NRG_NSP_E!C44</f>
        <v>440.90126712000011</v>
      </c>
      <c r="D44" s="8">
        <f>NRG_CM_E!D44+NRG_OIL_NG_E!D44+NRG_PF_E!D44+NRG_CO_E!D44+NRG_BKBPB_E!D44+NRG_GW_E!D44+NRG_BF_E!D44+NRG_PR_E!D44+NRG_NI_E!D44+NRG_CL_E!D44+NRG_LNG_E!D44+NRG_BIOG_E!D44+NRG_GTL_E!D44+NRG_CPP_E!D44+NRG_NSP_E!D44</f>
        <v>306.44214192000004</v>
      </c>
      <c r="E44" s="8">
        <f>NRG_CM_E!E44+NRG_OIL_NG_E!E44+NRG_PF_E!E44+NRG_CO_E!E44+NRG_BKBPB_E!E44+NRG_GW_E!E44+NRG_BF_E!E44+NRG_PR_E!E44+NRG_NI_E!E44+NRG_CL_E!E44+NRG_LNG_E!E44+NRG_BIOG_E!E44+NRG_GTL_E!E44+NRG_CPP_E!E44+NRG_NSP_E!E44</f>
        <v>422.13960000000014</v>
      </c>
      <c r="F44" s="8">
        <f>NRG_CM_E!F44+NRG_OIL_NG_E!F44+NRG_PF_E!F44+NRG_CO_E!F44+NRG_BKBPB_E!F44+NRG_GW_E!F44+NRG_BF_E!F44+NRG_PR_E!F44+NRG_NI_E!F44+NRG_CL_E!F44+NRG_LNG_E!F44+NRG_BIOG_E!F44+NRG_GTL_E!F44+NRG_CPP_E!F44+NRG_NSP_E!F44</f>
        <v>390.87006192000013</v>
      </c>
      <c r="G44" s="8">
        <f>NRG_CM_E!G44+NRG_OIL_NG_E!G44+NRG_PF_E!G44+NRG_CO_E!G44+NRG_BKBPB_E!G44+NRG_GW_E!G44+NRG_BF_E!G44+NRG_PR_E!G44+NRG_NI_E!G44+NRG_CL_E!G44+NRG_LNG_E!G44+NRG_BIOG_E!G44+NRG_GTL_E!G44+NRG_CPP_E!G44+NRG_NSP_E!G44</f>
        <v>1350.0464659200002</v>
      </c>
      <c r="H44" s="8">
        <f>NRG_CM_E!H44+NRG_OIL_NG_E!H44+NRG_PF_E!H44+NRG_CO_E!H44+NRG_BKBPB_E!H44+NRG_GW_E!H44+NRG_BF_E!H44+NRG_PR_E!H44+NRG_NI_E!H44+NRG_CL_E!H44+NRG_LNG_E!H44+NRG_BIOG_E!H44+NRG_GTL_E!H44+NRG_CPP_E!H44+NRG_NSP_E!H44</f>
        <v>1272.2788778400002</v>
      </c>
      <c r="I44" s="8">
        <f>NRG_CM_E!I44+NRG_OIL_NG_E!I44+NRG_PF_E!I44+NRG_CO_E!I44+NRG_BKBPB_E!I44+NRG_GW_E!I44+NRG_BF_E!I44+NRG_PR_E!I44+NRG_NI_E!I44+NRG_CL_E!I44+NRG_LNG_E!I44+NRG_BIOG_E!I44+NRG_GTL_E!I44+NRG_CPP_E!I44+NRG_NSP_E!I44</f>
        <v>180.42107184</v>
      </c>
      <c r="J44" s="8">
        <f>NRG_CM_E!J44+NRG_OIL_NG_E!J44+NRG_PF_E!J44+NRG_CO_E!J44+NRG_BKBPB_E!J44+NRG_GW_E!J44+NRG_BF_E!J44+NRG_PR_E!J44+NRG_NI_E!J44+NRG_CL_E!J44+NRG_LNG_E!J44+NRG_BIOG_E!J44+NRG_GTL_E!J44+NRG_CPP_E!J44+NRG_NSP_E!J44</f>
        <v>393.19196904000017</v>
      </c>
      <c r="K44" s="8">
        <f>NRG_CM_E!K44+NRG_OIL_NG_E!K44+NRG_PF_E!K44+NRG_CO_E!K44+NRG_BKBPB_E!K44+NRG_GW_E!K44+NRG_BF_E!K44+NRG_PR_E!K44+NRG_NI_E!K44+NRG_CL_E!K44+NRG_LNG_E!K44+NRG_BIOG_E!K44+NRG_GTL_E!K44+NRG_CPP_E!K44+NRG_NSP_E!K44</f>
        <v>792.57587616000023</v>
      </c>
      <c r="L44" s="8">
        <f>NRG_CM_E!L44+NRG_OIL_NG_E!L44+NRG_PF_E!L44+NRG_CO_E!L44+NRG_BKBPB_E!L44+NRG_GW_E!L44+NRG_BF_E!L44+NRG_PR_E!L44+NRG_NI_E!L44+NRG_CL_E!L44+NRG_LNG_E!L44+NRG_BIOG_E!L44+NRG_GTL_E!L44+NRG_CPP_E!L44+NRG_NSP_E!L44</f>
        <v>702.79193808000014</v>
      </c>
      <c r="M44" s="8">
        <f>NRG_CM_E!M44+NRG_OIL_NG_E!M44+NRG_PF_E!M44+NRG_CO_E!M44+NRG_BKBPB_E!M44+NRG_GW_E!M44+NRG_BF_E!M44+NRG_PR_E!M44+NRG_NI_E!M44+NRG_CL_E!M44+NRG_LNG_E!M44+NRG_BIOG_E!M44+NRG_GTL_E!M44+NRG_CPP_E!M44+NRG_NSP_E!M44</f>
        <v>405.57612383999998</v>
      </c>
      <c r="N44" s="8">
        <f>NRG_CM_E!N44+NRG_OIL_NG_E!N44+NRG_PF_E!N44+NRG_CO_E!N44+NRG_BKBPB_E!N44+NRG_GW_E!N44+NRG_BF_E!N44+NRG_PR_E!N44+NRG_NI_E!N44+NRG_CL_E!N44+NRG_LNG_E!N44+NRG_BIOG_E!N44+NRG_GTL_E!N44+NRG_CPP_E!N44+NRG_NSP_E!N44</f>
        <v>907.12812384000006</v>
      </c>
      <c r="O44" s="8">
        <f>NRG_CM_E!O44+NRG_OIL_NG_E!O44+NRG_PF_E!O44+NRG_CO_E!O44+NRG_BKBPB_E!O44+NRG_GW_E!O44+NRG_BF_E!O44+NRG_PR_E!O44+NRG_NI_E!O44+NRG_CL_E!O44+NRG_LNG_E!O44+NRG_BIOG_E!O44+NRG_GTL_E!O44+NRG_CPP_E!O44+NRG_NSP_E!O44</f>
        <v>839.01596904000007</v>
      </c>
      <c r="P44" s="8">
        <f>NRG_CM_E!P44+NRG_OIL_NG_E!P44+NRG_PF_E!P44+NRG_CO_E!P44+NRG_BKBPB_E!P44+NRG_GW_E!P44+NRG_BF_E!P44+NRG_PR_E!P44+NRG_NI_E!P44+NRG_CL_E!P44+NRG_LNG_E!P44+NRG_BIOG_E!P44+NRG_GTL_E!P44+NRG_CPP_E!P44+NRG_NSP_E!P44</f>
        <v>609.91203096000027</v>
      </c>
      <c r="Q44" s="8">
        <f>NRG_CM_E!Q44+NRG_OIL_NG_E!Q44+NRG_PF_E!Q44+NRG_CO_E!Q44+NRG_BKBPB_E!Q44+NRG_GW_E!Q44+NRG_BF_E!Q44+NRG_PR_E!Q44+NRG_NI_E!Q44+NRG_CL_E!Q44+NRG_LNG_E!Q44+NRG_BIOG_E!Q44+NRG_GTL_E!Q44+NRG_CPP_E!Q44+NRG_NSP_E!Q44</f>
        <v>315.79190712000008</v>
      </c>
      <c r="R44" s="8">
        <f>NRG_CM_E!R44+NRG_OIL_NG_E!R44+NRG_PF_E!R44+NRG_CO_E!R44+NRG_BKBPB_E!R44+NRG_GW_E!R44+NRG_BF_E!R44+NRG_PR_E!R44+NRG_NI_E!R44+NRG_CL_E!R44+NRG_LNG_E!R44+NRG_BIOG_E!R44+NRG_GTL_E!R44+NRG_CPP_E!R44+NRG_NSP_E!R44</f>
        <v>390.09599999999989</v>
      </c>
      <c r="S44" s="8">
        <f>NRG_CM_E!S44+NRG_OIL_NG_E!S44+NRG_PF_E!S44+NRG_CO_E!S44+NRG_BKBPB_E!S44+NRG_GW_E!S44+NRG_BF_E!S44+NRG_PR_E!S44+NRG_NI_E!S44+NRG_CL_E!S44+NRG_LNG_E!S44+NRG_BIOG_E!S44+NRG_GTL_E!S44+NRG_CPP_E!S44+NRG_NSP_E!S44</f>
        <v>374.61587616000014</v>
      </c>
      <c r="T44" s="8">
        <f>NRG_CM_E!T44+NRG_OIL_NG_E!T44+NRG_PF_E!T44+NRG_CO_E!T44+NRG_BKBPB_E!T44+NRG_GW_E!T44+NRG_BF_E!T44+NRG_PR_E!T44+NRG_NI_E!T44+NRG_CL_E!T44+NRG_LNG_E!T44+NRG_BIOG_E!T44+NRG_GTL_E!T44+NRG_CPP_E!T44+NRG_NSP_E!T44</f>
        <v>383.72740415999988</v>
      </c>
      <c r="U44" s="8">
        <f>NRG_CM_E!U44+NRG_OIL_NG_E!U44+NRG_PF_E!U44+NRG_CO_E!U44+NRG_BKBPB_E!U44+NRG_GW_E!U44+NRG_BF_E!U44+NRG_PR_E!U44+NRG_NI_E!U44+NRG_CL_E!U44+NRG_LNG_E!U44+NRG_BIOG_E!U44+NRG_GTL_E!U44+NRG_CPP_E!U44+NRG_NSP_E!U44</f>
        <v>383.72127408000017</v>
      </c>
      <c r="V44" s="8">
        <f>NRG_CM_E!V44+NRG_OIL_NG_E!V44+NRG_PF_E!V44+NRG_CO_E!V44+NRG_BKBPB_E!V44+NRG_GW_E!V44+NRG_BF_E!V44+NRG_PR_E!V44+NRG_NI_E!V44+NRG_CL_E!V44+NRG_LNG_E!V44+NRG_BIOG_E!V44+NRG_GTL_E!V44+NRG_CPP_E!V44+NRG_NSP_E!V44</f>
        <v>426.76808904000029</v>
      </c>
      <c r="W44" s="8">
        <f>NRG_CM_E!W44+NRG_OIL_NG_E!W44+NRG_PF_E!W44+NRG_CO_E!W44+NRG_BKBPB_E!W44+NRG_GW_E!W44+NRG_BF_E!W44+NRG_PR_E!W44+NRG_NI_E!W44+NRG_CL_E!W44+NRG_LNG_E!W44+NRG_BIOG_E!W44+NRG_GTL_E!W44+NRG_CPP_E!W44+NRG_NSP_E!W44</f>
        <v>367.80786504000002</v>
      </c>
      <c r="X44" s="8">
        <f>NRG_CM_E!X44+NRG_OIL_NG_E!X44+NRG_PF_E!X44+NRG_CO_E!X44+NRG_BKBPB_E!X44+NRG_GW_E!X44+NRG_BF_E!X44+NRG_PR_E!X44+NRG_NI_E!X44+NRG_CL_E!X44+NRG_LNG_E!X44+NRG_BIOG_E!X44+NRG_GTL_E!X44+NRG_CPP_E!X44+NRG_NSP_E!X44</f>
        <v>313.26882192000005</v>
      </c>
      <c r="Y44" s="8">
        <f>NRG_CM_E!Y44+NRG_OIL_NG_E!Y44+NRG_PF_E!Y44+NRG_CO_E!Y44+NRG_BKBPB_E!Y44+NRG_GW_E!Y44+NRG_BF_E!Y44+NRG_PR_E!Y44+NRG_NI_E!Y44+NRG_CL_E!Y44+NRG_LNG_E!Y44+NRG_BIOG_E!Y44+NRG_GTL_E!Y44+NRG_CPP_E!Y44+NRG_NSP_E!Y44</f>
        <v>399.07433808000013</v>
      </c>
      <c r="Z44" s="8">
        <f>NRG_CM_E!Z44+NRG_OIL_NG_E!Z44+NRG_PF_E!Z44+NRG_CO_E!Z44+NRG_BKBPB_E!Z44+NRG_GW_E!Z44+NRG_BF_E!Z44+NRG_PR_E!Z44+NRG_NI_E!Z44+NRG_CL_E!Z44+NRG_LNG_E!Z44+NRG_BIOG_E!Z44+NRG_GTL_E!Z44+NRG_CPP_E!Z44+NRG_NSP_E!Z44</f>
        <v>367.26312384000011</v>
      </c>
    </row>
    <row r="45" spans="1:26" ht="11.25" customHeight="1" x14ac:dyDescent="0.2">
      <c r="A45" s="28" t="s">
        <v>76</v>
      </c>
      <c r="B45" s="7" t="s">
        <v>77</v>
      </c>
      <c r="C45" s="8">
        <f>NRG_CM_E!C45+NRG_OIL_NG_E!C45+NRG_PF_E!C45+NRG_CO_E!C45+NRG_BKBPB_E!C45+NRG_GW_E!C45+NRG_BF_E!C45+NRG_PR_E!C45+NRG_NI_E!C45+NRG_CL_E!C45+NRG_LNG_E!C45+NRG_BIOG_E!C45+NRG_GTL_E!C45+NRG_CPP_E!C45+NRG_NSP_E!C45</f>
        <v>0</v>
      </c>
      <c r="D45" s="8">
        <f>NRG_CM_E!D45+NRG_OIL_NG_E!D45+NRG_PF_E!D45+NRG_CO_E!D45+NRG_BKBPB_E!D45+NRG_GW_E!D45+NRG_BF_E!D45+NRG_PR_E!D45+NRG_NI_E!D45+NRG_CL_E!D45+NRG_LNG_E!D45+NRG_BIOG_E!D45+NRG_GTL_E!D45+NRG_CPP_E!D45+NRG_NSP_E!D45</f>
        <v>0</v>
      </c>
      <c r="E45" s="8">
        <f>NRG_CM_E!E45+NRG_OIL_NG_E!E45+NRG_PF_E!E45+NRG_CO_E!E45+NRG_BKBPB_E!E45+NRG_GW_E!E45+NRG_BF_E!E45+NRG_PR_E!E45+NRG_NI_E!E45+NRG_CL_E!E45+NRG_LNG_E!E45+NRG_BIOG_E!E45+NRG_GTL_E!E45+NRG_CPP_E!E45+NRG_NSP_E!E45</f>
        <v>0</v>
      </c>
      <c r="F45" s="8">
        <f>NRG_CM_E!F45+NRG_OIL_NG_E!F45+NRG_PF_E!F45+NRG_CO_E!F45+NRG_BKBPB_E!F45+NRG_GW_E!F45+NRG_BF_E!F45+NRG_PR_E!F45+NRG_NI_E!F45+NRG_CL_E!F45+NRG_LNG_E!F45+NRG_BIOG_E!F45+NRG_GTL_E!F45+NRG_CPP_E!F45+NRG_NSP_E!F45</f>
        <v>0</v>
      </c>
      <c r="G45" s="8">
        <f>NRG_CM_E!G45+NRG_OIL_NG_E!G45+NRG_PF_E!G45+NRG_CO_E!G45+NRG_BKBPB_E!G45+NRG_GW_E!G45+NRG_BF_E!G45+NRG_PR_E!G45+NRG_NI_E!G45+NRG_CL_E!G45+NRG_LNG_E!G45+NRG_BIOG_E!G45+NRG_GTL_E!G45+NRG_CPP_E!G45+NRG_NSP_E!G45</f>
        <v>0</v>
      </c>
      <c r="H45" s="8">
        <f>NRG_CM_E!H45+NRG_OIL_NG_E!H45+NRG_PF_E!H45+NRG_CO_E!H45+NRG_BKBPB_E!H45+NRG_GW_E!H45+NRG_BF_E!H45+NRG_PR_E!H45+NRG_NI_E!H45+NRG_CL_E!H45+NRG_LNG_E!H45+NRG_BIOG_E!H45+NRG_GTL_E!H45+NRG_CPP_E!H45+NRG_NSP_E!H45</f>
        <v>0</v>
      </c>
      <c r="I45" s="8">
        <f>NRG_CM_E!I45+NRG_OIL_NG_E!I45+NRG_PF_E!I45+NRG_CO_E!I45+NRG_BKBPB_E!I45+NRG_GW_E!I45+NRG_BF_E!I45+NRG_PR_E!I45+NRG_NI_E!I45+NRG_CL_E!I45+NRG_LNG_E!I45+NRG_BIOG_E!I45+NRG_GTL_E!I45+NRG_CPP_E!I45+NRG_NSP_E!I45</f>
        <v>0</v>
      </c>
      <c r="J45" s="8">
        <f>NRG_CM_E!J45+NRG_OIL_NG_E!J45+NRG_PF_E!J45+NRG_CO_E!J45+NRG_BKBPB_E!J45+NRG_GW_E!J45+NRG_BF_E!J45+NRG_PR_E!J45+NRG_NI_E!J45+NRG_CL_E!J45+NRG_LNG_E!J45+NRG_BIOG_E!J45+NRG_GTL_E!J45+NRG_CPP_E!J45+NRG_NSP_E!J45</f>
        <v>0</v>
      </c>
      <c r="K45" s="8">
        <f>NRG_CM_E!K45+NRG_OIL_NG_E!K45+NRG_PF_E!K45+NRG_CO_E!K45+NRG_BKBPB_E!K45+NRG_GW_E!K45+NRG_BF_E!K45+NRG_PR_E!K45+NRG_NI_E!K45+NRG_CL_E!K45+NRG_LNG_E!K45+NRG_BIOG_E!K45+NRG_GTL_E!K45+NRG_CPP_E!K45+NRG_NSP_E!K45</f>
        <v>0</v>
      </c>
      <c r="L45" s="8">
        <f>NRG_CM_E!L45+NRG_OIL_NG_E!L45+NRG_PF_E!L45+NRG_CO_E!L45+NRG_BKBPB_E!L45+NRG_GW_E!L45+NRG_BF_E!L45+NRG_PR_E!L45+NRG_NI_E!L45+NRG_CL_E!L45+NRG_LNG_E!L45+NRG_BIOG_E!L45+NRG_GTL_E!L45+NRG_CPP_E!L45+NRG_NSP_E!L45</f>
        <v>0</v>
      </c>
      <c r="M45" s="8">
        <f>NRG_CM_E!M45+NRG_OIL_NG_E!M45+NRG_PF_E!M45+NRG_CO_E!M45+NRG_BKBPB_E!M45+NRG_GW_E!M45+NRG_BF_E!M45+NRG_PR_E!M45+NRG_NI_E!M45+NRG_CL_E!M45+NRG_LNG_E!M45+NRG_BIOG_E!M45+NRG_GTL_E!M45+NRG_CPP_E!M45+NRG_NSP_E!M45</f>
        <v>0</v>
      </c>
      <c r="N45" s="8">
        <f>NRG_CM_E!N45+NRG_OIL_NG_E!N45+NRG_PF_E!N45+NRG_CO_E!N45+NRG_BKBPB_E!N45+NRG_GW_E!N45+NRG_BF_E!N45+NRG_PR_E!N45+NRG_NI_E!N45+NRG_CL_E!N45+NRG_LNG_E!N45+NRG_BIOG_E!N45+NRG_GTL_E!N45+NRG_CPP_E!N45+NRG_NSP_E!N45</f>
        <v>0</v>
      </c>
      <c r="O45" s="8">
        <f>NRG_CM_E!O45+NRG_OIL_NG_E!O45+NRG_PF_E!O45+NRG_CO_E!O45+NRG_BKBPB_E!O45+NRG_GW_E!O45+NRG_BF_E!O45+NRG_PR_E!O45+NRG_NI_E!O45+NRG_CL_E!O45+NRG_LNG_E!O45+NRG_BIOG_E!O45+NRG_GTL_E!O45+NRG_CPP_E!O45+NRG_NSP_E!O45</f>
        <v>0</v>
      </c>
      <c r="P45" s="8">
        <f>NRG_CM_E!P45+NRG_OIL_NG_E!P45+NRG_PF_E!P45+NRG_CO_E!P45+NRG_BKBPB_E!P45+NRG_GW_E!P45+NRG_BF_E!P45+NRG_PR_E!P45+NRG_NI_E!P45+NRG_CL_E!P45+NRG_LNG_E!P45+NRG_BIOG_E!P45+NRG_GTL_E!P45+NRG_CPP_E!P45+NRG_NSP_E!P45</f>
        <v>0</v>
      </c>
      <c r="Q45" s="8">
        <f>NRG_CM_E!Q45+NRG_OIL_NG_E!Q45+NRG_PF_E!Q45+NRG_CO_E!Q45+NRG_BKBPB_E!Q45+NRG_GW_E!Q45+NRG_BF_E!Q45+NRG_PR_E!Q45+NRG_NI_E!Q45+NRG_CL_E!Q45+NRG_LNG_E!Q45+NRG_BIOG_E!Q45+NRG_GTL_E!Q45+NRG_CPP_E!Q45+NRG_NSP_E!Q45</f>
        <v>0</v>
      </c>
      <c r="R45" s="8">
        <f>NRG_CM_E!R45+NRG_OIL_NG_E!R45+NRG_PF_E!R45+NRG_CO_E!R45+NRG_BKBPB_E!R45+NRG_GW_E!R45+NRG_BF_E!R45+NRG_PR_E!R45+NRG_NI_E!R45+NRG_CL_E!R45+NRG_LNG_E!R45+NRG_BIOG_E!R45+NRG_GTL_E!R45+NRG_CPP_E!R45+NRG_NSP_E!R45</f>
        <v>0</v>
      </c>
      <c r="S45" s="8">
        <f>NRG_CM_E!S45+NRG_OIL_NG_E!S45+NRG_PF_E!S45+NRG_CO_E!S45+NRG_BKBPB_E!S45+NRG_GW_E!S45+NRG_BF_E!S45+NRG_PR_E!S45+NRG_NI_E!S45+NRG_CL_E!S45+NRG_LNG_E!S45+NRG_BIOG_E!S45+NRG_GTL_E!S45+NRG_CPP_E!S45+NRG_NSP_E!S45</f>
        <v>0</v>
      </c>
      <c r="T45" s="8">
        <f>NRG_CM_E!T45+NRG_OIL_NG_E!T45+NRG_PF_E!T45+NRG_CO_E!T45+NRG_BKBPB_E!T45+NRG_GW_E!T45+NRG_BF_E!T45+NRG_PR_E!T45+NRG_NI_E!T45+NRG_CL_E!T45+NRG_LNG_E!T45+NRG_BIOG_E!T45+NRG_GTL_E!T45+NRG_CPP_E!T45+NRG_NSP_E!T45</f>
        <v>0</v>
      </c>
      <c r="U45" s="8">
        <f>NRG_CM_E!U45+NRG_OIL_NG_E!U45+NRG_PF_E!U45+NRG_CO_E!U45+NRG_BKBPB_E!U45+NRG_GW_E!U45+NRG_BF_E!U45+NRG_PR_E!U45+NRG_NI_E!U45+NRG_CL_E!U45+NRG_LNG_E!U45+NRG_BIOG_E!U45+NRG_GTL_E!U45+NRG_CPP_E!U45+NRG_NSP_E!U45</f>
        <v>0</v>
      </c>
      <c r="V45" s="8">
        <f>NRG_CM_E!V45+NRG_OIL_NG_E!V45+NRG_PF_E!V45+NRG_CO_E!V45+NRG_BKBPB_E!V45+NRG_GW_E!V45+NRG_BF_E!V45+NRG_PR_E!V45+NRG_NI_E!V45+NRG_CL_E!V45+NRG_LNG_E!V45+NRG_BIOG_E!V45+NRG_GTL_E!V45+NRG_CPP_E!V45+NRG_NSP_E!V45</f>
        <v>0</v>
      </c>
      <c r="W45" s="8">
        <f>NRG_CM_E!W45+NRG_OIL_NG_E!W45+NRG_PF_E!W45+NRG_CO_E!W45+NRG_BKBPB_E!W45+NRG_GW_E!W45+NRG_BF_E!W45+NRG_PR_E!W45+NRG_NI_E!W45+NRG_CL_E!W45+NRG_LNG_E!W45+NRG_BIOG_E!W45+NRG_GTL_E!W45+NRG_CPP_E!W45+NRG_NSP_E!W45</f>
        <v>0</v>
      </c>
      <c r="X45" s="8">
        <f>NRG_CM_E!X45+NRG_OIL_NG_E!X45+NRG_PF_E!X45+NRG_CO_E!X45+NRG_BKBPB_E!X45+NRG_GW_E!X45+NRG_BF_E!X45+NRG_PR_E!X45+NRG_NI_E!X45+NRG_CL_E!X45+NRG_LNG_E!X45+NRG_BIOG_E!X45+NRG_GTL_E!X45+NRG_CPP_E!X45+NRG_NSP_E!X45</f>
        <v>0</v>
      </c>
      <c r="Y45" s="8">
        <f>NRG_CM_E!Y45+NRG_OIL_NG_E!Y45+NRG_PF_E!Y45+NRG_CO_E!Y45+NRG_BKBPB_E!Y45+NRG_GW_E!Y45+NRG_BF_E!Y45+NRG_PR_E!Y45+NRG_NI_E!Y45+NRG_CL_E!Y45+NRG_LNG_E!Y45+NRG_BIOG_E!Y45+NRG_GTL_E!Y45+NRG_CPP_E!Y45+NRG_NSP_E!Y45</f>
        <v>0</v>
      </c>
      <c r="Z45" s="8">
        <f>NRG_CM_E!Z45+NRG_OIL_NG_E!Z45+NRG_PF_E!Z45+NRG_CO_E!Z45+NRG_BKBPB_E!Z45+NRG_GW_E!Z45+NRG_BF_E!Z45+NRG_PR_E!Z45+NRG_NI_E!Z45+NRG_CL_E!Z45+NRG_LNG_E!Z45+NRG_BIOG_E!Z45+NRG_GTL_E!Z45+NRG_CPP_E!Z45+NRG_NSP_E!Z45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NRG_CM_E!C46+NRG_OIL_NG_E!C46+NRG_PF_E!C46+NRG_CO_E!C46+NRG_BKBPB_E!C46+NRG_GW_E!C46+NRG_BF_E!C46+NRG_PR_E!C46+NRG_NI_E!C46+NRG_CL_E!C46+NRG_LNG_E!C46+NRG_BIOG_E!C46+NRG_GTL_E!C46+NRG_CPP_E!C46+NRG_NSP_E!C46</f>
        <v>0</v>
      </c>
      <c r="D46" s="8">
        <f>NRG_CM_E!D46+NRG_OIL_NG_E!D46+NRG_PF_E!D46+NRG_CO_E!D46+NRG_BKBPB_E!D46+NRG_GW_E!D46+NRG_BF_E!D46+NRG_PR_E!D46+NRG_NI_E!D46+NRG_CL_E!D46+NRG_LNG_E!D46+NRG_BIOG_E!D46+NRG_GTL_E!D46+NRG_CPP_E!D46+NRG_NSP_E!D46</f>
        <v>0</v>
      </c>
      <c r="E46" s="8">
        <f>NRG_CM_E!E46+NRG_OIL_NG_E!E46+NRG_PF_E!E46+NRG_CO_E!E46+NRG_BKBPB_E!E46+NRG_GW_E!E46+NRG_BF_E!E46+NRG_PR_E!E46+NRG_NI_E!E46+NRG_CL_E!E46+NRG_LNG_E!E46+NRG_BIOG_E!E46+NRG_GTL_E!E46+NRG_CPP_E!E46+NRG_NSP_E!E46</f>
        <v>0</v>
      </c>
      <c r="F46" s="8">
        <f>NRG_CM_E!F46+NRG_OIL_NG_E!F46+NRG_PF_E!F46+NRG_CO_E!F46+NRG_BKBPB_E!F46+NRG_GW_E!F46+NRG_BF_E!F46+NRG_PR_E!F46+NRG_NI_E!F46+NRG_CL_E!F46+NRG_LNG_E!F46+NRG_BIOG_E!F46+NRG_GTL_E!F46+NRG_CPP_E!F46+NRG_NSP_E!F46</f>
        <v>0</v>
      </c>
      <c r="G46" s="8">
        <f>NRG_CM_E!G46+NRG_OIL_NG_E!G46+NRG_PF_E!G46+NRG_CO_E!G46+NRG_BKBPB_E!G46+NRG_GW_E!G46+NRG_BF_E!G46+NRG_PR_E!G46+NRG_NI_E!G46+NRG_CL_E!G46+NRG_LNG_E!G46+NRG_BIOG_E!G46+NRG_GTL_E!G46+NRG_CPP_E!G46+NRG_NSP_E!G46</f>
        <v>0</v>
      </c>
      <c r="H46" s="8">
        <f>NRG_CM_E!H46+NRG_OIL_NG_E!H46+NRG_PF_E!H46+NRG_CO_E!H46+NRG_BKBPB_E!H46+NRG_GW_E!H46+NRG_BF_E!H46+NRG_PR_E!H46+NRG_NI_E!H46+NRG_CL_E!H46+NRG_LNG_E!H46+NRG_BIOG_E!H46+NRG_GTL_E!H46+NRG_CPP_E!H46+NRG_NSP_E!H46</f>
        <v>0</v>
      </c>
      <c r="I46" s="8">
        <f>NRG_CM_E!I46+NRG_OIL_NG_E!I46+NRG_PF_E!I46+NRG_CO_E!I46+NRG_BKBPB_E!I46+NRG_GW_E!I46+NRG_BF_E!I46+NRG_PR_E!I46+NRG_NI_E!I46+NRG_CL_E!I46+NRG_LNG_E!I46+NRG_BIOG_E!I46+NRG_GTL_E!I46+NRG_CPP_E!I46+NRG_NSP_E!I46</f>
        <v>0</v>
      </c>
      <c r="J46" s="8">
        <f>NRG_CM_E!J46+NRG_OIL_NG_E!J46+NRG_PF_E!J46+NRG_CO_E!J46+NRG_BKBPB_E!J46+NRG_GW_E!J46+NRG_BF_E!J46+NRG_PR_E!J46+NRG_NI_E!J46+NRG_CL_E!J46+NRG_LNG_E!J46+NRG_BIOG_E!J46+NRG_GTL_E!J46+NRG_CPP_E!J46+NRG_NSP_E!J46</f>
        <v>0</v>
      </c>
      <c r="K46" s="8">
        <f>NRG_CM_E!K46+NRG_OIL_NG_E!K46+NRG_PF_E!K46+NRG_CO_E!K46+NRG_BKBPB_E!K46+NRG_GW_E!K46+NRG_BF_E!K46+NRG_PR_E!K46+NRG_NI_E!K46+NRG_CL_E!K46+NRG_LNG_E!K46+NRG_BIOG_E!K46+NRG_GTL_E!K46+NRG_CPP_E!K46+NRG_NSP_E!K46</f>
        <v>0</v>
      </c>
      <c r="L46" s="8">
        <f>NRG_CM_E!L46+NRG_OIL_NG_E!L46+NRG_PF_E!L46+NRG_CO_E!L46+NRG_BKBPB_E!L46+NRG_GW_E!L46+NRG_BF_E!L46+NRG_PR_E!L46+NRG_NI_E!L46+NRG_CL_E!L46+NRG_LNG_E!L46+NRG_BIOG_E!L46+NRG_GTL_E!L46+NRG_CPP_E!L46+NRG_NSP_E!L46</f>
        <v>0</v>
      </c>
      <c r="M46" s="8">
        <f>NRG_CM_E!M46+NRG_OIL_NG_E!M46+NRG_PF_E!M46+NRG_CO_E!M46+NRG_BKBPB_E!M46+NRG_GW_E!M46+NRG_BF_E!M46+NRG_PR_E!M46+NRG_NI_E!M46+NRG_CL_E!M46+NRG_LNG_E!M46+NRG_BIOG_E!M46+NRG_GTL_E!M46+NRG_CPP_E!M46+NRG_NSP_E!M46</f>
        <v>0</v>
      </c>
      <c r="N46" s="8">
        <f>NRG_CM_E!N46+NRG_OIL_NG_E!N46+NRG_PF_E!N46+NRG_CO_E!N46+NRG_BKBPB_E!N46+NRG_GW_E!N46+NRG_BF_E!N46+NRG_PR_E!N46+NRG_NI_E!N46+NRG_CL_E!N46+NRG_LNG_E!N46+NRG_BIOG_E!N46+NRG_GTL_E!N46+NRG_CPP_E!N46+NRG_NSP_E!N46</f>
        <v>0</v>
      </c>
      <c r="O46" s="8">
        <f>NRG_CM_E!O46+NRG_OIL_NG_E!O46+NRG_PF_E!O46+NRG_CO_E!O46+NRG_BKBPB_E!O46+NRG_GW_E!O46+NRG_BF_E!O46+NRG_PR_E!O46+NRG_NI_E!O46+NRG_CL_E!O46+NRG_LNG_E!O46+NRG_BIOG_E!O46+NRG_GTL_E!O46+NRG_CPP_E!O46+NRG_NSP_E!O46</f>
        <v>0</v>
      </c>
      <c r="P46" s="8">
        <f>NRG_CM_E!P46+NRG_OIL_NG_E!P46+NRG_PF_E!P46+NRG_CO_E!P46+NRG_BKBPB_E!P46+NRG_GW_E!P46+NRG_BF_E!P46+NRG_PR_E!P46+NRG_NI_E!P46+NRG_CL_E!P46+NRG_LNG_E!P46+NRG_BIOG_E!P46+NRG_GTL_E!P46+NRG_CPP_E!P46+NRG_NSP_E!P46</f>
        <v>0</v>
      </c>
      <c r="Q46" s="8">
        <f>NRG_CM_E!Q46+NRG_OIL_NG_E!Q46+NRG_PF_E!Q46+NRG_CO_E!Q46+NRG_BKBPB_E!Q46+NRG_GW_E!Q46+NRG_BF_E!Q46+NRG_PR_E!Q46+NRG_NI_E!Q46+NRG_CL_E!Q46+NRG_LNG_E!Q46+NRG_BIOG_E!Q46+NRG_GTL_E!Q46+NRG_CPP_E!Q46+NRG_NSP_E!Q46</f>
        <v>0</v>
      </c>
      <c r="R46" s="8">
        <f>NRG_CM_E!R46+NRG_OIL_NG_E!R46+NRG_PF_E!R46+NRG_CO_E!R46+NRG_BKBPB_E!R46+NRG_GW_E!R46+NRG_BF_E!R46+NRG_PR_E!R46+NRG_NI_E!R46+NRG_CL_E!R46+NRG_LNG_E!R46+NRG_BIOG_E!R46+NRG_GTL_E!R46+NRG_CPP_E!R46+NRG_NSP_E!R46</f>
        <v>0</v>
      </c>
      <c r="S46" s="8">
        <f>NRG_CM_E!S46+NRG_OIL_NG_E!S46+NRG_PF_E!S46+NRG_CO_E!S46+NRG_BKBPB_E!S46+NRG_GW_E!S46+NRG_BF_E!S46+NRG_PR_E!S46+NRG_NI_E!S46+NRG_CL_E!S46+NRG_LNG_E!S46+NRG_BIOG_E!S46+NRG_GTL_E!S46+NRG_CPP_E!S46+NRG_NSP_E!S46</f>
        <v>0</v>
      </c>
      <c r="T46" s="8">
        <f>NRG_CM_E!T46+NRG_OIL_NG_E!T46+NRG_PF_E!T46+NRG_CO_E!T46+NRG_BKBPB_E!T46+NRG_GW_E!T46+NRG_BF_E!T46+NRG_PR_E!T46+NRG_NI_E!T46+NRG_CL_E!T46+NRG_LNG_E!T46+NRG_BIOG_E!T46+NRG_GTL_E!T46+NRG_CPP_E!T46+NRG_NSP_E!T46</f>
        <v>0</v>
      </c>
      <c r="U46" s="8">
        <f>NRG_CM_E!U46+NRG_OIL_NG_E!U46+NRG_PF_E!U46+NRG_CO_E!U46+NRG_BKBPB_E!U46+NRG_GW_E!U46+NRG_BF_E!U46+NRG_PR_E!U46+NRG_NI_E!U46+NRG_CL_E!U46+NRG_LNG_E!U46+NRG_BIOG_E!U46+NRG_GTL_E!U46+NRG_CPP_E!U46+NRG_NSP_E!U46</f>
        <v>0</v>
      </c>
      <c r="V46" s="8">
        <f>NRG_CM_E!V46+NRG_OIL_NG_E!V46+NRG_PF_E!V46+NRG_CO_E!V46+NRG_BKBPB_E!V46+NRG_GW_E!V46+NRG_BF_E!V46+NRG_PR_E!V46+NRG_NI_E!V46+NRG_CL_E!V46+NRG_LNG_E!V46+NRG_BIOG_E!V46+NRG_GTL_E!V46+NRG_CPP_E!V46+NRG_NSP_E!V46</f>
        <v>0</v>
      </c>
      <c r="W46" s="8">
        <f>NRG_CM_E!W46+NRG_OIL_NG_E!W46+NRG_PF_E!W46+NRG_CO_E!W46+NRG_BKBPB_E!W46+NRG_GW_E!W46+NRG_BF_E!W46+NRG_PR_E!W46+NRG_NI_E!W46+NRG_CL_E!W46+NRG_LNG_E!W46+NRG_BIOG_E!W46+NRG_GTL_E!W46+NRG_CPP_E!W46+NRG_NSP_E!W46</f>
        <v>0</v>
      </c>
      <c r="X46" s="8">
        <f>NRG_CM_E!X46+NRG_OIL_NG_E!X46+NRG_PF_E!X46+NRG_CO_E!X46+NRG_BKBPB_E!X46+NRG_GW_E!X46+NRG_BF_E!X46+NRG_PR_E!X46+NRG_NI_E!X46+NRG_CL_E!X46+NRG_LNG_E!X46+NRG_BIOG_E!X46+NRG_GTL_E!X46+NRG_CPP_E!X46+NRG_NSP_E!X46</f>
        <v>0</v>
      </c>
      <c r="Y46" s="8">
        <f>NRG_CM_E!Y46+NRG_OIL_NG_E!Y46+NRG_PF_E!Y46+NRG_CO_E!Y46+NRG_BKBPB_E!Y46+NRG_GW_E!Y46+NRG_BF_E!Y46+NRG_PR_E!Y46+NRG_NI_E!Y46+NRG_CL_E!Y46+NRG_LNG_E!Y46+NRG_BIOG_E!Y46+NRG_GTL_E!Y46+NRG_CPP_E!Y46+NRG_NSP_E!Y46</f>
        <v>0</v>
      </c>
      <c r="Z46" s="8">
        <f>NRG_CM_E!Z46+NRG_OIL_NG_E!Z46+NRG_PF_E!Z46+NRG_CO_E!Z46+NRG_BKBPB_E!Z46+NRG_GW_E!Z46+NRG_BF_E!Z46+NRG_PR_E!Z46+NRG_NI_E!Z46+NRG_CL_E!Z46+NRG_LNG_E!Z46+NRG_BIOG_E!Z46+NRG_GTL_E!Z46+NRG_CPP_E!Z46+NRG_NSP_E!Z46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NRG_CM_E!C47+NRG_OIL_NG_E!C47+NRG_PF_E!C47+NRG_CO_E!C47+NRG_BKBPB_E!C47+NRG_GW_E!C47+NRG_BF_E!C47+NRG_PR_E!C47+NRG_NI_E!C47+NRG_CL_E!C47+NRG_LNG_E!C47+NRG_BIOG_E!C47+NRG_GTL_E!C47+NRG_CPP_E!C47+NRG_NSP_E!C47</f>
        <v>0</v>
      </c>
      <c r="D47" s="8">
        <f>NRG_CM_E!D47+NRG_OIL_NG_E!D47+NRG_PF_E!D47+NRG_CO_E!D47+NRG_BKBPB_E!D47+NRG_GW_E!D47+NRG_BF_E!D47+NRG_PR_E!D47+NRG_NI_E!D47+NRG_CL_E!D47+NRG_LNG_E!D47+NRG_BIOG_E!D47+NRG_GTL_E!D47+NRG_CPP_E!D47+NRG_NSP_E!D47</f>
        <v>0</v>
      </c>
      <c r="E47" s="8">
        <f>NRG_CM_E!E47+NRG_OIL_NG_E!E47+NRG_PF_E!E47+NRG_CO_E!E47+NRG_BKBPB_E!E47+NRG_GW_E!E47+NRG_BF_E!E47+NRG_PR_E!E47+NRG_NI_E!E47+NRG_CL_E!E47+NRG_LNG_E!E47+NRG_BIOG_E!E47+NRG_GTL_E!E47+NRG_CPP_E!E47+NRG_NSP_E!E47</f>
        <v>0</v>
      </c>
      <c r="F47" s="8">
        <f>NRG_CM_E!F47+NRG_OIL_NG_E!F47+NRG_PF_E!F47+NRG_CO_E!F47+NRG_BKBPB_E!F47+NRG_GW_E!F47+NRG_BF_E!F47+NRG_PR_E!F47+NRG_NI_E!F47+NRG_CL_E!F47+NRG_LNG_E!F47+NRG_BIOG_E!F47+NRG_GTL_E!F47+NRG_CPP_E!F47+NRG_NSP_E!F47</f>
        <v>0</v>
      </c>
      <c r="G47" s="8">
        <f>NRG_CM_E!G47+NRG_OIL_NG_E!G47+NRG_PF_E!G47+NRG_CO_E!G47+NRG_BKBPB_E!G47+NRG_GW_E!G47+NRG_BF_E!G47+NRG_PR_E!G47+NRG_NI_E!G47+NRG_CL_E!G47+NRG_LNG_E!G47+NRG_BIOG_E!G47+NRG_GTL_E!G47+NRG_CPP_E!G47+NRG_NSP_E!G47</f>
        <v>0</v>
      </c>
      <c r="H47" s="8">
        <f>NRG_CM_E!H47+NRG_OIL_NG_E!H47+NRG_PF_E!H47+NRG_CO_E!H47+NRG_BKBPB_E!H47+NRG_GW_E!H47+NRG_BF_E!H47+NRG_PR_E!H47+NRG_NI_E!H47+NRG_CL_E!H47+NRG_LNG_E!H47+NRG_BIOG_E!H47+NRG_GTL_E!H47+NRG_CPP_E!H47+NRG_NSP_E!H47</f>
        <v>0</v>
      </c>
      <c r="I47" s="8">
        <f>NRG_CM_E!I47+NRG_OIL_NG_E!I47+NRG_PF_E!I47+NRG_CO_E!I47+NRG_BKBPB_E!I47+NRG_GW_E!I47+NRG_BF_E!I47+NRG_PR_E!I47+NRG_NI_E!I47+NRG_CL_E!I47+NRG_LNG_E!I47+NRG_BIOG_E!I47+NRG_GTL_E!I47+NRG_CPP_E!I47+NRG_NSP_E!I47</f>
        <v>0</v>
      </c>
      <c r="J47" s="8">
        <f>NRG_CM_E!J47+NRG_OIL_NG_E!J47+NRG_PF_E!J47+NRG_CO_E!J47+NRG_BKBPB_E!J47+NRG_GW_E!J47+NRG_BF_E!J47+NRG_PR_E!J47+NRG_NI_E!J47+NRG_CL_E!J47+NRG_LNG_E!J47+NRG_BIOG_E!J47+NRG_GTL_E!J47+NRG_CPP_E!J47+NRG_NSP_E!J47</f>
        <v>0</v>
      </c>
      <c r="K47" s="8">
        <f>NRG_CM_E!K47+NRG_OIL_NG_E!K47+NRG_PF_E!K47+NRG_CO_E!K47+NRG_BKBPB_E!K47+NRG_GW_E!K47+NRG_BF_E!K47+NRG_PR_E!K47+NRG_NI_E!K47+NRG_CL_E!K47+NRG_LNG_E!K47+NRG_BIOG_E!K47+NRG_GTL_E!K47+NRG_CPP_E!K47+NRG_NSP_E!K47</f>
        <v>12.589103160000001</v>
      </c>
      <c r="L47" s="8">
        <f>NRG_CM_E!L47+NRG_OIL_NG_E!L47+NRG_PF_E!L47+NRG_CO_E!L47+NRG_BKBPB_E!L47+NRG_GW_E!L47+NRG_BF_E!L47+NRG_PR_E!L47+NRG_NI_E!L47+NRG_CL_E!L47+NRG_LNG_E!L47+NRG_BIOG_E!L47+NRG_GTL_E!L47+NRG_CPP_E!L47+NRG_NSP_E!L47</f>
        <v>0</v>
      </c>
      <c r="M47" s="8">
        <f>NRG_CM_E!M47+NRG_OIL_NG_E!M47+NRG_PF_E!M47+NRG_CO_E!M47+NRG_BKBPB_E!M47+NRG_GW_E!M47+NRG_BF_E!M47+NRG_PR_E!M47+NRG_NI_E!M47+NRG_CL_E!M47+NRG_LNG_E!M47+NRG_BIOG_E!M47+NRG_GTL_E!M47+NRG_CPP_E!M47+NRG_NSP_E!M47</f>
        <v>0</v>
      </c>
      <c r="N47" s="8">
        <f>NRG_CM_E!N47+NRG_OIL_NG_E!N47+NRG_PF_E!N47+NRG_CO_E!N47+NRG_BKBPB_E!N47+NRG_GW_E!N47+NRG_BF_E!N47+NRG_PR_E!N47+NRG_NI_E!N47+NRG_CL_E!N47+NRG_LNG_E!N47+NRG_BIOG_E!N47+NRG_GTL_E!N47+NRG_CPP_E!N47+NRG_NSP_E!N47</f>
        <v>0</v>
      </c>
      <c r="O47" s="8">
        <f>NRG_CM_E!O47+NRG_OIL_NG_E!O47+NRG_PF_E!O47+NRG_CO_E!O47+NRG_BKBPB_E!O47+NRG_GW_E!O47+NRG_BF_E!O47+NRG_PR_E!O47+NRG_NI_E!O47+NRG_CL_E!O47+NRG_LNG_E!O47+NRG_BIOG_E!O47+NRG_GTL_E!O47+NRG_CPP_E!O47+NRG_NSP_E!O47</f>
        <v>0</v>
      </c>
      <c r="P47" s="8">
        <f>NRG_CM_E!P47+NRG_OIL_NG_E!P47+NRG_PF_E!P47+NRG_CO_E!P47+NRG_BKBPB_E!P47+NRG_GW_E!P47+NRG_BF_E!P47+NRG_PR_E!P47+NRG_NI_E!P47+NRG_CL_E!P47+NRG_LNG_E!P47+NRG_BIOG_E!P47+NRG_GTL_E!P47+NRG_CPP_E!P47+NRG_NSP_E!P47</f>
        <v>0</v>
      </c>
      <c r="Q47" s="8">
        <f>NRG_CM_E!Q47+NRG_OIL_NG_E!Q47+NRG_PF_E!Q47+NRG_CO_E!Q47+NRG_BKBPB_E!Q47+NRG_GW_E!Q47+NRG_BF_E!Q47+NRG_PR_E!Q47+NRG_NI_E!Q47+NRG_CL_E!Q47+NRG_LNG_E!Q47+NRG_BIOG_E!Q47+NRG_GTL_E!Q47+NRG_CPP_E!Q47+NRG_NSP_E!Q47</f>
        <v>0</v>
      </c>
      <c r="R47" s="8">
        <f>NRG_CM_E!R47+NRG_OIL_NG_E!R47+NRG_PF_E!R47+NRG_CO_E!R47+NRG_BKBPB_E!R47+NRG_GW_E!R47+NRG_BF_E!R47+NRG_PR_E!R47+NRG_NI_E!R47+NRG_CL_E!R47+NRG_LNG_E!R47+NRG_BIOG_E!R47+NRG_GTL_E!R47+NRG_CPP_E!R47+NRG_NSP_E!R47</f>
        <v>0</v>
      </c>
      <c r="S47" s="8">
        <f>NRG_CM_E!S47+NRG_OIL_NG_E!S47+NRG_PF_E!S47+NRG_CO_E!S47+NRG_BKBPB_E!S47+NRG_GW_E!S47+NRG_BF_E!S47+NRG_PR_E!S47+NRG_NI_E!S47+NRG_CL_E!S47+NRG_LNG_E!S47+NRG_BIOG_E!S47+NRG_GTL_E!S47+NRG_CPP_E!S47+NRG_NSP_E!S47</f>
        <v>0</v>
      </c>
      <c r="T47" s="8">
        <f>NRG_CM_E!T47+NRG_OIL_NG_E!T47+NRG_PF_E!T47+NRG_CO_E!T47+NRG_BKBPB_E!T47+NRG_GW_E!T47+NRG_BF_E!T47+NRG_PR_E!T47+NRG_NI_E!T47+NRG_CL_E!T47+NRG_LNG_E!T47+NRG_BIOG_E!T47+NRG_GTL_E!T47+NRG_CPP_E!T47+NRG_NSP_E!T47</f>
        <v>0</v>
      </c>
      <c r="U47" s="8">
        <f>NRG_CM_E!U47+NRG_OIL_NG_E!U47+NRG_PF_E!U47+NRG_CO_E!U47+NRG_BKBPB_E!U47+NRG_GW_E!U47+NRG_BF_E!U47+NRG_PR_E!U47+NRG_NI_E!U47+NRG_CL_E!U47+NRG_LNG_E!U47+NRG_BIOG_E!U47+NRG_GTL_E!U47+NRG_CPP_E!U47+NRG_NSP_E!U47</f>
        <v>0</v>
      </c>
      <c r="V47" s="8">
        <f>NRG_CM_E!V47+NRG_OIL_NG_E!V47+NRG_PF_E!V47+NRG_CO_E!V47+NRG_BKBPB_E!V47+NRG_GW_E!V47+NRG_BF_E!V47+NRG_PR_E!V47+NRG_NI_E!V47+NRG_CL_E!V47+NRG_LNG_E!V47+NRG_BIOG_E!V47+NRG_GTL_E!V47+NRG_CPP_E!V47+NRG_NSP_E!V47</f>
        <v>0</v>
      </c>
      <c r="W47" s="8">
        <f>NRG_CM_E!W47+NRG_OIL_NG_E!W47+NRG_PF_E!W47+NRG_CO_E!W47+NRG_BKBPB_E!W47+NRG_GW_E!W47+NRG_BF_E!W47+NRG_PR_E!W47+NRG_NI_E!W47+NRG_CL_E!W47+NRG_LNG_E!W47+NRG_BIOG_E!W47+NRG_GTL_E!W47+NRG_CPP_E!W47+NRG_NSP_E!W47</f>
        <v>0</v>
      </c>
      <c r="X47" s="8">
        <f>NRG_CM_E!X47+NRG_OIL_NG_E!X47+NRG_PF_E!X47+NRG_CO_E!X47+NRG_BKBPB_E!X47+NRG_GW_E!X47+NRG_BF_E!X47+NRG_PR_E!X47+NRG_NI_E!X47+NRG_CL_E!X47+NRG_LNG_E!X47+NRG_BIOG_E!X47+NRG_GTL_E!X47+NRG_CPP_E!X47+NRG_NSP_E!X47</f>
        <v>0</v>
      </c>
      <c r="Y47" s="8">
        <f>NRG_CM_E!Y47+NRG_OIL_NG_E!Y47+NRG_PF_E!Y47+NRG_CO_E!Y47+NRG_BKBPB_E!Y47+NRG_GW_E!Y47+NRG_BF_E!Y47+NRG_PR_E!Y47+NRG_NI_E!Y47+NRG_CL_E!Y47+NRG_LNG_E!Y47+NRG_BIOG_E!Y47+NRG_GTL_E!Y47+NRG_CPP_E!Y47+NRG_NSP_E!Y47</f>
        <v>0</v>
      </c>
      <c r="Z47" s="8">
        <f>NRG_CM_E!Z47+NRG_OIL_NG_E!Z47+NRG_PF_E!Z47+NRG_CO_E!Z47+NRG_BKBPB_E!Z47+NRG_GW_E!Z47+NRG_BF_E!Z47+NRG_PR_E!Z47+NRG_NI_E!Z47+NRG_CL_E!Z47+NRG_LNG_E!Z47+NRG_BIOG_E!Z47+NRG_GTL_E!Z47+NRG_CPP_E!Z47+NRG_NSP_E!Z47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NRG_CM_E!C48+NRG_OIL_NG_E!C48+NRG_PF_E!C48+NRG_CO_E!C48+NRG_BKBPB_E!C48+NRG_GW_E!C48+NRG_BF_E!C48+NRG_PR_E!C48+NRG_NI_E!C48+NRG_CL_E!C48+NRG_LNG_E!C48+NRG_BIOG_E!C48+NRG_GTL_E!C48+NRG_CPP_E!C48+NRG_NSP_E!C48</f>
        <v>0</v>
      </c>
      <c r="D48" s="8">
        <f>NRG_CM_E!D48+NRG_OIL_NG_E!D48+NRG_PF_E!D48+NRG_CO_E!D48+NRG_BKBPB_E!D48+NRG_GW_E!D48+NRG_BF_E!D48+NRG_PR_E!D48+NRG_NI_E!D48+NRG_CL_E!D48+NRG_LNG_E!D48+NRG_BIOG_E!D48+NRG_GTL_E!D48+NRG_CPP_E!D48+NRG_NSP_E!D48</f>
        <v>0</v>
      </c>
      <c r="E48" s="8">
        <f>NRG_CM_E!E48+NRG_OIL_NG_E!E48+NRG_PF_E!E48+NRG_CO_E!E48+NRG_BKBPB_E!E48+NRG_GW_E!E48+NRG_BF_E!E48+NRG_PR_E!E48+NRG_NI_E!E48+NRG_CL_E!E48+NRG_LNG_E!E48+NRG_BIOG_E!E48+NRG_GTL_E!E48+NRG_CPP_E!E48+NRG_NSP_E!E48</f>
        <v>0</v>
      </c>
      <c r="F48" s="8">
        <f>NRG_CM_E!F48+NRG_OIL_NG_E!F48+NRG_PF_E!F48+NRG_CO_E!F48+NRG_BKBPB_E!F48+NRG_GW_E!F48+NRG_BF_E!F48+NRG_PR_E!F48+NRG_NI_E!F48+NRG_CL_E!F48+NRG_LNG_E!F48+NRG_BIOG_E!F48+NRG_GTL_E!F48+NRG_CPP_E!F48+NRG_NSP_E!F48</f>
        <v>0</v>
      </c>
      <c r="G48" s="8">
        <f>NRG_CM_E!G48+NRG_OIL_NG_E!G48+NRG_PF_E!G48+NRG_CO_E!G48+NRG_BKBPB_E!G48+NRG_GW_E!G48+NRG_BF_E!G48+NRG_PR_E!G48+NRG_NI_E!G48+NRG_CL_E!G48+NRG_LNG_E!G48+NRG_BIOG_E!G48+NRG_GTL_E!G48+NRG_CPP_E!G48+NRG_NSP_E!G48</f>
        <v>0</v>
      </c>
      <c r="H48" s="8">
        <f>NRG_CM_E!H48+NRG_OIL_NG_E!H48+NRG_PF_E!H48+NRG_CO_E!H48+NRG_BKBPB_E!H48+NRG_GW_E!H48+NRG_BF_E!H48+NRG_PR_E!H48+NRG_NI_E!H48+NRG_CL_E!H48+NRG_LNG_E!H48+NRG_BIOG_E!H48+NRG_GTL_E!H48+NRG_CPP_E!H48+NRG_NSP_E!H48</f>
        <v>0</v>
      </c>
      <c r="I48" s="8">
        <f>NRG_CM_E!I48+NRG_OIL_NG_E!I48+NRG_PF_E!I48+NRG_CO_E!I48+NRG_BKBPB_E!I48+NRG_GW_E!I48+NRG_BF_E!I48+NRG_PR_E!I48+NRG_NI_E!I48+NRG_CL_E!I48+NRG_LNG_E!I48+NRG_BIOG_E!I48+NRG_GTL_E!I48+NRG_CPP_E!I48+NRG_NSP_E!I48</f>
        <v>0</v>
      </c>
      <c r="J48" s="8">
        <f>NRG_CM_E!J48+NRG_OIL_NG_E!J48+NRG_PF_E!J48+NRG_CO_E!J48+NRG_BKBPB_E!J48+NRG_GW_E!J48+NRG_BF_E!J48+NRG_PR_E!J48+NRG_NI_E!J48+NRG_CL_E!J48+NRG_LNG_E!J48+NRG_BIOG_E!J48+NRG_GTL_E!J48+NRG_CPP_E!J48+NRG_NSP_E!J48</f>
        <v>0</v>
      </c>
      <c r="K48" s="8">
        <f>NRG_CM_E!K48+NRG_OIL_NG_E!K48+NRG_PF_E!K48+NRG_CO_E!K48+NRG_BKBPB_E!K48+NRG_GW_E!K48+NRG_BF_E!K48+NRG_PR_E!K48+NRG_NI_E!K48+NRG_CL_E!K48+NRG_LNG_E!K48+NRG_BIOG_E!K48+NRG_GTL_E!K48+NRG_CPP_E!K48+NRG_NSP_E!K48</f>
        <v>0</v>
      </c>
      <c r="L48" s="8">
        <f>NRG_CM_E!L48+NRG_OIL_NG_E!L48+NRG_PF_E!L48+NRG_CO_E!L48+NRG_BKBPB_E!L48+NRG_GW_E!L48+NRG_BF_E!L48+NRG_PR_E!L48+NRG_NI_E!L48+NRG_CL_E!L48+NRG_LNG_E!L48+NRG_BIOG_E!L48+NRG_GTL_E!L48+NRG_CPP_E!L48+NRG_NSP_E!L48</f>
        <v>0</v>
      </c>
      <c r="M48" s="8">
        <f>NRG_CM_E!M48+NRG_OIL_NG_E!M48+NRG_PF_E!M48+NRG_CO_E!M48+NRG_BKBPB_E!M48+NRG_GW_E!M48+NRG_BF_E!M48+NRG_PR_E!M48+NRG_NI_E!M48+NRG_CL_E!M48+NRG_LNG_E!M48+NRG_BIOG_E!M48+NRG_GTL_E!M48+NRG_CPP_E!M48+NRG_NSP_E!M48</f>
        <v>0</v>
      </c>
      <c r="N48" s="8">
        <f>NRG_CM_E!N48+NRG_OIL_NG_E!N48+NRG_PF_E!N48+NRG_CO_E!N48+NRG_BKBPB_E!N48+NRG_GW_E!N48+NRG_BF_E!N48+NRG_PR_E!N48+NRG_NI_E!N48+NRG_CL_E!N48+NRG_LNG_E!N48+NRG_BIOG_E!N48+NRG_GTL_E!N48+NRG_CPP_E!N48+NRG_NSP_E!N48</f>
        <v>0</v>
      </c>
      <c r="O48" s="8">
        <f>NRG_CM_E!O48+NRG_OIL_NG_E!O48+NRG_PF_E!O48+NRG_CO_E!O48+NRG_BKBPB_E!O48+NRG_GW_E!O48+NRG_BF_E!O48+NRG_PR_E!O48+NRG_NI_E!O48+NRG_CL_E!O48+NRG_LNG_E!O48+NRG_BIOG_E!O48+NRG_GTL_E!O48+NRG_CPP_E!O48+NRG_NSP_E!O48</f>
        <v>0</v>
      </c>
      <c r="P48" s="8">
        <f>NRG_CM_E!P48+NRG_OIL_NG_E!P48+NRG_PF_E!P48+NRG_CO_E!P48+NRG_BKBPB_E!P48+NRG_GW_E!P48+NRG_BF_E!P48+NRG_PR_E!P48+NRG_NI_E!P48+NRG_CL_E!P48+NRG_LNG_E!P48+NRG_BIOG_E!P48+NRG_GTL_E!P48+NRG_CPP_E!P48+NRG_NSP_E!P48</f>
        <v>0</v>
      </c>
      <c r="Q48" s="8">
        <f>NRG_CM_E!Q48+NRG_OIL_NG_E!Q48+NRG_PF_E!Q48+NRG_CO_E!Q48+NRG_BKBPB_E!Q48+NRG_GW_E!Q48+NRG_BF_E!Q48+NRG_PR_E!Q48+NRG_NI_E!Q48+NRG_CL_E!Q48+NRG_LNG_E!Q48+NRG_BIOG_E!Q48+NRG_GTL_E!Q48+NRG_CPP_E!Q48+NRG_NSP_E!Q48</f>
        <v>0</v>
      </c>
      <c r="R48" s="8">
        <f>NRG_CM_E!R48+NRG_OIL_NG_E!R48+NRG_PF_E!R48+NRG_CO_E!R48+NRG_BKBPB_E!R48+NRG_GW_E!R48+NRG_BF_E!R48+NRG_PR_E!R48+NRG_NI_E!R48+NRG_CL_E!R48+NRG_LNG_E!R48+NRG_BIOG_E!R48+NRG_GTL_E!R48+NRG_CPP_E!R48+NRG_NSP_E!R48</f>
        <v>0</v>
      </c>
      <c r="S48" s="8">
        <f>NRG_CM_E!S48+NRG_OIL_NG_E!S48+NRG_PF_E!S48+NRG_CO_E!S48+NRG_BKBPB_E!S48+NRG_GW_E!S48+NRG_BF_E!S48+NRG_PR_E!S48+NRG_NI_E!S48+NRG_CL_E!S48+NRG_LNG_E!S48+NRG_BIOG_E!S48+NRG_GTL_E!S48+NRG_CPP_E!S48+NRG_NSP_E!S48</f>
        <v>0</v>
      </c>
      <c r="T48" s="8">
        <f>NRG_CM_E!T48+NRG_OIL_NG_E!T48+NRG_PF_E!T48+NRG_CO_E!T48+NRG_BKBPB_E!T48+NRG_GW_E!T48+NRG_BF_E!T48+NRG_PR_E!T48+NRG_NI_E!T48+NRG_CL_E!T48+NRG_LNG_E!T48+NRG_BIOG_E!T48+NRG_GTL_E!T48+NRG_CPP_E!T48+NRG_NSP_E!T48</f>
        <v>0</v>
      </c>
      <c r="U48" s="8">
        <f>NRG_CM_E!U48+NRG_OIL_NG_E!U48+NRG_PF_E!U48+NRG_CO_E!U48+NRG_BKBPB_E!U48+NRG_GW_E!U48+NRG_BF_E!U48+NRG_PR_E!U48+NRG_NI_E!U48+NRG_CL_E!U48+NRG_LNG_E!U48+NRG_BIOG_E!U48+NRG_GTL_E!U48+NRG_CPP_E!U48+NRG_NSP_E!U48</f>
        <v>0</v>
      </c>
      <c r="V48" s="8">
        <f>NRG_CM_E!V48+NRG_OIL_NG_E!V48+NRG_PF_E!V48+NRG_CO_E!V48+NRG_BKBPB_E!V48+NRG_GW_E!V48+NRG_BF_E!V48+NRG_PR_E!V48+NRG_NI_E!V48+NRG_CL_E!V48+NRG_LNG_E!V48+NRG_BIOG_E!V48+NRG_GTL_E!V48+NRG_CPP_E!V48+NRG_NSP_E!V48</f>
        <v>0</v>
      </c>
      <c r="W48" s="8">
        <f>NRG_CM_E!W48+NRG_OIL_NG_E!W48+NRG_PF_E!W48+NRG_CO_E!W48+NRG_BKBPB_E!W48+NRG_GW_E!W48+NRG_BF_E!W48+NRG_PR_E!W48+NRG_NI_E!W48+NRG_CL_E!W48+NRG_LNG_E!W48+NRG_BIOG_E!W48+NRG_GTL_E!W48+NRG_CPP_E!W48+NRG_NSP_E!W48</f>
        <v>0</v>
      </c>
      <c r="X48" s="8">
        <f>NRG_CM_E!X48+NRG_OIL_NG_E!X48+NRG_PF_E!X48+NRG_CO_E!X48+NRG_BKBPB_E!X48+NRG_GW_E!X48+NRG_BF_E!X48+NRG_PR_E!X48+NRG_NI_E!X48+NRG_CL_E!X48+NRG_LNG_E!X48+NRG_BIOG_E!X48+NRG_GTL_E!X48+NRG_CPP_E!X48+NRG_NSP_E!X48</f>
        <v>0</v>
      </c>
      <c r="Y48" s="8">
        <f>NRG_CM_E!Y48+NRG_OIL_NG_E!Y48+NRG_PF_E!Y48+NRG_CO_E!Y48+NRG_BKBPB_E!Y48+NRG_GW_E!Y48+NRG_BF_E!Y48+NRG_PR_E!Y48+NRG_NI_E!Y48+NRG_CL_E!Y48+NRG_LNG_E!Y48+NRG_BIOG_E!Y48+NRG_GTL_E!Y48+NRG_CPP_E!Y48+NRG_NSP_E!Y48</f>
        <v>0</v>
      </c>
      <c r="Z48" s="8">
        <f>NRG_CM_E!Z48+NRG_OIL_NG_E!Z48+NRG_PF_E!Z48+NRG_CO_E!Z48+NRG_BKBPB_E!Z48+NRG_GW_E!Z48+NRG_BF_E!Z48+NRG_PR_E!Z48+NRG_NI_E!Z48+NRG_CL_E!Z48+NRG_LNG_E!Z48+NRG_BIOG_E!Z48+NRG_GTL_E!Z48+NRG_CPP_E!Z48+NRG_NSP_E!Z48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NRG_CM_E!C49+NRG_OIL_NG_E!C49+NRG_PF_E!C49+NRG_CO_E!C49+NRG_BKBPB_E!C49+NRG_GW_E!C49+NRG_BF_E!C49+NRG_PR_E!C49+NRG_NI_E!C49+NRG_CL_E!C49+NRG_LNG_E!C49+NRG_BIOG_E!C49+NRG_GTL_E!C49+NRG_CPP_E!C49+NRG_NSP_E!C49</f>
        <v>0</v>
      </c>
      <c r="D49" s="8">
        <f>NRG_CM_E!D49+NRG_OIL_NG_E!D49+NRG_PF_E!D49+NRG_CO_E!D49+NRG_BKBPB_E!D49+NRG_GW_E!D49+NRG_BF_E!D49+NRG_PR_E!D49+NRG_NI_E!D49+NRG_CL_E!D49+NRG_LNG_E!D49+NRG_BIOG_E!D49+NRG_GTL_E!D49+NRG_CPP_E!D49+NRG_NSP_E!D49</f>
        <v>0</v>
      </c>
      <c r="E49" s="8">
        <f>NRG_CM_E!E49+NRG_OIL_NG_E!E49+NRG_PF_E!E49+NRG_CO_E!E49+NRG_BKBPB_E!E49+NRG_GW_E!E49+NRG_BF_E!E49+NRG_PR_E!E49+NRG_NI_E!E49+NRG_CL_E!E49+NRG_LNG_E!E49+NRG_BIOG_E!E49+NRG_GTL_E!E49+NRG_CPP_E!E49+NRG_NSP_E!E49</f>
        <v>0</v>
      </c>
      <c r="F49" s="8">
        <f>NRG_CM_E!F49+NRG_OIL_NG_E!F49+NRG_PF_E!F49+NRG_CO_E!F49+NRG_BKBPB_E!F49+NRG_GW_E!F49+NRG_BF_E!F49+NRG_PR_E!F49+NRG_NI_E!F49+NRG_CL_E!F49+NRG_LNG_E!F49+NRG_BIOG_E!F49+NRG_GTL_E!F49+NRG_CPP_E!F49+NRG_NSP_E!F49</f>
        <v>0</v>
      </c>
      <c r="G49" s="8">
        <f>NRG_CM_E!G49+NRG_OIL_NG_E!G49+NRG_PF_E!G49+NRG_CO_E!G49+NRG_BKBPB_E!G49+NRG_GW_E!G49+NRG_BF_E!G49+NRG_PR_E!G49+NRG_NI_E!G49+NRG_CL_E!G49+NRG_LNG_E!G49+NRG_BIOG_E!G49+NRG_GTL_E!G49+NRG_CPP_E!G49+NRG_NSP_E!G49</f>
        <v>0</v>
      </c>
      <c r="H49" s="8">
        <f>NRG_CM_E!H49+NRG_OIL_NG_E!H49+NRG_PF_E!H49+NRG_CO_E!H49+NRG_BKBPB_E!H49+NRG_GW_E!H49+NRG_BF_E!H49+NRG_PR_E!H49+NRG_NI_E!H49+NRG_CL_E!H49+NRG_LNG_E!H49+NRG_BIOG_E!H49+NRG_GTL_E!H49+NRG_CPP_E!H49+NRG_NSP_E!H49</f>
        <v>0</v>
      </c>
      <c r="I49" s="8">
        <f>NRG_CM_E!I49+NRG_OIL_NG_E!I49+NRG_PF_E!I49+NRG_CO_E!I49+NRG_BKBPB_E!I49+NRG_GW_E!I49+NRG_BF_E!I49+NRG_PR_E!I49+NRG_NI_E!I49+NRG_CL_E!I49+NRG_LNG_E!I49+NRG_BIOG_E!I49+NRG_GTL_E!I49+NRG_CPP_E!I49+NRG_NSP_E!I49</f>
        <v>0</v>
      </c>
      <c r="J49" s="8">
        <f>NRG_CM_E!J49+NRG_OIL_NG_E!J49+NRG_PF_E!J49+NRG_CO_E!J49+NRG_BKBPB_E!J49+NRG_GW_E!J49+NRG_BF_E!J49+NRG_PR_E!J49+NRG_NI_E!J49+NRG_CL_E!J49+NRG_LNG_E!J49+NRG_BIOG_E!J49+NRG_GTL_E!J49+NRG_CPP_E!J49+NRG_NSP_E!J49</f>
        <v>0</v>
      </c>
      <c r="K49" s="8">
        <f>NRG_CM_E!K49+NRG_OIL_NG_E!K49+NRG_PF_E!K49+NRG_CO_E!K49+NRG_BKBPB_E!K49+NRG_GW_E!K49+NRG_BF_E!K49+NRG_PR_E!K49+NRG_NI_E!K49+NRG_CL_E!K49+NRG_LNG_E!K49+NRG_BIOG_E!K49+NRG_GTL_E!K49+NRG_CPP_E!K49+NRG_NSP_E!K49</f>
        <v>0</v>
      </c>
      <c r="L49" s="8">
        <f>NRG_CM_E!L49+NRG_OIL_NG_E!L49+NRG_PF_E!L49+NRG_CO_E!L49+NRG_BKBPB_E!L49+NRG_GW_E!L49+NRG_BF_E!L49+NRG_PR_E!L49+NRG_NI_E!L49+NRG_CL_E!L49+NRG_LNG_E!L49+NRG_BIOG_E!L49+NRG_GTL_E!L49+NRG_CPP_E!L49+NRG_NSP_E!L49</f>
        <v>0</v>
      </c>
      <c r="M49" s="8">
        <f>NRG_CM_E!M49+NRG_OIL_NG_E!M49+NRG_PF_E!M49+NRG_CO_E!M49+NRG_BKBPB_E!M49+NRG_GW_E!M49+NRG_BF_E!M49+NRG_PR_E!M49+NRG_NI_E!M49+NRG_CL_E!M49+NRG_LNG_E!M49+NRG_BIOG_E!M49+NRG_GTL_E!M49+NRG_CPP_E!M49+NRG_NSP_E!M49</f>
        <v>0</v>
      </c>
      <c r="N49" s="8">
        <f>NRG_CM_E!N49+NRG_OIL_NG_E!N49+NRG_PF_E!N49+NRG_CO_E!N49+NRG_BKBPB_E!N49+NRG_GW_E!N49+NRG_BF_E!N49+NRG_PR_E!N49+NRG_NI_E!N49+NRG_CL_E!N49+NRG_LNG_E!N49+NRG_BIOG_E!N49+NRG_GTL_E!N49+NRG_CPP_E!N49+NRG_NSP_E!N49</f>
        <v>0</v>
      </c>
      <c r="O49" s="8">
        <f>NRG_CM_E!O49+NRG_OIL_NG_E!O49+NRG_PF_E!O49+NRG_CO_E!O49+NRG_BKBPB_E!O49+NRG_GW_E!O49+NRG_BF_E!O49+NRG_PR_E!O49+NRG_NI_E!O49+NRG_CL_E!O49+NRG_LNG_E!O49+NRG_BIOG_E!O49+NRG_GTL_E!O49+NRG_CPP_E!O49+NRG_NSP_E!O49</f>
        <v>0</v>
      </c>
      <c r="P49" s="8">
        <f>NRG_CM_E!P49+NRG_OIL_NG_E!P49+NRG_PF_E!P49+NRG_CO_E!P49+NRG_BKBPB_E!P49+NRG_GW_E!P49+NRG_BF_E!P49+NRG_PR_E!P49+NRG_NI_E!P49+NRG_CL_E!P49+NRG_LNG_E!P49+NRG_BIOG_E!P49+NRG_GTL_E!P49+NRG_CPP_E!P49+NRG_NSP_E!P49</f>
        <v>0</v>
      </c>
      <c r="Q49" s="8">
        <f>NRG_CM_E!Q49+NRG_OIL_NG_E!Q49+NRG_PF_E!Q49+NRG_CO_E!Q49+NRG_BKBPB_E!Q49+NRG_GW_E!Q49+NRG_BF_E!Q49+NRG_PR_E!Q49+NRG_NI_E!Q49+NRG_CL_E!Q49+NRG_LNG_E!Q49+NRG_BIOG_E!Q49+NRG_GTL_E!Q49+NRG_CPP_E!Q49+NRG_NSP_E!Q49</f>
        <v>0</v>
      </c>
      <c r="R49" s="8">
        <f>NRG_CM_E!R49+NRG_OIL_NG_E!R49+NRG_PF_E!R49+NRG_CO_E!R49+NRG_BKBPB_E!R49+NRG_GW_E!R49+NRG_BF_E!R49+NRG_PR_E!R49+NRG_NI_E!R49+NRG_CL_E!R49+NRG_LNG_E!R49+NRG_BIOG_E!R49+NRG_GTL_E!R49+NRG_CPP_E!R49+NRG_NSP_E!R49</f>
        <v>0</v>
      </c>
      <c r="S49" s="8">
        <f>NRG_CM_E!S49+NRG_OIL_NG_E!S49+NRG_PF_E!S49+NRG_CO_E!S49+NRG_BKBPB_E!S49+NRG_GW_E!S49+NRG_BF_E!S49+NRG_PR_E!S49+NRG_NI_E!S49+NRG_CL_E!S49+NRG_LNG_E!S49+NRG_BIOG_E!S49+NRG_GTL_E!S49+NRG_CPP_E!S49+NRG_NSP_E!S49</f>
        <v>0</v>
      </c>
      <c r="T49" s="8">
        <f>NRG_CM_E!T49+NRG_OIL_NG_E!T49+NRG_PF_E!T49+NRG_CO_E!T49+NRG_BKBPB_E!T49+NRG_GW_E!T49+NRG_BF_E!T49+NRG_PR_E!T49+NRG_NI_E!T49+NRG_CL_E!T49+NRG_LNG_E!T49+NRG_BIOG_E!T49+NRG_GTL_E!T49+NRG_CPP_E!T49+NRG_NSP_E!T49</f>
        <v>0</v>
      </c>
      <c r="U49" s="8">
        <f>NRG_CM_E!U49+NRG_OIL_NG_E!U49+NRG_PF_E!U49+NRG_CO_E!U49+NRG_BKBPB_E!U49+NRG_GW_E!U49+NRG_BF_E!U49+NRG_PR_E!U49+NRG_NI_E!U49+NRG_CL_E!U49+NRG_LNG_E!U49+NRG_BIOG_E!U49+NRG_GTL_E!U49+NRG_CPP_E!U49+NRG_NSP_E!U49</f>
        <v>0</v>
      </c>
      <c r="V49" s="8">
        <f>NRG_CM_E!V49+NRG_OIL_NG_E!V49+NRG_PF_E!V49+NRG_CO_E!V49+NRG_BKBPB_E!V49+NRG_GW_E!V49+NRG_BF_E!V49+NRG_PR_E!V49+NRG_NI_E!V49+NRG_CL_E!V49+NRG_LNG_E!V49+NRG_BIOG_E!V49+NRG_GTL_E!V49+NRG_CPP_E!V49+NRG_NSP_E!V49</f>
        <v>0</v>
      </c>
      <c r="W49" s="8">
        <f>NRG_CM_E!W49+NRG_OIL_NG_E!W49+NRG_PF_E!W49+NRG_CO_E!W49+NRG_BKBPB_E!W49+NRG_GW_E!W49+NRG_BF_E!W49+NRG_PR_E!W49+NRG_NI_E!W49+NRG_CL_E!W49+NRG_LNG_E!W49+NRG_BIOG_E!W49+NRG_GTL_E!W49+NRG_CPP_E!W49+NRG_NSP_E!W49</f>
        <v>0</v>
      </c>
      <c r="X49" s="8">
        <f>NRG_CM_E!X49+NRG_OIL_NG_E!X49+NRG_PF_E!X49+NRG_CO_E!X49+NRG_BKBPB_E!X49+NRG_GW_E!X49+NRG_BF_E!X49+NRG_PR_E!X49+NRG_NI_E!X49+NRG_CL_E!X49+NRG_LNG_E!X49+NRG_BIOG_E!X49+NRG_GTL_E!X49+NRG_CPP_E!X49+NRG_NSP_E!X49</f>
        <v>0</v>
      </c>
      <c r="Y49" s="8">
        <f>NRG_CM_E!Y49+NRG_OIL_NG_E!Y49+NRG_PF_E!Y49+NRG_CO_E!Y49+NRG_BKBPB_E!Y49+NRG_GW_E!Y49+NRG_BF_E!Y49+NRG_PR_E!Y49+NRG_NI_E!Y49+NRG_CL_E!Y49+NRG_LNG_E!Y49+NRG_BIOG_E!Y49+NRG_GTL_E!Y49+NRG_CPP_E!Y49+NRG_NSP_E!Y49</f>
        <v>0</v>
      </c>
      <c r="Z49" s="8">
        <f>NRG_CM_E!Z49+NRG_OIL_NG_E!Z49+NRG_PF_E!Z49+NRG_CO_E!Z49+NRG_BKBPB_E!Z49+NRG_GW_E!Z49+NRG_BF_E!Z49+NRG_PR_E!Z49+NRG_NI_E!Z49+NRG_CL_E!Z49+NRG_LNG_E!Z49+NRG_BIOG_E!Z49+NRG_GTL_E!Z49+NRG_CPP_E!Z49+NRG_NSP_E!Z49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NRG_CM_E!C50+NRG_OIL_NG_E!C50+NRG_PF_E!C50+NRG_CO_E!C50+NRG_BKBPB_E!C50+NRG_GW_E!C50+NRG_BF_E!C50+NRG_PR_E!C50+NRG_NI_E!C50+NRG_CL_E!C50+NRG_LNG_E!C50+NRG_BIOG_E!C50+NRG_GTL_E!C50+NRG_CPP_E!C50+NRG_NSP_E!C50</f>
        <v>1735.5828279600003</v>
      </c>
      <c r="D50" s="8">
        <f>NRG_CM_E!D50+NRG_OIL_NG_E!D50+NRG_PF_E!D50+NRG_CO_E!D50+NRG_BKBPB_E!D50+NRG_GW_E!D50+NRG_BF_E!D50+NRG_PR_E!D50+NRG_NI_E!D50+NRG_CL_E!D50+NRG_LNG_E!D50+NRG_BIOG_E!D50+NRG_GTL_E!D50+NRG_CPP_E!D50+NRG_NSP_E!D50</f>
        <v>2027.3021679599999</v>
      </c>
      <c r="E50" s="8">
        <f>NRG_CM_E!E50+NRG_OIL_NG_E!E50+NRG_PF_E!E50+NRG_CO_E!E50+NRG_BKBPB_E!E50+NRG_GW_E!E50+NRG_BF_E!E50+NRG_PR_E!E50+NRG_NI_E!E50+NRG_CL_E!E50+NRG_LNG_E!E50+NRG_BIOG_E!E50+NRG_GTL_E!E50+NRG_CPP_E!E50+NRG_NSP_E!E50</f>
        <v>1741.47606</v>
      </c>
      <c r="F50" s="8">
        <f>NRG_CM_E!F50+NRG_OIL_NG_E!F50+NRG_PF_E!F50+NRG_CO_E!F50+NRG_BKBPB_E!F50+NRG_GW_E!F50+NRG_BF_E!F50+NRG_PR_E!F50+NRG_NI_E!F50+NRG_CL_E!F50+NRG_LNG_E!F50+NRG_BIOG_E!F50+NRG_GTL_E!F50+NRG_CPP_E!F50+NRG_NSP_E!F50</f>
        <v>2242.40817204</v>
      </c>
      <c r="G50" s="8">
        <f>NRG_CM_E!G50+NRG_OIL_NG_E!G50+NRG_PF_E!G50+NRG_CO_E!G50+NRG_BKBPB_E!G50+NRG_GW_E!G50+NRG_BF_E!G50+NRG_PR_E!G50+NRG_NI_E!G50+NRG_CL_E!G50+NRG_LNG_E!G50+NRG_BIOG_E!G50+NRG_GTL_E!G50+NRG_CPP_E!G50+NRG_NSP_E!G50</f>
        <v>1071.09630864</v>
      </c>
      <c r="H50" s="8">
        <f>NRG_CM_E!H50+NRG_OIL_NG_E!H50+NRG_PF_E!H50+NRG_CO_E!H50+NRG_BKBPB_E!H50+NRG_GW_E!H50+NRG_BF_E!H50+NRG_PR_E!H50+NRG_NI_E!H50+NRG_CL_E!H50+NRG_LNG_E!H50+NRG_BIOG_E!H50+NRG_GTL_E!H50+NRG_CPP_E!H50+NRG_NSP_E!H50</f>
        <v>1318.0257129600004</v>
      </c>
      <c r="I50" s="8">
        <f>NRG_CM_E!I50+NRG_OIL_NG_E!I50+NRG_PF_E!I50+NRG_CO_E!I50+NRG_BKBPB_E!I50+NRG_GW_E!I50+NRG_BF_E!I50+NRG_PR_E!I50+NRG_NI_E!I50+NRG_CL_E!I50+NRG_LNG_E!I50+NRG_BIOG_E!I50+NRG_GTL_E!I50+NRG_CPP_E!I50+NRG_NSP_E!I50</f>
        <v>2103.7099413599999</v>
      </c>
      <c r="J50" s="8">
        <f>NRG_CM_E!J50+NRG_OIL_NG_E!J50+NRG_PF_E!J50+NRG_CO_E!J50+NRG_BKBPB_E!J50+NRG_GW_E!J50+NRG_BF_E!J50+NRG_PR_E!J50+NRG_NI_E!J50+NRG_CL_E!J50+NRG_LNG_E!J50+NRG_BIOG_E!J50+NRG_GTL_E!J50+NRG_CPP_E!J50+NRG_NSP_E!J50</f>
        <v>1940.15949228</v>
      </c>
      <c r="K50" s="8">
        <f>NRG_CM_E!K50+NRG_OIL_NG_E!K50+NRG_PF_E!K50+NRG_CO_E!K50+NRG_BKBPB_E!K50+NRG_GW_E!K50+NRG_BF_E!K50+NRG_PR_E!K50+NRG_NI_E!K50+NRG_CL_E!K50+NRG_LNG_E!K50+NRG_BIOG_E!K50+NRG_GTL_E!K50+NRG_CPP_E!K50+NRG_NSP_E!K50</f>
        <v>1924.1250879600002</v>
      </c>
      <c r="L50" s="8">
        <f>NRG_CM_E!L50+NRG_OIL_NG_E!L50+NRG_PF_E!L50+NRG_CO_E!L50+NRG_BKBPB_E!L50+NRG_GW_E!L50+NRG_BF_E!L50+NRG_PR_E!L50+NRG_NI_E!L50+NRG_CL_E!L50+NRG_LNG_E!L50+NRG_BIOG_E!L50+NRG_GTL_E!L50+NRG_CPP_E!L50+NRG_NSP_E!L50</f>
        <v>1879.2288086400001</v>
      </c>
      <c r="M50" s="8">
        <f>NRG_CM_E!M50+NRG_OIL_NG_E!M50+NRG_PF_E!M50+NRG_CO_E!M50+NRG_BKBPB_E!M50+NRG_GW_E!M50+NRG_BF_E!M50+NRG_PR_E!M50+NRG_NI_E!M50+NRG_CL_E!M50+NRG_LNG_E!M50+NRG_BIOG_E!M50+NRG_GTL_E!M50+NRG_CPP_E!M50+NRG_NSP_E!M50</f>
        <v>1657.95434568</v>
      </c>
      <c r="N50" s="8">
        <f>NRG_CM_E!N50+NRG_OIL_NG_E!N50+NRG_PF_E!N50+NRG_CO_E!N50+NRG_BKBPB_E!N50+NRG_GW_E!N50+NRG_BF_E!N50+NRG_PR_E!N50+NRG_NI_E!N50+NRG_CL_E!N50+NRG_LNG_E!N50+NRG_BIOG_E!N50+NRG_GTL_E!N50+NRG_CPP_E!N50+NRG_NSP_E!N50</f>
        <v>756.82261727999992</v>
      </c>
      <c r="O50" s="8">
        <f>NRG_CM_E!O50+NRG_OIL_NG_E!O50+NRG_PF_E!O50+NRG_CO_E!O50+NRG_BKBPB_E!O50+NRG_GW_E!O50+NRG_BF_E!O50+NRG_PR_E!O50+NRG_NI_E!O50+NRG_CL_E!O50+NRG_LNG_E!O50+NRG_BIOG_E!O50+NRG_GTL_E!O50+NRG_CPP_E!O50+NRG_NSP_E!O50</f>
        <v>1071.09630864</v>
      </c>
      <c r="P50" s="8">
        <f>NRG_CM_E!P50+NRG_OIL_NG_E!P50+NRG_PF_E!P50+NRG_CO_E!P50+NRG_BKBPB_E!P50+NRG_GW_E!P50+NRG_BF_E!P50+NRG_PR_E!P50+NRG_NI_E!P50+NRG_CL_E!P50+NRG_LNG_E!P50+NRG_BIOG_E!P50+NRG_GTL_E!P50+NRG_CPP_E!P50+NRG_NSP_E!P50</f>
        <v>2171.05449228</v>
      </c>
      <c r="Q50" s="8">
        <f>NRG_CM_E!Q50+NRG_OIL_NG_E!Q50+NRG_PF_E!Q50+NRG_CO_E!Q50+NRG_BKBPB_E!Q50+NRG_GW_E!Q50+NRG_BF_E!Q50+NRG_PR_E!Q50+NRG_NI_E!Q50+NRG_CL_E!Q50+NRG_LNG_E!Q50+NRG_BIOG_E!Q50+NRG_GTL_E!Q50+NRG_CPP_E!Q50+NRG_NSP_E!Q50</f>
        <v>1693.2300879600002</v>
      </c>
      <c r="R50" s="8">
        <f>NRG_CM_E!R50+NRG_OIL_NG_E!R50+NRG_PF_E!R50+NRG_CO_E!R50+NRG_BKBPB_E!R50+NRG_GW_E!R50+NRG_BF_E!R50+NRG_PR_E!R50+NRG_NI_E!R50+NRG_CL_E!R50+NRG_LNG_E!R50+NRG_BIOG_E!R50+NRG_GTL_E!R50+NRG_CPP_E!R50+NRG_NSP_E!R50</f>
        <v>2097.2963379600001</v>
      </c>
      <c r="S50" s="8">
        <f>NRG_CM_E!S50+NRG_OIL_NG_E!S50+NRG_PF_E!S50+NRG_CO_E!S50+NRG_BKBPB_E!S50+NRG_GW_E!S50+NRG_BF_E!S50+NRG_PR_E!S50+NRG_NI_E!S50+NRG_CL_E!S50+NRG_LNG_E!S50+NRG_BIOG_E!S50+NRG_GTL_E!S50+NRG_CPP_E!S50+NRG_NSP_E!S50</f>
        <v>2366.6737499999999</v>
      </c>
      <c r="T50" s="8">
        <f>NRG_CM_E!T50+NRG_OIL_NG_E!T50+NRG_PF_E!T50+NRG_CO_E!T50+NRG_BKBPB_E!T50+NRG_GW_E!T50+NRG_BF_E!T50+NRG_PR_E!T50+NRG_NI_E!T50+NRG_CL_E!T50+NRG_LNG_E!T50+NRG_BIOG_E!T50+NRG_GTL_E!T50+NRG_CPP_E!T50+NRG_NSP_E!T50</f>
        <v>2150.0813098799999</v>
      </c>
      <c r="U50" s="8">
        <f>NRG_CM_E!U50+NRG_OIL_NG_E!U50+NRG_PF_E!U50+NRG_CO_E!U50+NRG_BKBPB_E!U50+NRG_GW_E!U50+NRG_BF_E!U50+NRG_PR_E!U50+NRG_NI_E!U50+NRG_CL_E!U50+NRG_LNG_E!U50+NRG_BIOG_E!U50+NRG_GTL_E!U50+NRG_CPP_E!U50+NRG_NSP_E!U50</f>
        <v>1889.0066181600002</v>
      </c>
      <c r="V50" s="8">
        <f>NRG_CM_E!V50+NRG_OIL_NG_E!V50+NRG_PF_E!V50+NRG_CO_E!V50+NRG_BKBPB_E!V50+NRG_GW_E!V50+NRG_BF_E!V50+NRG_PR_E!V50+NRG_NI_E!V50+NRG_CL_E!V50+NRG_LNG_E!V50+NRG_BIOG_E!V50+NRG_GTL_E!V50+NRG_CPP_E!V50+NRG_NSP_E!V50</f>
        <v>1688.1374678400002</v>
      </c>
      <c r="W50" s="8">
        <f>NRG_CM_E!W50+NRG_OIL_NG_E!W50+NRG_PF_E!W50+NRG_CO_E!W50+NRG_BKBPB_E!W50+NRG_GW_E!W50+NRG_BF_E!W50+NRG_PR_E!W50+NRG_NI_E!W50+NRG_CL_E!W50+NRG_LNG_E!W50+NRG_BIOG_E!W50+NRG_GTL_E!W50+NRG_CPP_E!W50+NRG_NSP_E!W50</f>
        <v>1626.0491426399999</v>
      </c>
      <c r="X50" s="8">
        <f>NRG_CM_E!X50+NRG_OIL_NG_E!X50+NRG_PF_E!X50+NRG_CO_E!X50+NRG_BKBPB_E!X50+NRG_GW_E!X50+NRG_BF_E!X50+NRG_PR_E!X50+NRG_NI_E!X50+NRG_CL_E!X50+NRG_LNG_E!X50+NRG_BIOG_E!X50+NRG_GTL_E!X50+NRG_CPP_E!X50+NRG_NSP_E!X50</f>
        <v>1224.47787804</v>
      </c>
      <c r="Y50" s="8">
        <f>NRG_CM_E!Y50+NRG_OIL_NG_E!Y50+NRG_PF_E!Y50+NRG_CO_E!Y50+NRG_BKBPB_E!Y50+NRG_GW_E!Y50+NRG_BF_E!Y50+NRG_PR_E!Y50+NRG_NI_E!Y50+NRG_CL_E!Y50+NRG_LNG_E!Y50+NRG_BIOG_E!Y50+NRG_GTL_E!Y50+NRG_CPP_E!Y50+NRG_NSP_E!Y50</f>
        <v>1854.0997801200001</v>
      </c>
      <c r="Z50" s="8">
        <f>NRG_CM_E!Z50+NRG_OIL_NG_E!Z50+NRG_PF_E!Z50+NRG_CO_E!Z50+NRG_BKBPB_E!Z50+NRG_GW_E!Z50+NRG_BF_E!Z50+NRG_PR_E!Z50+NRG_NI_E!Z50+NRG_CL_E!Z50+NRG_LNG_E!Z50+NRG_BIOG_E!Z50+NRG_GTL_E!Z50+NRG_CPP_E!Z50+NRG_NSP_E!Z50</f>
        <v>1400.7629120399999</v>
      </c>
    </row>
    <row r="51" spans="1:26" ht="11.25" customHeight="1" x14ac:dyDescent="0.2">
      <c r="A51" s="25" t="s">
        <v>88</v>
      </c>
      <c r="B51" s="26" t="s">
        <v>89</v>
      </c>
      <c r="C51" s="27">
        <f>NRG_CM_E!C51+NRG_OIL_NG_E!C51+NRG_PF_E!C51+NRG_CO_E!C51+NRG_BKBPB_E!C51+NRG_GW_E!C51+NRG_BF_E!C51+NRG_PR_E!C51+NRG_NI_E!C51+NRG_CL_E!C51+NRG_LNG_E!C51+NRG_BIOG_E!C51+NRG_GTL_E!C51+NRG_CPP_E!C51+NRG_NSP_E!C51</f>
        <v>0</v>
      </c>
      <c r="D51" s="27">
        <f>NRG_CM_E!D51+NRG_OIL_NG_E!D51+NRG_PF_E!D51+NRG_CO_E!D51+NRG_BKBPB_E!D51+NRG_GW_E!D51+NRG_BF_E!D51+NRG_PR_E!D51+NRG_NI_E!D51+NRG_CL_E!D51+NRG_LNG_E!D51+NRG_BIOG_E!D51+NRG_GTL_E!D51+NRG_CPP_E!D51+NRG_NSP_E!D51</f>
        <v>0</v>
      </c>
      <c r="E51" s="27">
        <f>NRG_CM_E!E51+NRG_OIL_NG_E!E51+NRG_PF_E!E51+NRG_CO_E!E51+NRG_BKBPB_E!E51+NRG_GW_E!E51+NRG_BF_E!E51+NRG_PR_E!E51+NRG_NI_E!E51+NRG_CL_E!E51+NRG_LNG_E!E51+NRG_BIOG_E!E51+NRG_GTL_E!E51+NRG_CPP_E!E51+NRG_NSP_E!E51</f>
        <v>0</v>
      </c>
      <c r="F51" s="27">
        <f>NRG_CM_E!F51+NRG_OIL_NG_E!F51+NRG_PF_E!F51+NRG_CO_E!F51+NRG_BKBPB_E!F51+NRG_GW_E!F51+NRG_BF_E!F51+NRG_PR_E!F51+NRG_NI_E!F51+NRG_CL_E!F51+NRG_LNG_E!F51+NRG_BIOG_E!F51+NRG_GTL_E!F51+NRG_CPP_E!F51+NRG_NSP_E!F51</f>
        <v>0</v>
      </c>
      <c r="G51" s="27">
        <f>NRG_CM_E!G51+NRG_OIL_NG_E!G51+NRG_PF_E!G51+NRG_CO_E!G51+NRG_BKBPB_E!G51+NRG_GW_E!G51+NRG_BF_E!G51+NRG_PR_E!G51+NRG_NI_E!G51+NRG_CL_E!G51+NRG_LNG_E!G51+NRG_BIOG_E!G51+NRG_GTL_E!G51+NRG_CPP_E!G51+NRG_NSP_E!G51</f>
        <v>39.129749999999994</v>
      </c>
      <c r="H51" s="27">
        <f>NRG_CM_E!H51+NRG_OIL_NG_E!H51+NRG_PF_E!H51+NRG_CO_E!H51+NRG_BKBPB_E!H51+NRG_GW_E!H51+NRG_BF_E!H51+NRG_PR_E!H51+NRG_NI_E!H51+NRG_CL_E!H51+NRG_LNG_E!H51+NRG_BIOG_E!H51+NRG_GTL_E!H51+NRG_CPP_E!H51+NRG_NSP_E!H51</f>
        <v>186.61104</v>
      </c>
      <c r="I51" s="27">
        <f>NRG_CM_E!I51+NRG_OIL_NG_E!I51+NRG_PF_E!I51+NRG_CO_E!I51+NRG_BKBPB_E!I51+NRG_GW_E!I51+NRG_BF_E!I51+NRG_PR_E!I51+NRG_NI_E!I51+NRG_CL_E!I51+NRG_LNG_E!I51+NRG_BIOG_E!I51+NRG_GTL_E!I51+NRG_CPP_E!I51+NRG_NSP_E!I51</f>
        <v>208.27125000000004</v>
      </c>
      <c r="J51" s="27">
        <f>NRG_CM_E!J51+NRG_OIL_NG_E!J51+NRG_PF_E!J51+NRG_CO_E!J51+NRG_BKBPB_E!J51+NRG_GW_E!J51+NRG_BF_E!J51+NRG_PR_E!J51+NRG_NI_E!J51+NRG_CL_E!J51+NRG_LNG_E!J51+NRG_BIOG_E!J51+NRG_GTL_E!J51+NRG_CPP_E!J51+NRG_NSP_E!J51</f>
        <v>215.18838000000002</v>
      </c>
      <c r="K51" s="27">
        <f>NRG_CM_E!K51+NRG_OIL_NG_E!K51+NRG_PF_E!K51+NRG_CO_E!K51+NRG_BKBPB_E!K51+NRG_GW_E!K51+NRG_BF_E!K51+NRG_PR_E!K51+NRG_NI_E!K51+NRG_CL_E!K51+NRG_LNG_E!K51+NRG_BIOG_E!K51+NRG_GTL_E!K51+NRG_CPP_E!K51+NRG_NSP_E!K51</f>
        <v>203.32323000000002</v>
      </c>
      <c r="L51" s="27">
        <f>NRG_CM_E!L51+NRG_OIL_NG_E!L51+NRG_PF_E!L51+NRG_CO_E!L51+NRG_BKBPB_E!L51+NRG_GW_E!L51+NRG_BF_E!L51+NRG_PR_E!L51+NRG_NI_E!L51+NRG_CL_E!L51+NRG_LNG_E!L51+NRG_BIOG_E!L51+NRG_GTL_E!L51+NRG_CPP_E!L51+NRG_NSP_E!L51</f>
        <v>221.09571</v>
      </c>
      <c r="M51" s="27">
        <f>NRG_CM_E!M51+NRG_OIL_NG_E!M51+NRG_PF_E!M51+NRG_CO_E!M51+NRG_BKBPB_E!M51+NRG_GW_E!M51+NRG_BF_E!M51+NRG_PR_E!M51+NRG_NI_E!M51+NRG_CL_E!M51+NRG_LNG_E!M51+NRG_BIOG_E!M51+NRG_GTL_E!M51+NRG_CPP_E!M51+NRG_NSP_E!M51</f>
        <v>283.60232999999999</v>
      </c>
      <c r="N51" s="27">
        <f>NRG_CM_E!N51+NRG_OIL_NG_E!N51+NRG_PF_E!N51+NRG_CO_E!N51+NRG_BKBPB_E!N51+NRG_GW_E!N51+NRG_BF_E!N51+NRG_PR_E!N51+NRG_NI_E!N51+NRG_CL_E!N51+NRG_LNG_E!N51+NRG_BIOG_E!N51+NRG_GTL_E!N51+NRG_CPP_E!N51+NRG_NSP_E!N51</f>
        <v>300.71843999999999</v>
      </c>
      <c r="O51" s="27">
        <f>NRG_CM_E!O51+NRG_OIL_NG_E!O51+NRG_PF_E!O51+NRG_CO_E!O51+NRG_BKBPB_E!O51+NRG_GW_E!O51+NRG_BF_E!O51+NRG_PR_E!O51+NRG_NI_E!O51+NRG_CL_E!O51+NRG_LNG_E!O51+NRG_BIOG_E!O51+NRG_GTL_E!O51+NRG_CPP_E!O51+NRG_NSP_E!O51</f>
        <v>232.70841000000001</v>
      </c>
      <c r="P51" s="27">
        <f>NRG_CM_E!P51+NRG_OIL_NG_E!P51+NRG_PF_E!P51+NRG_CO_E!P51+NRG_BKBPB_E!P51+NRG_GW_E!P51+NRG_BF_E!P51+NRG_PR_E!P51+NRG_NI_E!P51+NRG_CL_E!P51+NRG_LNG_E!P51+NRG_BIOG_E!P51+NRG_GTL_E!P51+NRG_CPP_E!P51+NRG_NSP_E!P51</f>
        <v>371.35395</v>
      </c>
      <c r="Q51" s="27">
        <f>NRG_CM_E!Q51+NRG_OIL_NG_E!Q51+NRG_PF_E!Q51+NRG_CO_E!Q51+NRG_BKBPB_E!Q51+NRG_GW_E!Q51+NRG_BF_E!Q51+NRG_PR_E!Q51+NRG_NI_E!Q51+NRG_CL_E!Q51+NRG_LNG_E!Q51+NRG_BIOG_E!Q51+NRG_GTL_E!Q51+NRG_CPP_E!Q51+NRG_NSP_E!Q51</f>
        <v>327.57911999999999</v>
      </c>
      <c r="R51" s="27">
        <f>NRG_CM_E!R51+NRG_OIL_NG_E!R51+NRG_PF_E!R51+NRG_CO_E!R51+NRG_BKBPB_E!R51+NRG_GW_E!R51+NRG_BF_E!R51+NRG_PR_E!R51+NRG_NI_E!R51+NRG_CL_E!R51+NRG_LNG_E!R51+NRG_BIOG_E!R51+NRG_GTL_E!R51+NRG_CPP_E!R51+NRG_NSP_E!R51</f>
        <v>295.61895000000004</v>
      </c>
      <c r="S51" s="27">
        <f>NRG_CM_E!S51+NRG_OIL_NG_E!S51+NRG_PF_E!S51+NRG_CO_E!S51+NRG_BKBPB_E!S51+NRG_GW_E!S51+NRG_BF_E!S51+NRG_PR_E!S51+NRG_NI_E!S51+NRG_CL_E!S51+NRG_LNG_E!S51+NRG_BIOG_E!S51+NRG_GTL_E!S51+NRG_CPP_E!S51+NRG_NSP_E!S51</f>
        <v>204.98940000000002</v>
      </c>
      <c r="T51" s="27">
        <f>NRG_CM_E!T51+NRG_OIL_NG_E!T51+NRG_PF_E!T51+NRG_CO_E!T51+NRG_BKBPB_E!T51+NRG_GW_E!T51+NRG_BF_E!T51+NRG_PR_E!T51+NRG_NI_E!T51+NRG_CL_E!T51+NRG_LNG_E!T51+NRG_BIOG_E!T51+NRG_GTL_E!T51+NRG_CPP_E!T51+NRG_NSP_E!T51</f>
        <v>247.51833875999998</v>
      </c>
      <c r="U51" s="27">
        <f>NRG_CM_E!U51+NRG_OIL_NG_E!U51+NRG_PF_E!U51+NRG_CO_E!U51+NRG_BKBPB_E!U51+NRG_GW_E!U51+NRG_BF_E!U51+NRG_PR_E!U51+NRG_NI_E!U51+NRG_CL_E!U51+NRG_LNG_E!U51+NRG_BIOG_E!U51+NRG_GTL_E!U51+NRG_CPP_E!U51+NRG_NSP_E!U51</f>
        <v>223.17448428</v>
      </c>
      <c r="V51" s="27">
        <f>NRG_CM_E!V51+NRG_OIL_NG_E!V51+NRG_PF_E!V51+NRG_CO_E!V51+NRG_BKBPB_E!V51+NRG_GW_E!V51+NRG_BF_E!V51+NRG_PR_E!V51+NRG_NI_E!V51+NRG_CL_E!V51+NRG_LNG_E!V51+NRG_BIOG_E!V51+NRG_GTL_E!V51+NRG_CPP_E!V51+NRG_NSP_E!V51</f>
        <v>222.39209124000001</v>
      </c>
      <c r="W51" s="27">
        <f>NRG_CM_E!W51+NRG_OIL_NG_E!W51+NRG_PF_E!W51+NRG_CO_E!W51+NRG_BKBPB_E!W51+NRG_GW_E!W51+NRG_BF_E!W51+NRG_PR_E!W51+NRG_NI_E!W51+NRG_CL_E!W51+NRG_LNG_E!W51+NRG_BIOG_E!W51+NRG_GTL_E!W51+NRG_CPP_E!W51+NRG_NSP_E!W51</f>
        <v>204.66161892</v>
      </c>
      <c r="X51" s="27">
        <f>NRG_CM_E!X51+NRG_OIL_NG_E!X51+NRG_PF_E!X51+NRG_CO_E!X51+NRG_BKBPB_E!X51+NRG_GW_E!X51+NRG_BF_E!X51+NRG_PR_E!X51+NRG_NI_E!X51+NRG_CL_E!X51+NRG_LNG_E!X51+NRG_BIOG_E!X51+NRG_GTL_E!X51+NRG_CPP_E!X51+NRG_NSP_E!X51</f>
        <v>213.24956400000005</v>
      </c>
      <c r="Y51" s="27">
        <f>NRG_CM_E!Y51+NRG_OIL_NG_E!Y51+NRG_PF_E!Y51+NRG_CO_E!Y51+NRG_BKBPB_E!Y51+NRG_GW_E!Y51+NRG_BF_E!Y51+NRG_PR_E!Y51+NRG_NI_E!Y51+NRG_CL_E!Y51+NRG_LNG_E!Y51+NRG_BIOG_E!Y51+NRG_GTL_E!Y51+NRG_CPP_E!Y51+NRG_NSP_E!Y51</f>
        <v>141.05007576000003</v>
      </c>
      <c r="Z51" s="27">
        <f>NRG_CM_E!Z51+NRG_OIL_NG_E!Z51+NRG_PF_E!Z51+NRG_CO_E!Z51+NRG_BKBPB_E!Z51+NRG_GW_E!Z51+NRG_BF_E!Z51+NRG_PR_E!Z51+NRG_NI_E!Z51+NRG_CL_E!Z51+NRG_LNG_E!Z51+NRG_BIOG_E!Z51+NRG_GTL_E!Z51+NRG_CPP_E!Z51+NRG_NSP_E!Z51</f>
        <v>187.33668228000002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0</v>
      </c>
      <c r="D52" s="27">
        <f t="shared" ref="D52:X52" si="30">SUM(D53:D54)</f>
        <v>0</v>
      </c>
      <c r="E52" s="27">
        <f t="shared" si="30"/>
        <v>0</v>
      </c>
      <c r="F52" s="27">
        <f t="shared" si="30"/>
        <v>0</v>
      </c>
      <c r="G52" s="27">
        <f t="shared" si="30"/>
        <v>0</v>
      </c>
      <c r="H52" s="27">
        <f t="shared" si="30"/>
        <v>0</v>
      </c>
      <c r="I52" s="27">
        <f t="shared" si="30"/>
        <v>0</v>
      </c>
      <c r="J52" s="27">
        <f t="shared" si="30"/>
        <v>0</v>
      </c>
      <c r="K52" s="27">
        <f t="shared" si="30"/>
        <v>0</v>
      </c>
      <c r="L52" s="27">
        <f t="shared" si="30"/>
        <v>0</v>
      </c>
      <c r="M52" s="27">
        <f t="shared" si="30"/>
        <v>0</v>
      </c>
      <c r="N52" s="27">
        <f t="shared" si="30"/>
        <v>0</v>
      </c>
      <c r="O52" s="27">
        <f t="shared" si="30"/>
        <v>0</v>
      </c>
      <c r="P52" s="27">
        <f t="shared" si="30"/>
        <v>0</v>
      </c>
      <c r="Q52" s="27">
        <f t="shared" si="30"/>
        <v>0</v>
      </c>
      <c r="R52" s="27">
        <f t="shared" si="30"/>
        <v>0</v>
      </c>
      <c r="S52" s="27">
        <f t="shared" si="30"/>
        <v>0</v>
      </c>
      <c r="T52" s="27">
        <f t="shared" si="30"/>
        <v>0</v>
      </c>
      <c r="U52" s="27">
        <f t="shared" si="30"/>
        <v>0</v>
      </c>
      <c r="V52" s="27">
        <f t="shared" si="30"/>
        <v>0</v>
      </c>
      <c r="W52" s="27">
        <f t="shared" si="30"/>
        <v>0</v>
      </c>
      <c r="X52" s="27">
        <f t="shared" si="30"/>
        <v>0</v>
      </c>
      <c r="Y52" s="27">
        <f t="shared" ref="Y52:Z52" si="31">SUM(Y53:Y54)</f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f>NRG_CM_E!C53+NRG_OIL_NG_E!C53+NRG_PF_E!C53+NRG_CO_E!C53+NRG_BKBPB_E!C53+NRG_GW_E!C53+NRG_BF_E!C53+NRG_PR_E!C53+NRG_NI_E!C53+NRG_CL_E!C53+NRG_LNG_E!C53+NRG_BIOG_E!C53+NRG_GTL_E!C53+NRG_CPP_E!C53+NRG_NSP_E!C53</f>
        <v>0</v>
      </c>
      <c r="D53" s="8">
        <f>NRG_CM_E!D53+NRG_OIL_NG_E!D53+NRG_PF_E!D53+NRG_CO_E!D53+NRG_BKBPB_E!D53+NRG_GW_E!D53+NRG_BF_E!D53+NRG_PR_E!D53+NRG_NI_E!D53+NRG_CL_E!D53+NRG_LNG_E!D53+NRG_BIOG_E!D53+NRG_GTL_E!D53+NRG_CPP_E!D53+NRG_NSP_E!D53</f>
        <v>0</v>
      </c>
      <c r="E53" s="8">
        <f>NRG_CM_E!E53+NRG_OIL_NG_E!E53+NRG_PF_E!E53+NRG_CO_E!E53+NRG_BKBPB_E!E53+NRG_GW_E!E53+NRG_BF_E!E53+NRG_PR_E!E53+NRG_NI_E!E53+NRG_CL_E!E53+NRG_LNG_E!E53+NRG_BIOG_E!E53+NRG_GTL_E!E53+NRG_CPP_E!E53+NRG_NSP_E!E53</f>
        <v>0</v>
      </c>
      <c r="F53" s="8">
        <f>NRG_CM_E!F53+NRG_OIL_NG_E!F53+NRG_PF_E!F53+NRG_CO_E!F53+NRG_BKBPB_E!F53+NRG_GW_E!F53+NRG_BF_E!F53+NRG_PR_E!F53+NRG_NI_E!F53+NRG_CL_E!F53+NRG_LNG_E!F53+NRG_BIOG_E!F53+NRG_GTL_E!F53+NRG_CPP_E!F53+NRG_NSP_E!F53</f>
        <v>0</v>
      </c>
      <c r="G53" s="8">
        <f>NRG_CM_E!G53+NRG_OIL_NG_E!G53+NRG_PF_E!G53+NRG_CO_E!G53+NRG_BKBPB_E!G53+NRG_GW_E!G53+NRG_BF_E!G53+NRG_PR_E!G53+NRG_NI_E!G53+NRG_CL_E!G53+NRG_LNG_E!G53+NRG_BIOG_E!G53+NRG_GTL_E!G53+NRG_CPP_E!G53+NRG_NSP_E!G53</f>
        <v>0</v>
      </c>
      <c r="H53" s="8">
        <f>NRG_CM_E!H53+NRG_OIL_NG_E!H53+NRG_PF_E!H53+NRG_CO_E!H53+NRG_BKBPB_E!H53+NRG_GW_E!H53+NRG_BF_E!H53+NRG_PR_E!H53+NRG_NI_E!H53+NRG_CL_E!H53+NRG_LNG_E!H53+NRG_BIOG_E!H53+NRG_GTL_E!H53+NRG_CPP_E!H53+NRG_NSP_E!H53</f>
        <v>0</v>
      </c>
      <c r="I53" s="8">
        <f>NRG_CM_E!I53+NRG_OIL_NG_E!I53+NRG_PF_E!I53+NRG_CO_E!I53+NRG_BKBPB_E!I53+NRG_GW_E!I53+NRG_BF_E!I53+NRG_PR_E!I53+NRG_NI_E!I53+NRG_CL_E!I53+NRG_LNG_E!I53+NRG_BIOG_E!I53+NRG_GTL_E!I53+NRG_CPP_E!I53+NRG_NSP_E!I53</f>
        <v>0</v>
      </c>
      <c r="J53" s="8">
        <f>NRG_CM_E!J53+NRG_OIL_NG_E!J53+NRG_PF_E!J53+NRG_CO_E!J53+NRG_BKBPB_E!J53+NRG_GW_E!J53+NRG_BF_E!J53+NRG_PR_E!J53+NRG_NI_E!J53+NRG_CL_E!J53+NRG_LNG_E!J53+NRG_BIOG_E!J53+NRG_GTL_E!J53+NRG_CPP_E!J53+NRG_NSP_E!J53</f>
        <v>0</v>
      </c>
      <c r="K53" s="8">
        <f>NRG_CM_E!K53+NRG_OIL_NG_E!K53+NRG_PF_E!K53+NRG_CO_E!K53+NRG_BKBPB_E!K53+NRG_GW_E!K53+NRG_BF_E!K53+NRG_PR_E!K53+NRG_NI_E!K53+NRG_CL_E!K53+NRG_LNG_E!K53+NRG_BIOG_E!K53+NRG_GTL_E!K53+NRG_CPP_E!K53+NRG_NSP_E!K53</f>
        <v>0</v>
      </c>
      <c r="L53" s="8">
        <f>NRG_CM_E!L53+NRG_OIL_NG_E!L53+NRG_PF_E!L53+NRG_CO_E!L53+NRG_BKBPB_E!L53+NRG_GW_E!L53+NRG_BF_E!L53+NRG_PR_E!L53+NRG_NI_E!L53+NRG_CL_E!L53+NRG_LNG_E!L53+NRG_BIOG_E!L53+NRG_GTL_E!L53+NRG_CPP_E!L53+NRG_NSP_E!L53</f>
        <v>0</v>
      </c>
      <c r="M53" s="8">
        <f>NRG_CM_E!M53+NRG_OIL_NG_E!M53+NRG_PF_E!M53+NRG_CO_E!M53+NRG_BKBPB_E!M53+NRG_GW_E!M53+NRG_BF_E!M53+NRG_PR_E!M53+NRG_NI_E!M53+NRG_CL_E!M53+NRG_LNG_E!M53+NRG_BIOG_E!M53+NRG_GTL_E!M53+NRG_CPP_E!M53+NRG_NSP_E!M53</f>
        <v>0</v>
      </c>
      <c r="N53" s="8">
        <f>NRG_CM_E!N53+NRG_OIL_NG_E!N53+NRG_PF_E!N53+NRG_CO_E!N53+NRG_BKBPB_E!N53+NRG_GW_E!N53+NRG_BF_E!N53+NRG_PR_E!N53+NRG_NI_E!N53+NRG_CL_E!N53+NRG_LNG_E!N53+NRG_BIOG_E!N53+NRG_GTL_E!N53+NRG_CPP_E!N53+NRG_NSP_E!N53</f>
        <v>0</v>
      </c>
      <c r="O53" s="8">
        <f>NRG_CM_E!O53+NRG_OIL_NG_E!O53+NRG_PF_E!O53+NRG_CO_E!O53+NRG_BKBPB_E!O53+NRG_GW_E!O53+NRG_BF_E!O53+NRG_PR_E!O53+NRG_NI_E!O53+NRG_CL_E!O53+NRG_LNG_E!O53+NRG_BIOG_E!O53+NRG_GTL_E!O53+NRG_CPP_E!O53+NRG_NSP_E!O53</f>
        <v>0</v>
      </c>
      <c r="P53" s="8">
        <f>NRG_CM_E!P53+NRG_OIL_NG_E!P53+NRG_PF_E!P53+NRG_CO_E!P53+NRG_BKBPB_E!P53+NRG_GW_E!P53+NRG_BF_E!P53+NRG_PR_E!P53+NRG_NI_E!P53+NRG_CL_E!P53+NRG_LNG_E!P53+NRG_BIOG_E!P53+NRG_GTL_E!P53+NRG_CPP_E!P53+NRG_NSP_E!P53</f>
        <v>0</v>
      </c>
      <c r="Q53" s="8">
        <f>NRG_CM_E!Q53+NRG_OIL_NG_E!Q53+NRG_PF_E!Q53+NRG_CO_E!Q53+NRG_BKBPB_E!Q53+NRG_GW_E!Q53+NRG_BF_E!Q53+NRG_PR_E!Q53+NRG_NI_E!Q53+NRG_CL_E!Q53+NRG_LNG_E!Q53+NRG_BIOG_E!Q53+NRG_GTL_E!Q53+NRG_CPP_E!Q53+NRG_NSP_E!Q53</f>
        <v>0</v>
      </c>
      <c r="R53" s="8">
        <f>NRG_CM_E!R53+NRG_OIL_NG_E!R53+NRG_PF_E!R53+NRG_CO_E!R53+NRG_BKBPB_E!R53+NRG_GW_E!R53+NRG_BF_E!R53+NRG_PR_E!R53+NRG_NI_E!R53+NRG_CL_E!R53+NRG_LNG_E!R53+NRG_BIOG_E!R53+NRG_GTL_E!R53+NRG_CPP_E!R53+NRG_NSP_E!R53</f>
        <v>0</v>
      </c>
      <c r="S53" s="8">
        <f>NRG_CM_E!S53+NRG_OIL_NG_E!S53+NRG_PF_E!S53+NRG_CO_E!S53+NRG_BKBPB_E!S53+NRG_GW_E!S53+NRG_BF_E!S53+NRG_PR_E!S53+NRG_NI_E!S53+NRG_CL_E!S53+NRG_LNG_E!S53+NRG_BIOG_E!S53+NRG_GTL_E!S53+NRG_CPP_E!S53+NRG_NSP_E!S53</f>
        <v>0</v>
      </c>
      <c r="T53" s="8">
        <f>NRG_CM_E!T53+NRG_OIL_NG_E!T53+NRG_PF_E!T53+NRG_CO_E!T53+NRG_BKBPB_E!T53+NRG_GW_E!T53+NRG_BF_E!T53+NRG_PR_E!T53+NRG_NI_E!T53+NRG_CL_E!T53+NRG_LNG_E!T53+NRG_BIOG_E!T53+NRG_GTL_E!T53+NRG_CPP_E!T53+NRG_NSP_E!T53</f>
        <v>0</v>
      </c>
      <c r="U53" s="8">
        <f>NRG_CM_E!U53+NRG_OIL_NG_E!U53+NRG_PF_E!U53+NRG_CO_E!U53+NRG_BKBPB_E!U53+NRG_GW_E!U53+NRG_BF_E!U53+NRG_PR_E!U53+NRG_NI_E!U53+NRG_CL_E!U53+NRG_LNG_E!U53+NRG_BIOG_E!U53+NRG_GTL_E!U53+NRG_CPP_E!U53+NRG_NSP_E!U53</f>
        <v>0</v>
      </c>
      <c r="V53" s="8">
        <f>NRG_CM_E!V53+NRG_OIL_NG_E!V53+NRG_PF_E!V53+NRG_CO_E!V53+NRG_BKBPB_E!V53+NRG_GW_E!V53+NRG_BF_E!V53+NRG_PR_E!V53+NRG_NI_E!V53+NRG_CL_E!V53+NRG_LNG_E!V53+NRG_BIOG_E!V53+NRG_GTL_E!V53+NRG_CPP_E!V53+NRG_NSP_E!V53</f>
        <v>0</v>
      </c>
      <c r="W53" s="8">
        <f>NRG_CM_E!W53+NRG_OIL_NG_E!W53+NRG_PF_E!W53+NRG_CO_E!W53+NRG_BKBPB_E!W53+NRG_GW_E!W53+NRG_BF_E!W53+NRG_PR_E!W53+NRG_NI_E!W53+NRG_CL_E!W53+NRG_LNG_E!W53+NRG_BIOG_E!W53+NRG_GTL_E!W53+NRG_CPP_E!W53+NRG_NSP_E!W53</f>
        <v>0</v>
      </c>
      <c r="X53" s="8">
        <f>NRG_CM_E!X53+NRG_OIL_NG_E!X53+NRG_PF_E!X53+NRG_CO_E!X53+NRG_BKBPB_E!X53+NRG_GW_E!X53+NRG_BF_E!X53+NRG_PR_E!X53+NRG_NI_E!X53+NRG_CL_E!X53+NRG_LNG_E!X53+NRG_BIOG_E!X53+NRG_GTL_E!X53+NRG_CPP_E!X53+NRG_NSP_E!X53</f>
        <v>0</v>
      </c>
      <c r="Y53" s="8">
        <f>NRG_CM_E!Y53+NRG_OIL_NG_E!Y53+NRG_PF_E!Y53+NRG_CO_E!Y53+NRG_BKBPB_E!Y53+NRG_GW_E!Y53+NRG_BF_E!Y53+NRG_PR_E!Y53+NRG_NI_E!Y53+NRG_CL_E!Y53+NRG_LNG_E!Y53+NRG_BIOG_E!Y53+NRG_GTL_E!Y53+NRG_CPP_E!Y53+NRG_NSP_E!Y53</f>
        <v>0</v>
      </c>
      <c r="Z53" s="8">
        <f>NRG_CM_E!Z53+NRG_OIL_NG_E!Z53+NRG_PF_E!Z53+NRG_CO_E!Z53+NRG_BKBPB_E!Z53+NRG_GW_E!Z53+NRG_BF_E!Z53+NRG_PR_E!Z53+NRG_NI_E!Z53+NRG_CL_E!Z53+NRG_LNG_E!Z53+NRG_BIOG_E!Z53+NRG_GTL_E!Z53+NRG_CPP_E!Z53+NRG_NSP_E!Z53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NRG_CM_E!C54+NRG_OIL_NG_E!C54+NRG_PF_E!C54+NRG_CO_E!C54+NRG_BKBPB_E!C54+NRG_GW_E!C54+NRG_BF_E!C54+NRG_PR_E!C54+NRG_NI_E!C54+NRG_CL_E!C54+NRG_LNG_E!C54+NRG_BIOG_E!C54+NRG_GTL_E!C54+NRG_CPP_E!C54+NRG_NSP_E!C54</f>
        <v>0</v>
      </c>
      <c r="D54" s="45">
        <f>NRG_CM_E!D54+NRG_OIL_NG_E!D54+NRG_PF_E!D54+NRG_CO_E!D54+NRG_BKBPB_E!D54+NRG_GW_E!D54+NRG_BF_E!D54+NRG_PR_E!D54+NRG_NI_E!D54+NRG_CL_E!D54+NRG_LNG_E!D54+NRG_BIOG_E!D54+NRG_GTL_E!D54+NRG_CPP_E!D54+NRG_NSP_E!D54</f>
        <v>0</v>
      </c>
      <c r="E54" s="45">
        <f>NRG_CM_E!E54+NRG_OIL_NG_E!E54+NRG_PF_E!E54+NRG_CO_E!E54+NRG_BKBPB_E!E54+NRG_GW_E!E54+NRG_BF_E!E54+NRG_PR_E!E54+NRG_NI_E!E54+NRG_CL_E!E54+NRG_LNG_E!E54+NRG_BIOG_E!E54+NRG_GTL_E!E54+NRG_CPP_E!E54+NRG_NSP_E!E54</f>
        <v>0</v>
      </c>
      <c r="F54" s="45">
        <f>NRG_CM_E!F54+NRG_OIL_NG_E!F54+NRG_PF_E!F54+NRG_CO_E!F54+NRG_BKBPB_E!F54+NRG_GW_E!F54+NRG_BF_E!F54+NRG_PR_E!F54+NRG_NI_E!F54+NRG_CL_E!F54+NRG_LNG_E!F54+NRG_BIOG_E!F54+NRG_GTL_E!F54+NRG_CPP_E!F54+NRG_NSP_E!F54</f>
        <v>0</v>
      </c>
      <c r="G54" s="45">
        <f>NRG_CM_E!G54+NRG_OIL_NG_E!G54+NRG_PF_E!G54+NRG_CO_E!G54+NRG_BKBPB_E!G54+NRG_GW_E!G54+NRG_BF_E!G54+NRG_PR_E!G54+NRG_NI_E!G54+NRG_CL_E!G54+NRG_LNG_E!G54+NRG_BIOG_E!G54+NRG_GTL_E!G54+NRG_CPP_E!G54+NRG_NSP_E!G54</f>
        <v>0</v>
      </c>
      <c r="H54" s="45">
        <f>NRG_CM_E!H54+NRG_OIL_NG_E!H54+NRG_PF_E!H54+NRG_CO_E!H54+NRG_BKBPB_E!H54+NRG_GW_E!H54+NRG_BF_E!H54+NRG_PR_E!H54+NRG_NI_E!H54+NRG_CL_E!H54+NRG_LNG_E!H54+NRG_BIOG_E!H54+NRG_GTL_E!H54+NRG_CPP_E!H54+NRG_NSP_E!H54</f>
        <v>0</v>
      </c>
      <c r="I54" s="45">
        <f>NRG_CM_E!I54+NRG_OIL_NG_E!I54+NRG_PF_E!I54+NRG_CO_E!I54+NRG_BKBPB_E!I54+NRG_GW_E!I54+NRG_BF_E!I54+NRG_PR_E!I54+NRG_NI_E!I54+NRG_CL_E!I54+NRG_LNG_E!I54+NRG_BIOG_E!I54+NRG_GTL_E!I54+NRG_CPP_E!I54+NRG_NSP_E!I54</f>
        <v>0</v>
      </c>
      <c r="J54" s="45">
        <f>NRG_CM_E!J54+NRG_OIL_NG_E!J54+NRG_PF_E!J54+NRG_CO_E!J54+NRG_BKBPB_E!J54+NRG_GW_E!J54+NRG_BF_E!J54+NRG_PR_E!J54+NRG_NI_E!J54+NRG_CL_E!J54+NRG_LNG_E!J54+NRG_BIOG_E!J54+NRG_GTL_E!J54+NRG_CPP_E!J54+NRG_NSP_E!J54</f>
        <v>0</v>
      </c>
      <c r="K54" s="45">
        <f>NRG_CM_E!K54+NRG_OIL_NG_E!K54+NRG_PF_E!K54+NRG_CO_E!K54+NRG_BKBPB_E!K54+NRG_GW_E!K54+NRG_BF_E!K54+NRG_PR_E!K54+NRG_NI_E!K54+NRG_CL_E!K54+NRG_LNG_E!K54+NRG_BIOG_E!K54+NRG_GTL_E!K54+NRG_CPP_E!K54+NRG_NSP_E!K54</f>
        <v>0</v>
      </c>
      <c r="L54" s="45">
        <f>NRG_CM_E!L54+NRG_OIL_NG_E!L54+NRG_PF_E!L54+NRG_CO_E!L54+NRG_BKBPB_E!L54+NRG_GW_E!L54+NRG_BF_E!L54+NRG_PR_E!L54+NRG_NI_E!L54+NRG_CL_E!L54+NRG_LNG_E!L54+NRG_BIOG_E!L54+NRG_GTL_E!L54+NRG_CPP_E!L54+NRG_NSP_E!L54</f>
        <v>0</v>
      </c>
      <c r="M54" s="45">
        <f>NRG_CM_E!M54+NRG_OIL_NG_E!M54+NRG_PF_E!M54+NRG_CO_E!M54+NRG_BKBPB_E!M54+NRG_GW_E!M54+NRG_BF_E!M54+NRG_PR_E!M54+NRG_NI_E!M54+NRG_CL_E!M54+NRG_LNG_E!M54+NRG_BIOG_E!M54+NRG_GTL_E!M54+NRG_CPP_E!M54+NRG_NSP_E!M54</f>
        <v>0</v>
      </c>
      <c r="N54" s="45">
        <f>NRG_CM_E!N54+NRG_OIL_NG_E!N54+NRG_PF_E!N54+NRG_CO_E!N54+NRG_BKBPB_E!N54+NRG_GW_E!N54+NRG_BF_E!N54+NRG_PR_E!N54+NRG_NI_E!N54+NRG_CL_E!N54+NRG_LNG_E!N54+NRG_BIOG_E!N54+NRG_GTL_E!N54+NRG_CPP_E!N54+NRG_NSP_E!N54</f>
        <v>0</v>
      </c>
      <c r="O54" s="45">
        <f>NRG_CM_E!O54+NRG_OIL_NG_E!O54+NRG_PF_E!O54+NRG_CO_E!O54+NRG_BKBPB_E!O54+NRG_GW_E!O54+NRG_BF_E!O54+NRG_PR_E!O54+NRG_NI_E!O54+NRG_CL_E!O54+NRG_LNG_E!O54+NRG_BIOG_E!O54+NRG_GTL_E!O54+NRG_CPP_E!O54+NRG_NSP_E!O54</f>
        <v>0</v>
      </c>
      <c r="P54" s="45">
        <f>NRG_CM_E!P54+NRG_OIL_NG_E!P54+NRG_PF_E!P54+NRG_CO_E!P54+NRG_BKBPB_E!P54+NRG_GW_E!P54+NRG_BF_E!P54+NRG_PR_E!P54+NRG_NI_E!P54+NRG_CL_E!P54+NRG_LNG_E!P54+NRG_BIOG_E!P54+NRG_GTL_E!P54+NRG_CPP_E!P54+NRG_NSP_E!P54</f>
        <v>0</v>
      </c>
      <c r="Q54" s="45">
        <f>NRG_CM_E!Q54+NRG_OIL_NG_E!Q54+NRG_PF_E!Q54+NRG_CO_E!Q54+NRG_BKBPB_E!Q54+NRG_GW_E!Q54+NRG_BF_E!Q54+NRG_PR_E!Q54+NRG_NI_E!Q54+NRG_CL_E!Q54+NRG_LNG_E!Q54+NRG_BIOG_E!Q54+NRG_GTL_E!Q54+NRG_CPP_E!Q54+NRG_NSP_E!Q54</f>
        <v>0</v>
      </c>
      <c r="R54" s="45">
        <f>NRG_CM_E!R54+NRG_OIL_NG_E!R54+NRG_PF_E!R54+NRG_CO_E!R54+NRG_BKBPB_E!R54+NRG_GW_E!R54+NRG_BF_E!R54+NRG_PR_E!R54+NRG_NI_E!R54+NRG_CL_E!R54+NRG_LNG_E!R54+NRG_BIOG_E!R54+NRG_GTL_E!R54+NRG_CPP_E!R54+NRG_NSP_E!R54</f>
        <v>0</v>
      </c>
      <c r="S54" s="45">
        <f>NRG_CM_E!S54+NRG_OIL_NG_E!S54+NRG_PF_E!S54+NRG_CO_E!S54+NRG_BKBPB_E!S54+NRG_GW_E!S54+NRG_BF_E!S54+NRG_PR_E!S54+NRG_NI_E!S54+NRG_CL_E!S54+NRG_LNG_E!S54+NRG_BIOG_E!S54+NRG_GTL_E!S54+NRG_CPP_E!S54+NRG_NSP_E!S54</f>
        <v>0</v>
      </c>
      <c r="T54" s="45">
        <f>NRG_CM_E!T54+NRG_OIL_NG_E!T54+NRG_PF_E!T54+NRG_CO_E!T54+NRG_BKBPB_E!T54+NRG_GW_E!T54+NRG_BF_E!T54+NRG_PR_E!T54+NRG_NI_E!T54+NRG_CL_E!T54+NRG_LNG_E!T54+NRG_BIOG_E!T54+NRG_GTL_E!T54+NRG_CPP_E!T54+NRG_NSP_E!T54</f>
        <v>0</v>
      </c>
      <c r="U54" s="45">
        <f>NRG_CM_E!U54+NRG_OIL_NG_E!U54+NRG_PF_E!U54+NRG_CO_E!U54+NRG_BKBPB_E!U54+NRG_GW_E!U54+NRG_BF_E!U54+NRG_PR_E!U54+NRG_NI_E!U54+NRG_CL_E!U54+NRG_LNG_E!U54+NRG_BIOG_E!U54+NRG_GTL_E!U54+NRG_CPP_E!U54+NRG_NSP_E!U54</f>
        <v>0</v>
      </c>
      <c r="V54" s="45">
        <f>NRG_CM_E!V54+NRG_OIL_NG_E!V54+NRG_PF_E!V54+NRG_CO_E!V54+NRG_BKBPB_E!V54+NRG_GW_E!V54+NRG_BF_E!V54+NRG_PR_E!V54+NRG_NI_E!V54+NRG_CL_E!V54+NRG_LNG_E!V54+NRG_BIOG_E!V54+NRG_GTL_E!V54+NRG_CPP_E!V54+NRG_NSP_E!V54</f>
        <v>0</v>
      </c>
      <c r="W54" s="45">
        <f>NRG_CM_E!W54+NRG_OIL_NG_E!W54+NRG_PF_E!W54+NRG_CO_E!W54+NRG_BKBPB_E!W54+NRG_GW_E!W54+NRG_BF_E!W54+NRG_PR_E!W54+NRG_NI_E!W54+NRG_CL_E!W54+NRG_LNG_E!W54+NRG_BIOG_E!W54+NRG_GTL_E!W54+NRG_CPP_E!W54+NRG_NSP_E!W54</f>
        <v>0</v>
      </c>
      <c r="X54" s="45">
        <f>NRG_CM_E!X54+NRG_OIL_NG_E!X54+NRG_PF_E!X54+NRG_CO_E!X54+NRG_BKBPB_E!X54+NRG_GW_E!X54+NRG_BF_E!X54+NRG_PR_E!X54+NRG_NI_E!X54+NRG_CL_E!X54+NRG_LNG_E!X54+NRG_BIOG_E!X54+NRG_GTL_E!X54+NRG_CPP_E!X54+NRG_NSP_E!X54</f>
        <v>0</v>
      </c>
      <c r="Y54" s="45">
        <f>NRG_CM_E!Y54+NRG_OIL_NG_E!Y54+NRG_PF_E!Y54+NRG_CO_E!Y54+NRG_BKBPB_E!Y54+NRG_GW_E!Y54+NRG_BF_E!Y54+NRG_PR_E!Y54+NRG_NI_E!Y54+NRG_CL_E!Y54+NRG_LNG_E!Y54+NRG_BIOG_E!Y54+NRG_GTL_E!Y54+NRG_CPP_E!Y54+NRG_NSP_E!Y54</f>
        <v>0</v>
      </c>
      <c r="Z54" s="45">
        <f>NRG_CM_E!Z54+NRG_OIL_NG_E!Z54+NRG_PF_E!Z54+NRG_CO_E!Z54+NRG_BKBPB_E!Z54+NRG_GW_E!Z54+NRG_BF_E!Z54+NRG_PR_E!Z54+NRG_NI_E!Z54+NRG_CL_E!Z54+NRG_LNG_E!Z54+NRG_BIOG_E!Z54+NRG_GTL_E!Z54+NRG_CPP_E!Z54+NRG_NSP_E!Z54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0</v>
      </c>
      <c r="D61" s="49">
        <f t="shared" si="32"/>
        <v>0</v>
      </c>
      <c r="E61" s="49">
        <f t="shared" si="32"/>
        <v>0</v>
      </c>
      <c r="F61" s="49">
        <f t="shared" si="32"/>
        <v>0</v>
      </c>
      <c r="G61" s="49">
        <f t="shared" si="32"/>
        <v>0</v>
      </c>
      <c r="H61" s="49">
        <f t="shared" si="32"/>
        <v>0</v>
      </c>
      <c r="I61" s="49">
        <f t="shared" si="32"/>
        <v>0</v>
      </c>
      <c r="J61" s="49">
        <f t="shared" si="32"/>
        <v>0</v>
      </c>
      <c r="K61" s="49">
        <f t="shared" si="32"/>
        <v>0</v>
      </c>
      <c r="L61" s="49">
        <f t="shared" si="32"/>
        <v>0</v>
      </c>
      <c r="M61" s="49">
        <f t="shared" si="32"/>
        <v>0</v>
      </c>
      <c r="N61" s="49">
        <f t="shared" si="32"/>
        <v>0</v>
      </c>
      <c r="O61" s="49">
        <f t="shared" si="32"/>
        <v>0</v>
      </c>
      <c r="P61" s="49">
        <f t="shared" si="32"/>
        <v>0</v>
      </c>
      <c r="Q61" s="49">
        <f t="shared" si="32"/>
        <v>0</v>
      </c>
      <c r="R61" s="49">
        <f t="shared" si="32"/>
        <v>0</v>
      </c>
      <c r="S61" s="49">
        <f t="shared" si="32"/>
        <v>0</v>
      </c>
      <c r="T61" s="49">
        <f t="shared" si="32"/>
        <v>0</v>
      </c>
      <c r="U61" s="49">
        <f t="shared" si="32"/>
        <v>0</v>
      </c>
      <c r="V61" s="49">
        <f t="shared" si="32"/>
        <v>0</v>
      </c>
      <c r="W61" s="49">
        <f t="shared" si="32"/>
        <v>0</v>
      </c>
      <c r="X61" s="49">
        <f t="shared" si="32"/>
        <v>0</v>
      </c>
      <c r="Y61" s="49">
        <f t="shared" ref="Y61:Z61" si="33">SUM(Y62:Y72)</f>
        <v>0</v>
      </c>
      <c r="Z61" s="49">
        <f t="shared" si="33"/>
        <v>0</v>
      </c>
    </row>
    <row r="62" spans="1:26" ht="11.25" customHeight="1" x14ac:dyDescent="0.2">
      <c r="A62" s="50" t="s">
        <v>92</v>
      </c>
      <c r="B62" s="51" t="s">
        <v>93</v>
      </c>
      <c r="C62" s="52">
        <f>NRG_CM_E!C62+NRG_OIL_NG_E!C62+NRG_PF_E!C62+NRG_CO_E!C62+NRG_BKBPB_E!C62+NRG_GW_E!C62+NRG_BF_E!C62+NRG_PR_E!C62+NRG_NI_E!C62+NRG_CL_E!C62+NRG_LNG_E!C62+NRG_BIOG_E!C62+NRG_GTL_E!C62+NRG_CPP_E!C62+NRG_NSP_E!C62</f>
        <v>0</v>
      </c>
      <c r="D62" s="52">
        <f>NRG_CM_E!D62+NRG_OIL_NG_E!D62+NRG_PF_E!D62+NRG_CO_E!D62+NRG_BKBPB_E!D62+NRG_GW_E!D62+NRG_BF_E!D62+NRG_PR_E!D62+NRG_NI_E!D62+NRG_CL_E!D62+NRG_LNG_E!D62+NRG_BIOG_E!D62+NRG_GTL_E!D62+NRG_CPP_E!D62+NRG_NSP_E!D62</f>
        <v>0</v>
      </c>
      <c r="E62" s="52">
        <f>NRG_CM_E!E62+NRG_OIL_NG_E!E62+NRG_PF_E!E62+NRG_CO_E!E62+NRG_BKBPB_E!E62+NRG_GW_E!E62+NRG_BF_E!E62+NRG_PR_E!E62+NRG_NI_E!E62+NRG_CL_E!E62+NRG_LNG_E!E62+NRG_BIOG_E!E62+NRG_GTL_E!E62+NRG_CPP_E!E62+NRG_NSP_E!E62</f>
        <v>0</v>
      </c>
      <c r="F62" s="52">
        <f>NRG_CM_E!F62+NRG_OIL_NG_E!F62+NRG_PF_E!F62+NRG_CO_E!F62+NRG_BKBPB_E!F62+NRG_GW_E!F62+NRG_BF_E!F62+NRG_PR_E!F62+NRG_NI_E!F62+NRG_CL_E!F62+NRG_LNG_E!F62+NRG_BIOG_E!F62+NRG_GTL_E!F62+NRG_CPP_E!F62+NRG_NSP_E!F62</f>
        <v>0</v>
      </c>
      <c r="G62" s="52">
        <f>NRG_CM_E!G62+NRG_OIL_NG_E!G62+NRG_PF_E!G62+NRG_CO_E!G62+NRG_BKBPB_E!G62+NRG_GW_E!G62+NRG_BF_E!G62+NRG_PR_E!G62+NRG_NI_E!G62+NRG_CL_E!G62+NRG_LNG_E!G62+NRG_BIOG_E!G62+NRG_GTL_E!G62+NRG_CPP_E!G62+NRG_NSP_E!G62</f>
        <v>0</v>
      </c>
      <c r="H62" s="52">
        <f>NRG_CM_E!H62+NRG_OIL_NG_E!H62+NRG_PF_E!H62+NRG_CO_E!H62+NRG_BKBPB_E!H62+NRG_GW_E!H62+NRG_BF_E!H62+NRG_PR_E!H62+NRG_NI_E!H62+NRG_CL_E!H62+NRG_LNG_E!H62+NRG_BIOG_E!H62+NRG_GTL_E!H62+NRG_CPP_E!H62+NRG_NSP_E!H62</f>
        <v>0</v>
      </c>
      <c r="I62" s="52">
        <f>NRG_CM_E!I62+NRG_OIL_NG_E!I62+NRG_PF_E!I62+NRG_CO_E!I62+NRG_BKBPB_E!I62+NRG_GW_E!I62+NRG_BF_E!I62+NRG_PR_E!I62+NRG_NI_E!I62+NRG_CL_E!I62+NRG_LNG_E!I62+NRG_BIOG_E!I62+NRG_GTL_E!I62+NRG_CPP_E!I62+NRG_NSP_E!I62</f>
        <v>0</v>
      </c>
      <c r="J62" s="52">
        <f>NRG_CM_E!J62+NRG_OIL_NG_E!J62+NRG_PF_E!J62+NRG_CO_E!J62+NRG_BKBPB_E!J62+NRG_GW_E!J62+NRG_BF_E!J62+NRG_PR_E!J62+NRG_NI_E!J62+NRG_CL_E!J62+NRG_LNG_E!J62+NRG_BIOG_E!J62+NRG_GTL_E!J62+NRG_CPP_E!J62+NRG_NSP_E!J62</f>
        <v>0</v>
      </c>
      <c r="K62" s="52">
        <f>NRG_CM_E!K62+NRG_OIL_NG_E!K62+NRG_PF_E!K62+NRG_CO_E!K62+NRG_BKBPB_E!K62+NRG_GW_E!K62+NRG_BF_E!K62+NRG_PR_E!K62+NRG_NI_E!K62+NRG_CL_E!K62+NRG_LNG_E!K62+NRG_BIOG_E!K62+NRG_GTL_E!K62+NRG_CPP_E!K62+NRG_NSP_E!K62</f>
        <v>0</v>
      </c>
      <c r="L62" s="52">
        <f>NRG_CM_E!L62+NRG_OIL_NG_E!L62+NRG_PF_E!L62+NRG_CO_E!L62+NRG_BKBPB_E!L62+NRG_GW_E!L62+NRG_BF_E!L62+NRG_PR_E!L62+NRG_NI_E!L62+NRG_CL_E!L62+NRG_LNG_E!L62+NRG_BIOG_E!L62+NRG_GTL_E!L62+NRG_CPP_E!L62+NRG_NSP_E!L62</f>
        <v>0</v>
      </c>
      <c r="M62" s="52">
        <f>NRG_CM_E!M62+NRG_OIL_NG_E!M62+NRG_PF_E!M62+NRG_CO_E!M62+NRG_BKBPB_E!M62+NRG_GW_E!M62+NRG_BF_E!M62+NRG_PR_E!M62+NRG_NI_E!M62+NRG_CL_E!M62+NRG_LNG_E!M62+NRG_BIOG_E!M62+NRG_GTL_E!M62+NRG_CPP_E!M62+NRG_NSP_E!M62</f>
        <v>0</v>
      </c>
      <c r="N62" s="52">
        <f>NRG_CM_E!N62+NRG_OIL_NG_E!N62+NRG_PF_E!N62+NRG_CO_E!N62+NRG_BKBPB_E!N62+NRG_GW_E!N62+NRG_BF_E!N62+NRG_PR_E!N62+NRG_NI_E!N62+NRG_CL_E!N62+NRG_LNG_E!N62+NRG_BIOG_E!N62+NRG_GTL_E!N62+NRG_CPP_E!N62+NRG_NSP_E!N62</f>
        <v>0</v>
      </c>
      <c r="O62" s="52">
        <f>NRG_CM_E!O62+NRG_OIL_NG_E!O62+NRG_PF_E!O62+NRG_CO_E!O62+NRG_BKBPB_E!O62+NRG_GW_E!O62+NRG_BF_E!O62+NRG_PR_E!O62+NRG_NI_E!O62+NRG_CL_E!O62+NRG_LNG_E!O62+NRG_BIOG_E!O62+NRG_GTL_E!O62+NRG_CPP_E!O62+NRG_NSP_E!O62</f>
        <v>0</v>
      </c>
      <c r="P62" s="52">
        <f>NRG_CM_E!P62+NRG_OIL_NG_E!P62+NRG_PF_E!P62+NRG_CO_E!P62+NRG_BKBPB_E!P62+NRG_GW_E!P62+NRG_BF_E!P62+NRG_PR_E!P62+NRG_NI_E!P62+NRG_CL_E!P62+NRG_LNG_E!P62+NRG_BIOG_E!P62+NRG_GTL_E!P62+NRG_CPP_E!P62+NRG_NSP_E!P62</f>
        <v>0</v>
      </c>
      <c r="Q62" s="52">
        <f>NRG_CM_E!Q62+NRG_OIL_NG_E!Q62+NRG_PF_E!Q62+NRG_CO_E!Q62+NRG_BKBPB_E!Q62+NRG_GW_E!Q62+NRG_BF_E!Q62+NRG_PR_E!Q62+NRG_NI_E!Q62+NRG_CL_E!Q62+NRG_LNG_E!Q62+NRG_BIOG_E!Q62+NRG_GTL_E!Q62+NRG_CPP_E!Q62+NRG_NSP_E!Q62</f>
        <v>0</v>
      </c>
      <c r="R62" s="52">
        <f>NRG_CM_E!R62+NRG_OIL_NG_E!R62+NRG_PF_E!R62+NRG_CO_E!R62+NRG_BKBPB_E!R62+NRG_GW_E!R62+NRG_BF_E!R62+NRG_PR_E!R62+NRG_NI_E!R62+NRG_CL_E!R62+NRG_LNG_E!R62+NRG_BIOG_E!R62+NRG_GTL_E!R62+NRG_CPP_E!R62+NRG_NSP_E!R62</f>
        <v>0</v>
      </c>
      <c r="S62" s="52">
        <f>NRG_CM_E!S62+NRG_OIL_NG_E!S62+NRG_PF_E!S62+NRG_CO_E!S62+NRG_BKBPB_E!S62+NRG_GW_E!S62+NRG_BF_E!S62+NRG_PR_E!S62+NRG_NI_E!S62+NRG_CL_E!S62+NRG_LNG_E!S62+NRG_BIOG_E!S62+NRG_GTL_E!S62+NRG_CPP_E!S62+NRG_NSP_E!S62</f>
        <v>0</v>
      </c>
      <c r="T62" s="52">
        <f>NRG_CM_E!T62+NRG_OIL_NG_E!T62+NRG_PF_E!T62+NRG_CO_E!T62+NRG_BKBPB_E!T62+NRG_GW_E!T62+NRG_BF_E!T62+NRG_PR_E!T62+NRG_NI_E!T62+NRG_CL_E!T62+NRG_LNG_E!T62+NRG_BIOG_E!T62+NRG_GTL_E!T62+NRG_CPP_E!T62+NRG_NSP_E!T62</f>
        <v>0</v>
      </c>
      <c r="U62" s="52">
        <f>NRG_CM_E!U62+NRG_OIL_NG_E!U62+NRG_PF_E!U62+NRG_CO_E!U62+NRG_BKBPB_E!U62+NRG_GW_E!U62+NRG_BF_E!U62+NRG_PR_E!U62+NRG_NI_E!U62+NRG_CL_E!U62+NRG_LNG_E!U62+NRG_BIOG_E!U62+NRG_GTL_E!U62+NRG_CPP_E!U62+NRG_NSP_E!U62</f>
        <v>0</v>
      </c>
      <c r="V62" s="52">
        <f>NRG_CM_E!V62+NRG_OIL_NG_E!V62+NRG_PF_E!V62+NRG_CO_E!V62+NRG_BKBPB_E!V62+NRG_GW_E!V62+NRG_BF_E!V62+NRG_PR_E!V62+NRG_NI_E!V62+NRG_CL_E!V62+NRG_LNG_E!V62+NRG_BIOG_E!V62+NRG_GTL_E!V62+NRG_CPP_E!V62+NRG_NSP_E!V62</f>
        <v>0</v>
      </c>
      <c r="W62" s="52">
        <f>NRG_CM_E!W62+NRG_OIL_NG_E!W62+NRG_PF_E!W62+NRG_CO_E!W62+NRG_BKBPB_E!W62+NRG_GW_E!W62+NRG_BF_E!W62+NRG_PR_E!W62+NRG_NI_E!W62+NRG_CL_E!W62+NRG_LNG_E!W62+NRG_BIOG_E!W62+NRG_GTL_E!W62+NRG_CPP_E!W62+NRG_NSP_E!W62</f>
        <v>0</v>
      </c>
      <c r="X62" s="52">
        <f>NRG_CM_E!X62+NRG_OIL_NG_E!X62+NRG_PF_E!X62+NRG_CO_E!X62+NRG_BKBPB_E!X62+NRG_GW_E!X62+NRG_BF_E!X62+NRG_PR_E!X62+NRG_NI_E!X62+NRG_CL_E!X62+NRG_LNG_E!X62+NRG_BIOG_E!X62+NRG_GTL_E!X62+NRG_CPP_E!X62+NRG_NSP_E!X62</f>
        <v>0</v>
      </c>
      <c r="Y62" s="52">
        <f>NRG_CM_E!Y62+NRG_OIL_NG_E!Y62+NRG_PF_E!Y62+NRG_CO_E!Y62+NRG_BKBPB_E!Y62+NRG_GW_E!Y62+NRG_BF_E!Y62+NRG_PR_E!Y62+NRG_NI_E!Y62+NRG_CL_E!Y62+NRG_LNG_E!Y62+NRG_BIOG_E!Y62+NRG_GTL_E!Y62+NRG_CPP_E!Y62+NRG_NSP_E!Y62</f>
        <v>0</v>
      </c>
      <c r="Z62" s="52">
        <f>NRG_CM_E!Z62+NRG_OIL_NG_E!Z62+NRG_PF_E!Z62+NRG_CO_E!Z62+NRG_BKBPB_E!Z62+NRG_GW_E!Z62+NRG_BF_E!Z62+NRG_PR_E!Z62+NRG_NI_E!Z62+NRG_CL_E!Z62+NRG_LNG_E!Z62+NRG_BIOG_E!Z62+NRG_GTL_E!Z62+NRG_CPP_E!Z62+NRG_NSP_E!Z62</f>
        <v>0</v>
      </c>
    </row>
    <row r="63" spans="1:26" ht="11.25" customHeight="1" x14ac:dyDescent="0.2">
      <c r="A63" s="50" t="s">
        <v>94</v>
      </c>
      <c r="B63" s="51" t="s">
        <v>95</v>
      </c>
      <c r="C63" s="52">
        <f>NRG_CM_E!C63+NRG_OIL_NG_E!C63+NRG_PF_E!C63+NRG_CO_E!C63+NRG_BKBPB_E!C63+NRG_GW_E!C63+NRG_BF_E!C63+NRG_PR_E!C63+NRG_NI_E!C63+NRG_CL_E!C63+NRG_LNG_E!C63+NRG_BIOG_E!C63+NRG_GTL_E!C63+NRG_CPP_E!C63+NRG_NSP_E!C63</f>
        <v>0</v>
      </c>
      <c r="D63" s="52">
        <f>NRG_CM_E!D63+NRG_OIL_NG_E!D63+NRG_PF_E!D63+NRG_CO_E!D63+NRG_BKBPB_E!D63+NRG_GW_E!D63+NRG_BF_E!D63+NRG_PR_E!D63+NRG_NI_E!D63+NRG_CL_E!D63+NRG_LNG_E!D63+NRG_BIOG_E!D63+NRG_GTL_E!D63+NRG_CPP_E!D63+NRG_NSP_E!D63</f>
        <v>0</v>
      </c>
      <c r="E63" s="52">
        <f>NRG_CM_E!E63+NRG_OIL_NG_E!E63+NRG_PF_E!E63+NRG_CO_E!E63+NRG_BKBPB_E!E63+NRG_GW_E!E63+NRG_BF_E!E63+NRG_PR_E!E63+NRG_NI_E!E63+NRG_CL_E!E63+NRG_LNG_E!E63+NRG_BIOG_E!E63+NRG_GTL_E!E63+NRG_CPP_E!E63+NRG_NSP_E!E63</f>
        <v>0</v>
      </c>
      <c r="F63" s="52">
        <f>NRG_CM_E!F63+NRG_OIL_NG_E!F63+NRG_PF_E!F63+NRG_CO_E!F63+NRG_BKBPB_E!F63+NRG_GW_E!F63+NRG_BF_E!F63+NRG_PR_E!F63+NRG_NI_E!F63+NRG_CL_E!F63+NRG_LNG_E!F63+NRG_BIOG_E!F63+NRG_GTL_E!F63+NRG_CPP_E!F63+NRG_NSP_E!F63</f>
        <v>0</v>
      </c>
      <c r="G63" s="52">
        <f>NRG_CM_E!G63+NRG_OIL_NG_E!G63+NRG_PF_E!G63+NRG_CO_E!G63+NRG_BKBPB_E!G63+NRG_GW_E!G63+NRG_BF_E!G63+NRG_PR_E!G63+NRG_NI_E!G63+NRG_CL_E!G63+NRG_LNG_E!G63+NRG_BIOG_E!G63+NRG_GTL_E!G63+NRG_CPP_E!G63+NRG_NSP_E!G63</f>
        <v>0</v>
      </c>
      <c r="H63" s="52">
        <f>NRG_CM_E!H63+NRG_OIL_NG_E!H63+NRG_PF_E!H63+NRG_CO_E!H63+NRG_BKBPB_E!H63+NRG_GW_E!H63+NRG_BF_E!H63+NRG_PR_E!H63+NRG_NI_E!H63+NRG_CL_E!H63+NRG_LNG_E!H63+NRG_BIOG_E!H63+NRG_GTL_E!H63+NRG_CPP_E!H63+NRG_NSP_E!H63</f>
        <v>0</v>
      </c>
      <c r="I63" s="52">
        <f>NRG_CM_E!I63+NRG_OIL_NG_E!I63+NRG_PF_E!I63+NRG_CO_E!I63+NRG_BKBPB_E!I63+NRG_GW_E!I63+NRG_BF_E!I63+NRG_PR_E!I63+NRG_NI_E!I63+NRG_CL_E!I63+NRG_LNG_E!I63+NRG_BIOG_E!I63+NRG_GTL_E!I63+NRG_CPP_E!I63+NRG_NSP_E!I63</f>
        <v>0</v>
      </c>
      <c r="J63" s="52">
        <f>NRG_CM_E!J63+NRG_OIL_NG_E!J63+NRG_PF_E!J63+NRG_CO_E!J63+NRG_BKBPB_E!J63+NRG_GW_E!J63+NRG_BF_E!J63+NRG_PR_E!J63+NRG_NI_E!J63+NRG_CL_E!J63+NRG_LNG_E!J63+NRG_BIOG_E!J63+NRG_GTL_E!J63+NRG_CPP_E!J63+NRG_NSP_E!J63</f>
        <v>0</v>
      </c>
      <c r="K63" s="52">
        <f>NRG_CM_E!K63+NRG_OIL_NG_E!K63+NRG_PF_E!K63+NRG_CO_E!K63+NRG_BKBPB_E!K63+NRG_GW_E!K63+NRG_BF_E!K63+NRG_PR_E!K63+NRG_NI_E!K63+NRG_CL_E!K63+NRG_LNG_E!K63+NRG_BIOG_E!K63+NRG_GTL_E!K63+NRG_CPP_E!K63+NRG_NSP_E!K63</f>
        <v>0</v>
      </c>
      <c r="L63" s="52">
        <f>NRG_CM_E!L63+NRG_OIL_NG_E!L63+NRG_PF_E!L63+NRG_CO_E!L63+NRG_BKBPB_E!L63+NRG_GW_E!L63+NRG_BF_E!L63+NRG_PR_E!L63+NRG_NI_E!L63+NRG_CL_E!L63+NRG_LNG_E!L63+NRG_BIOG_E!L63+NRG_GTL_E!L63+NRG_CPP_E!L63+NRG_NSP_E!L63</f>
        <v>0</v>
      </c>
      <c r="M63" s="52">
        <f>NRG_CM_E!M63+NRG_OIL_NG_E!M63+NRG_PF_E!M63+NRG_CO_E!M63+NRG_BKBPB_E!M63+NRG_GW_E!M63+NRG_BF_E!M63+NRG_PR_E!M63+NRG_NI_E!M63+NRG_CL_E!M63+NRG_LNG_E!M63+NRG_BIOG_E!M63+NRG_GTL_E!M63+NRG_CPP_E!M63+NRG_NSP_E!M63</f>
        <v>0</v>
      </c>
      <c r="N63" s="52">
        <f>NRG_CM_E!N63+NRG_OIL_NG_E!N63+NRG_PF_E!N63+NRG_CO_E!N63+NRG_BKBPB_E!N63+NRG_GW_E!N63+NRG_BF_E!N63+NRG_PR_E!N63+NRG_NI_E!N63+NRG_CL_E!N63+NRG_LNG_E!N63+NRG_BIOG_E!N63+NRG_GTL_E!N63+NRG_CPP_E!N63+NRG_NSP_E!N63</f>
        <v>0</v>
      </c>
      <c r="O63" s="52">
        <f>NRG_CM_E!O63+NRG_OIL_NG_E!O63+NRG_PF_E!O63+NRG_CO_E!O63+NRG_BKBPB_E!O63+NRG_GW_E!O63+NRG_BF_E!O63+NRG_PR_E!O63+NRG_NI_E!O63+NRG_CL_E!O63+NRG_LNG_E!O63+NRG_BIOG_E!O63+NRG_GTL_E!O63+NRG_CPP_E!O63+NRG_NSP_E!O63</f>
        <v>0</v>
      </c>
      <c r="P63" s="52">
        <f>NRG_CM_E!P63+NRG_OIL_NG_E!P63+NRG_PF_E!P63+NRG_CO_E!P63+NRG_BKBPB_E!P63+NRG_GW_E!P63+NRG_BF_E!P63+NRG_PR_E!P63+NRG_NI_E!P63+NRG_CL_E!P63+NRG_LNG_E!P63+NRG_BIOG_E!P63+NRG_GTL_E!P63+NRG_CPP_E!P63+NRG_NSP_E!P63</f>
        <v>0</v>
      </c>
      <c r="Q63" s="52">
        <f>NRG_CM_E!Q63+NRG_OIL_NG_E!Q63+NRG_PF_E!Q63+NRG_CO_E!Q63+NRG_BKBPB_E!Q63+NRG_GW_E!Q63+NRG_BF_E!Q63+NRG_PR_E!Q63+NRG_NI_E!Q63+NRG_CL_E!Q63+NRG_LNG_E!Q63+NRG_BIOG_E!Q63+NRG_GTL_E!Q63+NRG_CPP_E!Q63+NRG_NSP_E!Q63</f>
        <v>0</v>
      </c>
      <c r="R63" s="52">
        <f>NRG_CM_E!R63+NRG_OIL_NG_E!R63+NRG_PF_E!R63+NRG_CO_E!R63+NRG_BKBPB_E!R63+NRG_GW_E!R63+NRG_BF_E!R63+NRG_PR_E!R63+NRG_NI_E!R63+NRG_CL_E!R63+NRG_LNG_E!R63+NRG_BIOG_E!R63+NRG_GTL_E!R63+NRG_CPP_E!R63+NRG_NSP_E!R63</f>
        <v>0</v>
      </c>
      <c r="S63" s="52">
        <f>NRG_CM_E!S63+NRG_OIL_NG_E!S63+NRG_PF_E!S63+NRG_CO_E!S63+NRG_BKBPB_E!S63+NRG_GW_E!S63+NRG_BF_E!S63+NRG_PR_E!S63+NRG_NI_E!S63+NRG_CL_E!S63+NRG_LNG_E!S63+NRG_BIOG_E!S63+NRG_GTL_E!S63+NRG_CPP_E!S63+NRG_NSP_E!S63</f>
        <v>0</v>
      </c>
      <c r="T63" s="52">
        <f>NRG_CM_E!T63+NRG_OIL_NG_E!T63+NRG_PF_E!T63+NRG_CO_E!T63+NRG_BKBPB_E!T63+NRG_GW_E!T63+NRG_BF_E!T63+NRG_PR_E!T63+NRG_NI_E!T63+NRG_CL_E!T63+NRG_LNG_E!T63+NRG_BIOG_E!T63+NRG_GTL_E!T63+NRG_CPP_E!T63+NRG_NSP_E!T63</f>
        <v>0</v>
      </c>
      <c r="U63" s="52">
        <f>NRG_CM_E!U63+NRG_OIL_NG_E!U63+NRG_PF_E!U63+NRG_CO_E!U63+NRG_BKBPB_E!U63+NRG_GW_E!U63+NRG_BF_E!U63+NRG_PR_E!U63+NRG_NI_E!U63+NRG_CL_E!U63+NRG_LNG_E!U63+NRG_BIOG_E!U63+NRG_GTL_E!U63+NRG_CPP_E!U63+NRG_NSP_E!U63</f>
        <v>0</v>
      </c>
      <c r="V63" s="52">
        <f>NRG_CM_E!V63+NRG_OIL_NG_E!V63+NRG_PF_E!V63+NRG_CO_E!V63+NRG_BKBPB_E!V63+NRG_GW_E!V63+NRG_BF_E!V63+NRG_PR_E!V63+NRG_NI_E!V63+NRG_CL_E!V63+NRG_LNG_E!V63+NRG_BIOG_E!V63+NRG_GTL_E!V63+NRG_CPP_E!V63+NRG_NSP_E!V63</f>
        <v>0</v>
      </c>
      <c r="W63" s="52">
        <f>NRG_CM_E!W63+NRG_OIL_NG_E!W63+NRG_PF_E!W63+NRG_CO_E!W63+NRG_BKBPB_E!W63+NRG_GW_E!W63+NRG_BF_E!W63+NRG_PR_E!W63+NRG_NI_E!W63+NRG_CL_E!W63+NRG_LNG_E!W63+NRG_BIOG_E!W63+NRG_GTL_E!W63+NRG_CPP_E!W63+NRG_NSP_E!W63</f>
        <v>0</v>
      </c>
      <c r="X63" s="52">
        <f>NRG_CM_E!X63+NRG_OIL_NG_E!X63+NRG_PF_E!X63+NRG_CO_E!X63+NRG_BKBPB_E!X63+NRG_GW_E!X63+NRG_BF_E!X63+NRG_PR_E!X63+NRG_NI_E!X63+NRG_CL_E!X63+NRG_LNG_E!X63+NRG_BIOG_E!X63+NRG_GTL_E!X63+NRG_CPP_E!X63+NRG_NSP_E!X63</f>
        <v>0</v>
      </c>
      <c r="Y63" s="52">
        <f>NRG_CM_E!Y63+NRG_OIL_NG_E!Y63+NRG_PF_E!Y63+NRG_CO_E!Y63+NRG_BKBPB_E!Y63+NRG_GW_E!Y63+NRG_BF_E!Y63+NRG_PR_E!Y63+NRG_NI_E!Y63+NRG_CL_E!Y63+NRG_LNG_E!Y63+NRG_BIOG_E!Y63+NRG_GTL_E!Y63+NRG_CPP_E!Y63+NRG_NSP_E!Y63</f>
        <v>0</v>
      </c>
      <c r="Z63" s="52">
        <f>NRG_CM_E!Z63+NRG_OIL_NG_E!Z63+NRG_PF_E!Z63+NRG_CO_E!Z63+NRG_BKBPB_E!Z63+NRG_GW_E!Z63+NRG_BF_E!Z63+NRG_PR_E!Z63+NRG_NI_E!Z63+NRG_CL_E!Z63+NRG_LNG_E!Z63+NRG_BIOG_E!Z63+NRG_GTL_E!Z63+NRG_CPP_E!Z63+NRG_NSP_E!Z63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NRG_CM_E!C64+NRG_OIL_NG_E!C64+NRG_PF_E!C64+NRG_CO_E!C64+NRG_BKBPB_E!C64+NRG_GW_E!C64+NRG_BF_E!C64+NRG_PR_E!C64+NRG_NI_E!C64+NRG_CL_E!C64+NRG_LNG_E!C64+NRG_BIOG_E!C64+NRG_GTL_E!C64+NRG_CPP_E!C64+NRG_NSP_E!C64</f>
        <v>0</v>
      </c>
      <c r="D64" s="52">
        <f>NRG_CM_E!D64+NRG_OIL_NG_E!D64+NRG_PF_E!D64+NRG_CO_E!D64+NRG_BKBPB_E!D64+NRG_GW_E!D64+NRG_BF_E!D64+NRG_PR_E!D64+NRG_NI_E!D64+NRG_CL_E!D64+NRG_LNG_E!D64+NRG_BIOG_E!D64+NRG_GTL_E!D64+NRG_CPP_E!D64+NRG_NSP_E!D64</f>
        <v>0</v>
      </c>
      <c r="E64" s="52">
        <f>NRG_CM_E!E64+NRG_OIL_NG_E!E64+NRG_PF_E!E64+NRG_CO_E!E64+NRG_BKBPB_E!E64+NRG_GW_E!E64+NRG_BF_E!E64+NRG_PR_E!E64+NRG_NI_E!E64+NRG_CL_E!E64+NRG_LNG_E!E64+NRG_BIOG_E!E64+NRG_GTL_E!E64+NRG_CPP_E!E64+NRG_NSP_E!E64</f>
        <v>0</v>
      </c>
      <c r="F64" s="52">
        <f>NRG_CM_E!F64+NRG_OIL_NG_E!F64+NRG_PF_E!F64+NRG_CO_E!F64+NRG_BKBPB_E!F64+NRG_GW_E!F64+NRG_BF_E!F64+NRG_PR_E!F64+NRG_NI_E!F64+NRG_CL_E!F64+NRG_LNG_E!F64+NRG_BIOG_E!F64+NRG_GTL_E!F64+NRG_CPP_E!F64+NRG_NSP_E!F64</f>
        <v>0</v>
      </c>
      <c r="G64" s="52">
        <f>NRG_CM_E!G64+NRG_OIL_NG_E!G64+NRG_PF_E!G64+NRG_CO_E!G64+NRG_BKBPB_E!G64+NRG_GW_E!G64+NRG_BF_E!G64+NRG_PR_E!G64+NRG_NI_E!G64+NRG_CL_E!G64+NRG_LNG_E!G64+NRG_BIOG_E!G64+NRG_GTL_E!G64+NRG_CPP_E!G64+NRG_NSP_E!G64</f>
        <v>0</v>
      </c>
      <c r="H64" s="52">
        <f>NRG_CM_E!H64+NRG_OIL_NG_E!H64+NRG_PF_E!H64+NRG_CO_E!H64+NRG_BKBPB_E!H64+NRG_GW_E!H64+NRG_BF_E!H64+NRG_PR_E!H64+NRG_NI_E!H64+NRG_CL_E!H64+NRG_LNG_E!H64+NRG_BIOG_E!H64+NRG_GTL_E!H64+NRG_CPP_E!H64+NRG_NSP_E!H64</f>
        <v>0</v>
      </c>
      <c r="I64" s="52">
        <f>NRG_CM_E!I64+NRG_OIL_NG_E!I64+NRG_PF_E!I64+NRG_CO_E!I64+NRG_BKBPB_E!I64+NRG_GW_E!I64+NRG_BF_E!I64+NRG_PR_E!I64+NRG_NI_E!I64+NRG_CL_E!I64+NRG_LNG_E!I64+NRG_BIOG_E!I64+NRG_GTL_E!I64+NRG_CPP_E!I64+NRG_NSP_E!I64</f>
        <v>0</v>
      </c>
      <c r="J64" s="52">
        <f>NRG_CM_E!J64+NRG_OIL_NG_E!J64+NRG_PF_E!J64+NRG_CO_E!J64+NRG_BKBPB_E!J64+NRG_GW_E!J64+NRG_BF_E!J64+NRG_PR_E!J64+NRG_NI_E!J64+NRG_CL_E!J64+NRG_LNG_E!J64+NRG_BIOG_E!J64+NRG_GTL_E!J64+NRG_CPP_E!J64+NRG_NSP_E!J64</f>
        <v>0</v>
      </c>
      <c r="K64" s="52">
        <f>NRG_CM_E!K64+NRG_OIL_NG_E!K64+NRG_PF_E!K64+NRG_CO_E!K64+NRG_BKBPB_E!K64+NRG_GW_E!K64+NRG_BF_E!K64+NRG_PR_E!K64+NRG_NI_E!K64+NRG_CL_E!K64+NRG_LNG_E!K64+NRG_BIOG_E!K64+NRG_GTL_E!K64+NRG_CPP_E!K64+NRG_NSP_E!K64</f>
        <v>0</v>
      </c>
      <c r="L64" s="52">
        <f>NRG_CM_E!L64+NRG_OIL_NG_E!L64+NRG_PF_E!L64+NRG_CO_E!L64+NRG_BKBPB_E!L64+NRG_GW_E!L64+NRG_BF_E!L64+NRG_PR_E!L64+NRG_NI_E!L64+NRG_CL_E!L64+NRG_LNG_E!L64+NRG_BIOG_E!L64+NRG_GTL_E!L64+NRG_CPP_E!L64+NRG_NSP_E!L64</f>
        <v>0</v>
      </c>
      <c r="M64" s="52">
        <f>NRG_CM_E!M64+NRG_OIL_NG_E!M64+NRG_PF_E!M64+NRG_CO_E!M64+NRG_BKBPB_E!M64+NRG_GW_E!M64+NRG_BF_E!M64+NRG_PR_E!M64+NRG_NI_E!M64+NRG_CL_E!M64+NRG_LNG_E!M64+NRG_BIOG_E!M64+NRG_GTL_E!M64+NRG_CPP_E!M64+NRG_NSP_E!M64</f>
        <v>0</v>
      </c>
      <c r="N64" s="52">
        <f>NRG_CM_E!N64+NRG_OIL_NG_E!N64+NRG_PF_E!N64+NRG_CO_E!N64+NRG_BKBPB_E!N64+NRG_GW_E!N64+NRG_BF_E!N64+NRG_PR_E!N64+NRG_NI_E!N64+NRG_CL_E!N64+NRG_LNG_E!N64+NRG_BIOG_E!N64+NRG_GTL_E!N64+NRG_CPP_E!N64+NRG_NSP_E!N64</f>
        <v>0</v>
      </c>
      <c r="O64" s="52">
        <f>NRG_CM_E!O64+NRG_OIL_NG_E!O64+NRG_PF_E!O64+NRG_CO_E!O64+NRG_BKBPB_E!O64+NRG_GW_E!O64+NRG_BF_E!O64+NRG_PR_E!O64+NRG_NI_E!O64+NRG_CL_E!O64+NRG_LNG_E!O64+NRG_BIOG_E!O64+NRG_GTL_E!O64+NRG_CPP_E!O64+NRG_NSP_E!O64</f>
        <v>0</v>
      </c>
      <c r="P64" s="52">
        <f>NRG_CM_E!P64+NRG_OIL_NG_E!P64+NRG_PF_E!P64+NRG_CO_E!P64+NRG_BKBPB_E!P64+NRG_GW_E!P64+NRG_BF_E!P64+NRG_PR_E!P64+NRG_NI_E!P64+NRG_CL_E!P64+NRG_LNG_E!P64+NRG_BIOG_E!P64+NRG_GTL_E!P64+NRG_CPP_E!P64+NRG_NSP_E!P64</f>
        <v>0</v>
      </c>
      <c r="Q64" s="52">
        <f>NRG_CM_E!Q64+NRG_OIL_NG_E!Q64+NRG_PF_E!Q64+NRG_CO_E!Q64+NRG_BKBPB_E!Q64+NRG_GW_E!Q64+NRG_BF_E!Q64+NRG_PR_E!Q64+NRG_NI_E!Q64+NRG_CL_E!Q64+NRG_LNG_E!Q64+NRG_BIOG_E!Q64+NRG_GTL_E!Q64+NRG_CPP_E!Q64+NRG_NSP_E!Q64</f>
        <v>0</v>
      </c>
      <c r="R64" s="52">
        <f>NRG_CM_E!R64+NRG_OIL_NG_E!R64+NRG_PF_E!R64+NRG_CO_E!R64+NRG_BKBPB_E!R64+NRG_GW_E!R64+NRG_BF_E!R64+NRG_PR_E!R64+NRG_NI_E!R64+NRG_CL_E!R64+NRG_LNG_E!R64+NRG_BIOG_E!R64+NRG_GTL_E!R64+NRG_CPP_E!R64+NRG_NSP_E!R64</f>
        <v>0</v>
      </c>
      <c r="S64" s="52">
        <f>NRG_CM_E!S64+NRG_OIL_NG_E!S64+NRG_PF_E!S64+NRG_CO_E!S64+NRG_BKBPB_E!S64+NRG_GW_E!S64+NRG_BF_E!S64+NRG_PR_E!S64+NRG_NI_E!S64+NRG_CL_E!S64+NRG_LNG_E!S64+NRG_BIOG_E!S64+NRG_GTL_E!S64+NRG_CPP_E!S64+NRG_NSP_E!S64</f>
        <v>0</v>
      </c>
      <c r="T64" s="52">
        <f>NRG_CM_E!T64+NRG_OIL_NG_E!T64+NRG_PF_E!T64+NRG_CO_E!T64+NRG_BKBPB_E!T64+NRG_GW_E!T64+NRG_BF_E!T64+NRG_PR_E!T64+NRG_NI_E!T64+NRG_CL_E!T64+NRG_LNG_E!T64+NRG_BIOG_E!T64+NRG_GTL_E!T64+NRG_CPP_E!T64+NRG_NSP_E!T64</f>
        <v>0</v>
      </c>
      <c r="U64" s="52">
        <f>NRG_CM_E!U64+NRG_OIL_NG_E!U64+NRG_PF_E!U64+NRG_CO_E!U64+NRG_BKBPB_E!U64+NRG_GW_E!U64+NRG_BF_E!U64+NRG_PR_E!U64+NRG_NI_E!U64+NRG_CL_E!U64+NRG_LNG_E!U64+NRG_BIOG_E!U64+NRG_GTL_E!U64+NRG_CPP_E!U64+NRG_NSP_E!U64</f>
        <v>0</v>
      </c>
      <c r="V64" s="52">
        <f>NRG_CM_E!V64+NRG_OIL_NG_E!V64+NRG_PF_E!V64+NRG_CO_E!V64+NRG_BKBPB_E!V64+NRG_GW_E!V64+NRG_BF_E!V64+NRG_PR_E!V64+NRG_NI_E!V64+NRG_CL_E!V64+NRG_LNG_E!V64+NRG_BIOG_E!V64+NRG_GTL_E!V64+NRG_CPP_E!V64+NRG_NSP_E!V64</f>
        <v>0</v>
      </c>
      <c r="W64" s="52">
        <f>NRG_CM_E!W64+NRG_OIL_NG_E!W64+NRG_PF_E!W64+NRG_CO_E!W64+NRG_BKBPB_E!W64+NRG_GW_E!W64+NRG_BF_E!W64+NRG_PR_E!W64+NRG_NI_E!W64+NRG_CL_E!W64+NRG_LNG_E!W64+NRG_BIOG_E!W64+NRG_GTL_E!W64+NRG_CPP_E!W64+NRG_NSP_E!W64</f>
        <v>0</v>
      </c>
      <c r="X64" s="52">
        <f>NRG_CM_E!X64+NRG_OIL_NG_E!X64+NRG_PF_E!X64+NRG_CO_E!X64+NRG_BKBPB_E!X64+NRG_GW_E!X64+NRG_BF_E!X64+NRG_PR_E!X64+NRG_NI_E!X64+NRG_CL_E!X64+NRG_LNG_E!X64+NRG_BIOG_E!X64+NRG_GTL_E!X64+NRG_CPP_E!X64+NRG_NSP_E!X64</f>
        <v>0</v>
      </c>
      <c r="Y64" s="52">
        <f>NRG_CM_E!Y64+NRG_OIL_NG_E!Y64+NRG_PF_E!Y64+NRG_CO_E!Y64+NRG_BKBPB_E!Y64+NRG_GW_E!Y64+NRG_BF_E!Y64+NRG_PR_E!Y64+NRG_NI_E!Y64+NRG_CL_E!Y64+NRG_LNG_E!Y64+NRG_BIOG_E!Y64+NRG_GTL_E!Y64+NRG_CPP_E!Y64+NRG_NSP_E!Y64</f>
        <v>0</v>
      </c>
      <c r="Z64" s="52">
        <f>NRG_CM_E!Z64+NRG_OIL_NG_E!Z64+NRG_PF_E!Z64+NRG_CO_E!Z64+NRG_BKBPB_E!Z64+NRG_GW_E!Z64+NRG_BF_E!Z64+NRG_PR_E!Z64+NRG_NI_E!Z64+NRG_CL_E!Z64+NRG_LNG_E!Z64+NRG_BIOG_E!Z64+NRG_GTL_E!Z64+NRG_CPP_E!Z64+NRG_NSP_E!Z64</f>
        <v>0</v>
      </c>
    </row>
    <row r="65" spans="1:26" ht="11.25" customHeight="1" x14ac:dyDescent="0.2">
      <c r="A65" s="50" t="s">
        <v>98</v>
      </c>
      <c r="B65" s="51" t="s">
        <v>99</v>
      </c>
      <c r="C65" s="52">
        <f>NRG_CM_E!C65+NRG_OIL_NG_E!C65+NRG_PF_E!C65+NRG_CO_E!C65+NRG_BKBPB_E!C65+NRG_GW_E!C65+NRG_BF_E!C65+NRG_PR_E!C65+NRG_NI_E!C65+NRG_CL_E!C65+NRG_LNG_E!C65+NRG_BIOG_E!C65+NRG_GTL_E!C65+NRG_CPP_E!C65+NRG_NSP_E!C65</f>
        <v>0</v>
      </c>
      <c r="D65" s="52">
        <f>NRG_CM_E!D65+NRG_OIL_NG_E!D65+NRG_PF_E!D65+NRG_CO_E!D65+NRG_BKBPB_E!D65+NRG_GW_E!D65+NRG_BF_E!D65+NRG_PR_E!D65+NRG_NI_E!D65+NRG_CL_E!D65+NRG_LNG_E!D65+NRG_BIOG_E!D65+NRG_GTL_E!D65+NRG_CPP_E!D65+NRG_NSP_E!D65</f>
        <v>0</v>
      </c>
      <c r="E65" s="52">
        <f>NRG_CM_E!E65+NRG_OIL_NG_E!E65+NRG_PF_E!E65+NRG_CO_E!E65+NRG_BKBPB_E!E65+NRG_GW_E!E65+NRG_BF_E!E65+NRG_PR_E!E65+NRG_NI_E!E65+NRG_CL_E!E65+NRG_LNG_E!E65+NRG_BIOG_E!E65+NRG_GTL_E!E65+NRG_CPP_E!E65+NRG_NSP_E!E65</f>
        <v>0</v>
      </c>
      <c r="F65" s="52">
        <f>NRG_CM_E!F65+NRG_OIL_NG_E!F65+NRG_PF_E!F65+NRG_CO_E!F65+NRG_BKBPB_E!F65+NRG_GW_E!F65+NRG_BF_E!F65+NRG_PR_E!F65+NRG_NI_E!F65+NRG_CL_E!F65+NRG_LNG_E!F65+NRG_BIOG_E!F65+NRG_GTL_E!F65+NRG_CPP_E!F65+NRG_NSP_E!F65</f>
        <v>0</v>
      </c>
      <c r="G65" s="52">
        <f>NRG_CM_E!G65+NRG_OIL_NG_E!G65+NRG_PF_E!G65+NRG_CO_E!G65+NRG_BKBPB_E!G65+NRG_GW_E!G65+NRG_BF_E!G65+NRG_PR_E!G65+NRG_NI_E!G65+NRG_CL_E!G65+NRG_LNG_E!G65+NRG_BIOG_E!G65+NRG_GTL_E!G65+NRG_CPP_E!G65+NRG_NSP_E!G65</f>
        <v>0</v>
      </c>
      <c r="H65" s="52">
        <f>NRG_CM_E!H65+NRG_OIL_NG_E!H65+NRG_PF_E!H65+NRG_CO_E!H65+NRG_BKBPB_E!H65+NRG_GW_E!H65+NRG_BF_E!H65+NRG_PR_E!H65+NRG_NI_E!H65+NRG_CL_E!H65+NRG_LNG_E!H65+NRG_BIOG_E!H65+NRG_GTL_E!H65+NRG_CPP_E!H65+NRG_NSP_E!H65</f>
        <v>0</v>
      </c>
      <c r="I65" s="52">
        <f>NRG_CM_E!I65+NRG_OIL_NG_E!I65+NRG_PF_E!I65+NRG_CO_E!I65+NRG_BKBPB_E!I65+NRG_GW_E!I65+NRG_BF_E!I65+NRG_PR_E!I65+NRG_NI_E!I65+NRG_CL_E!I65+NRG_LNG_E!I65+NRG_BIOG_E!I65+NRG_GTL_E!I65+NRG_CPP_E!I65+NRG_NSP_E!I65</f>
        <v>0</v>
      </c>
      <c r="J65" s="52">
        <f>NRG_CM_E!J65+NRG_OIL_NG_E!J65+NRG_PF_E!J65+NRG_CO_E!J65+NRG_BKBPB_E!J65+NRG_GW_E!J65+NRG_BF_E!J65+NRG_PR_E!J65+NRG_NI_E!J65+NRG_CL_E!J65+NRG_LNG_E!J65+NRG_BIOG_E!J65+NRG_GTL_E!J65+NRG_CPP_E!J65+NRG_NSP_E!J65</f>
        <v>0</v>
      </c>
      <c r="K65" s="52">
        <f>NRG_CM_E!K65+NRG_OIL_NG_E!K65+NRG_PF_E!K65+NRG_CO_E!K65+NRG_BKBPB_E!K65+NRG_GW_E!K65+NRG_BF_E!K65+NRG_PR_E!K65+NRG_NI_E!K65+NRG_CL_E!K65+NRG_LNG_E!K65+NRG_BIOG_E!K65+NRG_GTL_E!K65+NRG_CPP_E!K65+NRG_NSP_E!K65</f>
        <v>0</v>
      </c>
      <c r="L65" s="52">
        <f>NRG_CM_E!L65+NRG_OIL_NG_E!L65+NRG_PF_E!L65+NRG_CO_E!L65+NRG_BKBPB_E!L65+NRG_GW_E!L65+NRG_BF_E!L65+NRG_PR_E!L65+NRG_NI_E!L65+NRG_CL_E!L65+NRG_LNG_E!L65+NRG_BIOG_E!L65+NRG_GTL_E!L65+NRG_CPP_E!L65+NRG_NSP_E!L65</f>
        <v>0</v>
      </c>
      <c r="M65" s="52">
        <f>NRG_CM_E!M65+NRG_OIL_NG_E!M65+NRG_PF_E!M65+NRG_CO_E!M65+NRG_BKBPB_E!M65+NRG_GW_E!M65+NRG_BF_E!M65+NRG_PR_E!M65+NRG_NI_E!M65+NRG_CL_E!M65+NRG_LNG_E!M65+NRG_BIOG_E!M65+NRG_GTL_E!M65+NRG_CPP_E!M65+NRG_NSP_E!M65</f>
        <v>0</v>
      </c>
      <c r="N65" s="52">
        <f>NRG_CM_E!N65+NRG_OIL_NG_E!N65+NRG_PF_E!N65+NRG_CO_E!N65+NRG_BKBPB_E!N65+NRG_GW_E!N65+NRG_BF_E!N65+NRG_PR_E!N65+NRG_NI_E!N65+NRG_CL_E!N65+NRG_LNG_E!N65+NRG_BIOG_E!N65+NRG_GTL_E!N65+NRG_CPP_E!N65+NRG_NSP_E!N65</f>
        <v>0</v>
      </c>
      <c r="O65" s="52">
        <f>NRG_CM_E!O65+NRG_OIL_NG_E!O65+NRG_PF_E!O65+NRG_CO_E!O65+NRG_BKBPB_E!O65+NRG_GW_E!O65+NRG_BF_E!O65+NRG_PR_E!O65+NRG_NI_E!O65+NRG_CL_E!O65+NRG_LNG_E!O65+NRG_BIOG_E!O65+NRG_GTL_E!O65+NRG_CPP_E!O65+NRG_NSP_E!O65</f>
        <v>0</v>
      </c>
      <c r="P65" s="52">
        <f>NRG_CM_E!P65+NRG_OIL_NG_E!P65+NRG_PF_E!P65+NRG_CO_E!P65+NRG_BKBPB_E!P65+NRG_GW_E!P65+NRG_BF_E!P65+NRG_PR_E!P65+NRG_NI_E!P65+NRG_CL_E!P65+NRG_LNG_E!P65+NRG_BIOG_E!P65+NRG_GTL_E!P65+NRG_CPP_E!P65+NRG_NSP_E!P65</f>
        <v>0</v>
      </c>
      <c r="Q65" s="52">
        <f>NRG_CM_E!Q65+NRG_OIL_NG_E!Q65+NRG_PF_E!Q65+NRG_CO_E!Q65+NRG_BKBPB_E!Q65+NRG_GW_E!Q65+NRG_BF_E!Q65+NRG_PR_E!Q65+NRG_NI_E!Q65+NRG_CL_E!Q65+NRG_LNG_E!Q65+NRG_BIOG_E!Q65+NRG_GTL_E!Q65+NRG_CPP_E!Q65+NRG_NSP_E!Q65</f>
        <v>0</v>
      </c>
      <c r="R65" s="52">
        <f>NRG_CM_E!R65+NRG_OIL_NG_E!R65+NRG_PF_E!R65+NRG_CO_E!R65+NRG_BKBPB_E!R65+NRG_GW_E!R65+NRG_BF_E!R65+NRG_PR_E!R65+NRG_NI_E!R65+NRG_CL_E!R65+NRG_LNG_E!R65+NRG_BIOG_E!R65+NRG_GTL_E!R65+NRG_CPP_E!R65+NRG_NSP_E!R65</f>
        <v>0</v>
      </c>
      <c r="S65" s="52">
        <f>NRG_CM_E!S65+NRG_OIL_NG_E!S65+NRG_PF_E!S65+NRG_CO_E!S65+NRG_BKBPB_E!S65+NRG_GW_E!S65+NRG_BF_E!S65+NRG_PR_E!S65+NRG_NI_E!S65+NRG_CL_E!S65+NRG_LNG_E!S65+NRG_BIOG_E!S65+NRG_GTL_E!S65+NRG_CPP_E!S65+NRG_NSP_E!S65</f>
        <v>0</v>
      </c>
      <c r="T65" s="52">
        <f>NRG_CM_E!T65+NRG_OIL_NG_E!T65+NRG_PF_E!T65+NRG_CO_E!T65+NRG_BKBPB_E!T65+NRG_GW_E!T65+NRG_BF_E!T65+NRG_PR_E!T65+NRG_NI_E!T65+NRG_CL_E!T65+NRG_LNG_E!T65+NRG_BIOG_E!T65+NRG_GTL_E!T65+NRG_CPP_E!T65+NRG_NSP_E!T65</f>
        <v>0</v>
      </c>
      <c r="U65" s="52">
        <f>NRG_CM_E!U65+NRG_OIL_NG_E!U65+NRG_PF_E!U65+NRG_CO_E!U65+NRG_BKBPB_E!U65+NRG_GW_E!U65+NRG_BF_E!U65+NRG_PR_E!U65+NRG_NI_E!U65+NRG_CL_E!U65+NRG_LNG_E!U65+NRG_BIOG_E!U65+NRG_GTL_E!U65+NRG_CPP_E!U65+NRG_NSP_E!U65</f>
        <v>0</v>
      </c>
      <c r="V65" s="52">
        <f>NRG_CM_E!V65+NRG_OIL_NG_E!V65+NRG_PF_E!V65+NRG_CO_E!V65+NRG_BKBPB_E!V65+NRG_GW_E!V65+NRG_BF_E!V65+NRG_PR_E!V65+NRG_NI_E!V65+NRG_CL_E!V65+NRG_LNG_E!V65+NRG_BIOG_E!V65+NRG_GTL_E!V65+NRG_CPP_E!V65+NRG_NSP_E!V65</f>
        <v>0</v>
      </c>
      <c r="W65" s="52">
        <f>NRG_CM_E!W65+NRG_OIL_NG_E!W65+NRG_PF_E!W65+NRG_CO_E!W65+NRG_BKBPB_E!W65+NRG_GW_E!W65+NRG_BF_E!W65+NRG_PR_E!W65+NRG_NI_E!W65+NRG_CL_E!W65+NRG_LNG_E!W65+NRG_BIOG_E!W65+NRG_GTL_E!W65+NRG_CPP_E!W65+NRG_NSP_E!W65</f>
        <v>0</v>
      </c>
      <c r="X65" s="52">
        <f>NRG_CM_E!X65+NRG_OIL_NG_E!X65+NRG_PF_E!X65+NRG_CO_E!X65+NRG_BKBPB_E!X65+NRG_GW_E!X65+NRG_BF_E!X65+NRG_PR_E!X65+NRG_NI_E!X65+NRG_CL_E!X65+NRG_LNG_E!X65+NRG_BIOG_E!X65+NRG_GTL_E!X65+NRG_CPP_E!X65+NRG_NSP_E!X65</f>
        <v>0</v>
      </c>
      <c r="Y65" s="52">
        <f>NRG_CM_E!Y65+NRG_OIL_NG_E!Y65+NRG_PF_E!Y65+NRG_CO_E!Y65+NRG_BKBPB_E!Y65+NRG_GW_E!Y65+NRG_BF_E!Y65+NRG_PR_E!Y65+NRG_NI_E!Y65+NRG_CL_E!Y65+NRG_LNG_E!Y65+NRG_BIOG_E!Y65+NRG_GTL_E!Y65+NRG_CPP_E!Y65+NRG_NSP_E!Y65</f>
        <v>0</v>
      </c>
      <c r="Z65" s="52">
        <f>NRG_CM_E!Z65+NRG_OIL_NG_E!Z65+NRG_PF_E!Z65+NRG_CO_E!Z65+NRG_BKBPB_E!Z65+NRG_GW_E!Z65+NRG_BF_E!Z65+NRG_PR_E!Z65+NRG_NI_E!Z65+NRG_CL_E!Z65+NRG_LNG_E!Z65+NRG_BIOG_E!Z65+NRG_GTL_E!Z65+NRG_CPP_E!Z65+NRG_NSP_E!Z65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NRG_CM_E!C66+NRG_OIL_NG_E!C66+NRG_PF_E!C66+NRG_CO_E!C66+NRG_BKBPB_E!C66+NRG_GW_E!C66+NRG_BF_E!C66+NRG_PR_E!C66+NRG_NI_E!C66+NRG_CL_E!C66+NRG_LNG_E!C66+NRG_BIOG_E!C66+NRG_GTL_E!C66+NRG_CPP_E!C66+NRG_NSP_E!C66</f>
        <v>0</v>
      </c>
      <c r="D66" s="52">
        <f>NRG_CM_E!D66+NRG_OIL_NG_E!D66+NRG_PF_E!D66+NRG_CO_E!D66+NRG_BKBPB_E!D66+NRG_GW_E!D66+NRG_BF_E!D66+NRG_PR_E!D66+NRG_NI_E!D66+NRG_CL_E!D66+NRG_LNG_E!D66+NRG_BIOG_E!D66+NRG_GTL_E!D66+NRG_CPP_E!D66+NRG_NSP_E!D66</f>
        <v>0</v>
      </c>
      <c r="E66" s="52">
        <f>NRG_CM_E!E66+NRG_OIL_NG_E!E66+NRG_PF_E!E66+NRG_CO_E!E66+NRG_BKBPB_E!E66+NRG_GW_E!E66+NRG_BF_E!E66+NRG_PR_E!E66+NRG_NI_E!E66+NRG_CL_E!E66+NRG_LNG_E!E66+NRG_BIOG_E!E66+NRG_GTL_E!E66+NRG_CPP_E!E66+NRG_NSP_E!E66</f>
        <v>0</v>
      </c>
      <c r="F66" s="52">
        <f>NRG_CM_E!F66+NRG_OIL_NG_E!F66+NRG_PF_E!F66+NRG_CO_E!F66+NRG_BKBPB_E!F66+NRG_GW_E!F66+NRG_BF_E!F66+NRG_PR_E!F66+NRG_NI_E!F66+NRG_CL_E!F66+NRG_LNG_E!F66+NRG_BIOG_E!F66+NRG_GTL_E!F66+NRG_CPP_E!F66+NRG_NSP_E!F66</f>
        <v>0</v>
      </c>
      <c r="G66" s="52">
        <f>NRG_CM_E!G66+NRG_OIL_NG_E!G66+NRG_PF_E!G66+NRG_CO_E!G66+NRG_BKBPB_E!G66+NRG_GW_E!G66+NRG_BF_E!G66+NRG_PR_E!G66+NRG_NI_E!G66+NRG_CL_E!G66+NRG_LNG_E!G66+NRG_BIOG_E!G66+NRG_GTL_E!G66+NRG_CPP_E!G66+NRG_NSP_E!G66</f>
        <v>0</v>
      </c>
      <c r="H66" s="52">
        <f>NRG_CM_E!H66+NRG_OIL_NG_E!H66+NRG_PF_E!H66+NRG_CO_E!H66+NRG_BKBPB_E!H66+NRG_GW_E!H66+NRG_BF_E!H66+NRG_PR_E!H66+NRG_NI_E!H66+NRG_CL_E!H66+NRG_LNG_E!H66+NRG_BIOG_E!H66+NRG_GTL_E!H66+NRG_CPP_E!H66+NRG_NSP_E!H66</f>
        <v>0</v>
      </c>
      <c r="I66" s="52">
        <f>NRG_CM_E!I66+NRG_OIL_NG_E!I66+NRG_PF_E!I66+NRG_CO_E!I66+NRG_BKBPB_E!I66+NRG_GW_E!I66+NRG_BF_E!I66+NRG_PR_E!I66+NRG_NI_E!I66+NRG_CL_E!I66+NRG_LNG_E!I66+NRG_BIOG_E!I66+NRG_GTL_E!I66+NRG_CPP_E!I66+NRG_NSP_E!I66</f>
        <v>0</v>
      </c>
      <c r="J66" s="52">
        <f>NRG_CM_E!J66+NRG_OIL_NG_E!J66+NRG_PF_E!J66+NRG_CO_E!J66+NRG_BKBPB_E!J66+NRG_GW_E!J66+NRG_BF_E!J66+NRG_PR_E!J66+NRG_NI_E!J66+NRG_CL_E!J66+NRG_LNG_E!J66+NRG_BIOG_E!J66+NRG_GTL_E!J66+NRG_CPP_E!J66+NRG_NSP_E!J66</f>
        <v>0</v>
      </c>
      <c r="K66" s="52">
        <f>NRG_CM_E!K66+NRG_OIL_NG_E!K66+NRG_PF_E!K66+NRG_CO_E!K66+NRG_BKBPB_E!K66+NRG_GW_E!K66+NRG_BF_E!K66+NRG_PR_E!K66+NRG_NI_E!K66+NRG_CL_E!K66+NRG_LNG_E!K66+NRG_BIOG_E!K66+NRG_GTL_E!K66+NRG_CPP_E!K66+NRG_NSP_E!K66</f>
        <v>0</v>
      </c>
      <c r="L66" s="52">
        <f>NRG_CM_E!L66+NRG_OIL_NG_E!L66+NRG_PF_E!L66+NRG_CO_E!L66+NRG_BKBPB_E!L66+NRG_GW_E!L66+NRG_BF_E!L66+NRG_PR_E!L66+NRG_NI_E!L66+NRG_CL_E!L66+NRG_LNG_E!L66+NRG_BIOG_E!L66+NRG_GTL_E!L66+NRG_CPP_E!L66+NRG_NSP_E!L66</f>
        <v>0</v>
      </c>
      <c r="M66" s="52">
        <f>NRG_CM_E!M66+NRG_OIL_NG_E!M66+NRG_PF_E!M66+NRG_CO_E!M66+NRG_BKBPB_E!M66+NRG_GW_E!M66+NRG_BF_E!M66+NRG_PR_E!M66+NRG_NI_E!M66+NRG_CL_E!M66+NRG_LNG_E!M66+NRG_BIOG_E!M66+NRG_GTL_E!M66+NRG_CPP_E!M66+NRG_NSP_E!M66</f>
        <v>0</v>
      </c>
      <c r="N66" s="52">
        <f>NRG_CM_E!N66+NRG_OIL_NG_E!N66+NRG_PF_E!N66+NRG_CO_E!N66+NRG_BKBPB_E!N66+NRG_GW_E!N66+NRG_BF_E!N66+NRG_PR_E!N66+NRG_NI_E!N66+NRG_CL_E!N66+NRG_LNG_E!N66+NRG_BIOG_E!N66+NRG_GTL_E!N66+NRG_CPP_E!N66+NRG_NSP_E!N66</f>
        <v>0</v>
      </c>
      <c r="O66" s="52">
        <f>NRG_CM_E!O66+NRG_OIL_NG_E!O66+NRG_PF_E!O66+NRG_CO_E!O66+NRG_BKBPB_E!O66+NRG_GW_E!O66+NRG_BF_E!O66+NRG_PR_E!O66+NRG_NI_E!O66+NRG_CL_E!O66+NRG_LNG_E!O66+NRG_BIOG_E!O66+NRG_GTL_E!O66+NRG_CPP_E!O66+NRG_NSP_E!O66</f>
        <v>0</v>
      </c>
      <c r="P66" s="52">
        <f>NRG_CM_E!P66+NRG_OIL_NG_E!P66+NRG_PF_E!P66+NRG_CO_E!P66+NRG_BKBPB_E!P66+NRG_GW_E!P66+NRG_BF_E!P66+NRG_PR_E!P66+NRG_NI_E!P66+NRG_CL_E!P66+NRG_LNG_E!P66+NRG_BIOG_E!P66+NRG_GTL_E!P66+NRG_CPP_E!P66+NRG_NSP_E!P66</f>
        <v>0</v>
      </c>
      <c r="Q66" s="52">
        <f>NRG_CM_E!Q66+NRG_OIL_NG_E!Q66+NRG_PF_E!Q66+NRG_CO_E!Q66+NRG_BKBPB_E!Q66+NRG_GW_E!Q66+NRG_BF_E!Q66+NRG_PR_E!Q66+NRG_NI_E!Q66+NRG_CL_E!Q66+NRG_LNG_E!Q66+NRG_BIOG_E!Q66+NRG_GTL_E!Q66+NRG_CPP_E!Q66+NRG_NSP_E!Q66</f>
        <v>0</v>
      </c>
      <c r="R66" s="52">
        <f>NRG_CM_E!R66+NRG_OIL_NG_E!R66+NRG_PF_E!R66+NRG_CO_E!R66+NRG_BKBPB_E!R66+NRG_GW_E!R66+NRG_BF_E!R66+NRG_PR_E!R66+NRG_NI_E!R66+NRG_CL_E!R66+NRG_LNG_E!R66+NRG_BIOG_E!R66+NRG_GTL_E!R66+NRG_CPP_E!R66+NRG_NSP_E!R66</f>
        <v>0</v>
      </c>
      <c r="S66" s="52">
        <f>NRG_CM_E!S66+NRG_OIL_NG_E!S66+NRG_PF_E!S66+NRG_CO_E!S66+NRG_BKBPB_E!S66+NRG_GW_E!S66+NRG_BF_E!S66+NRG_PR_E!S66+NRG_NI_E!S66+NRG_CL_E!S66+NRG_LNG_E!S66+NRG_BIOG_E!S66+NRG_GTL_E!S66+NRG_CPP_E!S66+NRG_NSP_E!S66</f>
        <v>0</v>
      </c>
      <c r="T66" s="52">
        <f>NRG_CM_E!T66+NRG_OIL_NG_E!T66+NRG_PF_E!T66+NRG_CO_E!T66+NRG_BKBPB_E!T66+NRG_GW_E!T66+NRG_BF_E!T66+NRG_PR_E!T66+NRG_NI_E!T66+NRG_CL_E!T66+NRG_LNG_E!T66+NRG_BIOG_E!T66+NRG_GTL_E!T66+NRG_CPP_E!T66+NRG_NSP_E!T66</f>
        <v>0</v>
      </c>
      <c r="U66" s="52">
        <f>NRG_CM_E!U66+NRG_OIL_NG_E!U66+NRG_PF_E!U66+NRG_CO_E!U66+NRG_BKBPB_E!U66+NRG_GW_E!U66+NRG_BF_E!U66+NRG_PR_E!U66+NRG_NI_E!U66+NRG_CL_E!U66+NRG_LNG_E!U66+NRG_BIOG_E!U66+NRG_GTL_E!U66+NRG_CPP_E!U66+NRG_NSP_E!U66</f>
        <v>0</v>
      </c>
      <c r="V66" s="52">
        <f>NRG_CM_E!V66+NRG_OIL_NG_E!V66+NRG_PF_E!V66+NRG_CO_E!V66+NRG_BKBPB_E!V66+NRG_GW_E!V66+NRG_BF_E!V66+NRG_PR_E!V66+NRG_NI_E!V66+NRG_CL_E!V66+NRG_LNG_E!V66+NRG_BIOG_E!V66+NRG_GTL_E!V66+NRG_CPP_E!V66+NRG_NSP_E!V66</f>
        <v>0</v>
      </c>
      <c r="W66" s="52">
        <f>NRG_CM_E!W66+NRG_OIL_NG_E!W66+NRG_PF_E!W66+NRG_CO_E!W66+NRG_BKBPB_E!W66+NRG_GW_E!W66+NRG_BF_E!W66+NRG_PR_E!W66+NRG_NI_E!W66+NRG_CL_E!W66+NRG_LNG_E!W66+NRG_BIOG_E!W66+NRG_GTL_E!W66+NRG_CPP_E!W66+NRG_NSP_E!W66</f>
        <v>0</v>
      </c>
      <c r="X66" s="52">
        <f>NRG_CM_E!X66+NRG_OIL_NG_E!X66+NRG_PF_E!X66+NRG_CO_E!X66+NRG_BKBPB_E!X66+NRG_GW_E!X66+NRG_BF_E!X66+NRG_PR_E!X66+NRG_NI_E!X66+NRG_CL_E!X66+NRG_LNG_E!X66+NRG_BIOG_E!X66+NRG_GTL_E!X66+NRG_CPP_E!X66+NRG_NSP_E!X66</f>
        <v>0</v>
      </c>
      <c r="Y66" s="52">
        <f>NRG_CM_E!Y66+NRG_OIL_NG_E!Y66+NRG_PF_E!Y66+NRG_CO_E!Y66+NRG_BKBPB_E!Y66+NRG_GW_E!Y66+NRG_BF_E!Y66+NRG_PR_E!Y66+NRG_NI_E!Y66+NRG_CL_E!Y66+NRG_LNG_E!Y66+NRG_BIOG_E!Y66+NRG_GTL_E!Y66+NRG_CPP_E!Y66+NRG_NSP_E!Y66</f>
        <v>0</v>
      </c>
      <c r="Z66" s="52">
        <f>NRG_CM_E!Z66+NRG_OIL_NG_E!Z66+NRG_PF_E!Z66+NRG_CO_E!Z66+NRG_BKBPB_E!Z66+NRG_GW_E!Z66+NRG_BF_E!Z66+NRG_PR_E!Z66+NRG_NI_E!Z66+NRG_CL_E!Z66+NRG_LNG_E!Z66+NRG_BIOG_E!Z66+NRG_GTL_E!Z66+NRG_CPP_E!Z66+NRG_NSP_E!Z66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NRG_CM_E!C67+NRG_OIL_NG_E!C67+NRG_PF_E!C67+NRG_CO_E!C67+NRG_BKBPB_E!C67+NRG_GW_E!C67+NRG_BF_E!C67+NRG_PR_E!C67+NRG_NI_E!C67+NRG_CL_E!C67+NRG_LNG_E!C67+NRG_BIOG_E!C67+NRG_GTL_E!C67+NRG_CPP_E!C67+NRG_NSP_E!C67</f>
        <v>0</v>
      </c>
      <c r="D67" s="52">
        <f>NRG_CM_E!D67+NRG_OIL_NG_E!D67+NRG_PF_E!D67+NRG_CO_E!D67+NRG_BKBPB_E!D67+NRG_GW_E!D67+NRG_BF_E!D67+NRG_PR_E!D67+NRG_NI_E!D67+NRG_CL_E!D67+NRG_LNG_E!D67+NRG_BIOG_E!D67+NRG_GTL_E!D67+NRG_CPP_E!D67+NRG_NSP_E!D67</f>
        <v>0</v>
      </c>
      <c r="E67" s="52">
        <f>NRG_CM_E!E67+NRG_OIL_NG_E!E67+NRG_PF_E!E67+NRG_CO_E!E67+NRG_BKBPB_E!E67+NRG_GW_E!E67+NRG_BF_E!E67+NRG_PR_E!E67+NRG_NI_E!E67+NRG_CL_E!E67+NRG_LNG_E!E67+NRG_BIOG_E!E67+NRG_GTL_E!E67+NRG_CPP_E!E67+NRG_NSP_E!E67</f>
        <v>0</v>
      </c>
      <c r="F67" s="52">
        <f>NRG_CM_E!F67+NRG_OIL_NG_E!F67+NRG_PF_E!F67+NRG_CO_E!F67+NRG_BKBPB_E!F67+NRG_GW_E!F67+NRG_BF_E!F67+NRG_PR_E!F67+NRG_NI_E!F67+NRG_CL_E!F67+NRG_LNG_E!F67+NRG_BIOG_E!F67+NRG_GTL_E!F67+NRG_CPP_E!F67+NRG_NSP_E!F67</f>
        <v>0</v>
      </c>
      <c r="G67" s="52">
        <f>NRG_CM_E!G67+NRG_OIL_NG_E!G67+NRG_PF_E!G67+NRG_CO_E!G67+NRG_BKBPB_E!G67+NRG_GW_E!G67+NRG_BF_E!G67+NRG_PR_E!G67+NRG_NI_E!G67+NRG_CL_E!G67+NRG_LNG_E!G67+NRG_BIOG_E!G67+NRG_GTL_E!G67+NRG_CPP_E!G67+NRG_NSP_E!G67</f>
        <v>0</v>
      </c>
      <c r="H67" s="52">
        <f>NRG_CM_E!H67+NRG_OIL_NG_E!H67+NRG_PF_E!H67+NRG_CO_E!H67+NRG_BKBPB_E!H67+NRG_GW_E!H67+NRG_BF_E!H67+NRG_PR_E!H67+NRG_NI_E!H67+NRG_CL_E!H67+NRG_LNG_E!H67+NRG_BIOG_E!H67+NRG_GTL_E!H67+NRG_CPP_E!H67+NRG_NSP_E!H67</f>
        <v>0</v>
      </c>
      <c r="I67" s="52">
        <f>NRG_CM_E!I67+NRG_OIL_NG_E!I67+NRG_PF_E!I67+NRG_CO_E!I67+NRG_BKBPB_E!I67+NRG_GW_E!I67+NRG_BF_E!I67+NRG_PR_E!I67+NRG_NI_E!I67+NRG_CL_E!I67+NRG_LNG_E!I67+NRG_BIOG_E!I67+NRG_GTL_E!I67+NRG_CPP_E!I67+NRG_NSP_E!I67</f>
        <v>0</v>
      </c>
      <c r="J67" s="52">
        <f>NRG_CM_E!J67+NRG_OIL_NG_E!J67+NRG_PF_E!J67+NRG_CO_E!J67+NRG_BKBPB_E!J67+NRG_GW_E!J67+NRG_BF_E!J67+NRG_PR_E!J67+NRG_NI_E!J67+NRG_CL_E!J67+NRG_LNG_E!J67+NRG_BIOG_E!J67+NRG_GTL_E!J67+NRG_CPP_E!J67+NRG_NSP_E!J67</f>
        <v>0</v>
      </c>
      <c r="K67" s="52">
        <f>NRG_CM_E!K67+NRG_OIL_NG_E!K67+NRG_PF_E!K67+NRG_CO_E!K67+NRG_BKBPB_E!K67+NRG_GW_E!K67+NRG_BF_E!K67+NRG_PR_E!K67+NRG_NI_E!K67+NRG_CL_E!K67+NRG_LNG_E!K67+NRG_BIOG_E!K67+NRG_GTL_E!K67+NRG_CPP_E!K67+NRG_NSP_E!K67</f>
        <v>0</v>
      </c>
      <c r="L67" s="52">
        <f>NRG_CM_E!L67+NRG_OIL_NG_E!L67+NRG_PF_E!L67+NRG_CO_E!L67+NRG_BKBPB_E!L67+NRG_GW_E!L67+NRG_BF_E!L67+NRG_PR_E!L67+NRG_NI_E!L67+NRG_CL_E!L67+NRG_LNG_E!L67+NRG_BIOG_E!L67+NRG_GTL_E!L67+NRG_CPP_E!L67+NRG_NSP_E!L67</f>
        <v>0</v>
      </c>
      <c r="M67" s="52">
        <f>NRG_CM_E!M67+NRG_OIL_NG_E!M67+NRG_PF_E!M67+NRG_CO_E!M67+NRG_BKBPB_E!M67+NRG_GW_E!M67+NRG_BF_E!M67+NRG_PR_E!M67+NRG_NI_E!M67+NRG_CL_E!M67+NRG_LNG_E!M67+NRG_BIOG_E!M67+NRG_GTL_E!M67+NRG_CPP_E!M67+NRG_NSP_E!M67</f>
        <v>0</v>
      </c>
      <c r="N67" s="52">
        <f>NRG_CM_E!N67+NRG_OIL_NG_E!N67+NRG_PF_E!N67+NRG_CO_E!N67+NRG_BKBPB_E!N67+NRG_GW_E!N67+NRG_BF_E!N67+NRG_PR_E!N67+NRG_NI_E!N67+NRG_CL_E!N67+NRG_LNG_E!N67+NRG_BIOG_E!N67+NRG_GTL_E!N67+NRG_CPP_E!N67+NRG_NSP_E!N67</f>
        <v>0</v>
      </c>
      <c r="O67" s="52">
        <f>NRG_CM_E!O67+NRG_OIL_NG_E!O67+NRG_PF_E!O67+NRG_CO_E!O67+NRG_BKBPB_E!O67+NRG_GW_E!O67+NRG_BF_E!O67+NRG_PR_E!O67+NRG_NI_E!O67+NRG_CL_E!O67+NRG_LNG_E!O67+NRG_BIOG_E!O67+NRG_GTL_E!O67+NRG_CPP_E!O67+NRG_NSP_E!O67</f>
        <v>0</v>
      </c>
      <c r="P67" s="52">
        <f>NRG_CM_E!P67+NRG_OIL_NG_E!P67+NRG_PF_E!P67+NRG_CO_E!P67+NRG_BKBPB_E!P67+NRG_GW_E!P67+NRG_BF_E!P67+NRG_PR_E!P67+NRG_NI_E!P67+NRG_CL_E!P67+NRG_LNG_E!P67+NRG_BIOG_E!P67+NRG_GTL_E!P67+NRG_CPP_E!P67+NRG_NSP_E!P67</f>
        <v>0</v>
      </c>
      <c r="Q67" s="52">
        <f>NRG_CM_E!Q67+NRG_OIL_NG_E!Q67+NRG_PF_E!Q67+NRG_CO_E!Q67+NRG_BKBPB_E!Q67+NRG_GW_E!Q67+NRG_BF_E!Q67+NRG_PR_E!Q67+NRG_NI_E!Q67+NRG_CL_E!Q67+NRG_LNG_E!Q67+NRG_BIOG_E!Q67+NRG_GTL_E!Q67+NRG_CPP_E!Q67+NRG_NSP_E!Q67</f>
        <v>0</v>
      </c>
      <c r="R67" s="52">
        <f>NRG_CM_E!R67+NRG_OIL_NG_E!R67+NRG_PF_E!R67+NRG_CO_E!R67+NRG_BKBPB_E!R67+NRG_GW_E!R67+NRG_BF_E!R67+NRG_PR_E!R67+NRG_NI_E!R67+NRG_CL_E!R67+NRG_LNG_E!R67+NRG_BIOG_E!R67+NRG_GTL_E!R67+NRG_CPP_E!R67+NRG_NSP_E!R67</f>
        <v>0</v>
      </c>
      <c r="S67" s="52">
        <f>NRG_CM_E!S67+NRG_OIL_NG_E!S67+NRG_PF_E!S67+NRG_CO_E!S67+NRG_BKBPB_E!S67+NRG_GW_E!S67+NRG_BF_E!S67+NRG_PR_E!S67+NRG_NI_E!S67+NRG_CL_E!S67+NRG_LNG_E!S67+NRG_BIOG_E!S67+NRG_GTL_E!S67+NRG_CPP_E!S67+NRG_NSP_E!S67</f>
        <v>0</v>
      </c>
      <c r="T67" s="52">
        <f>NRG_CM_E!T67+NRG_OIL_NG_E!T67+NRG_PF_E!T67+NRG_CO_E!T67+NRG_BKBPB_E!T67+NRG_GW_E!T67+NRG_BF_E!T67+NRG_PR_E!T67+NRG_NI_E!T67+NRG_CL_E!T67+NRG_LNG_E!T67+NRG_BIOG_E!T67+NRG_GTL_E!T67+NRG_CPP_E!T67+NRG_NSP_E!T67</f>
        <v>0</v>
      </c>
      <c r="U67" s="52">
        <f>NRG_CM_E!U67+NRG_OIL_NG_E!U67+NRG_PF_E!U67+NRG_CO_E!U67+NRG_BKBPB_E!U67+NRG_GW_E!U67+NRG_BF_E!U67+NRG_PR_E!U67+NRG_NI_E!U67+NRG_CL_E!U67+NRG_LNG_E!U67+NRG_BIOG_E!U67+NRG_GTL_E!U67+NRG_CPP_E!U67+NRG_NSP_E!U67</f>
        <v>0</v>
      </c>
      <c r="V67" s="52">
        <f>NRG_CM_E!V67+NRG_OIL_NG_E!V67+NRG_PF_E!V67+NRG_CO_E!V67+NRG_BKBPB_E!V67+NRG_GW_E!V67+NRG_BF_E!V67+NRG_PR_E!V67+NRG_NI_E!V67+NRG_CL_E!V67+NRG_LNG_E!V67+NRG_BIOG_E!V67+NRG_GTL_E!V67+NRG_CPP_E!V67+NRG_NSP_E!V67</f>
        <v>0</v>
      </c>
      <c r="W67" s="52">
        <f>NRG_CM_E!W67+NRG_OIL_NG_E!W67+NRG_PF_E!W67+NRG_CO_E!W67+NRG_BKBPB_E!W67+NRG_GW_E!W67+NRG_BF_E!W67+NRG_PR_E!W67+NRG_NI_E!W67+NRG_CL_E!W67+NRG_LNG_E!W67+NRG_BIOG_E!W67+NRG_GTL_E!W67+NRG_CPP_E!W67+NRG_NSP_E!W67</f>
        <v>0</v>
      </c>
      <c r="X67" s="52">
        <f>NRG_CM_E!X67+NRG_OIL_NG_E!X67+NRG_PF_E!X67+NRG_CO_E!X67+NRG_BKBPB_E!X67+NRG_GW_E!X67+NRG_BF_E!X67+NRG_PR_E!X67+NRG_NI_E!X67+NRG_CL_E!X67+NRG_LNG_E!X67+NRG_BIOG_E!X67+NRG_GTL_E!X67+NRG_CPP_E!X67+NRG_NSP_E!X67</f>
        <v>0</v>
      </c>
      <c r="Y67" s="52">
        <f>NRG_CM_E!Y67+NRG_OIL_NG_E!Y67+NRG_PF_E!Y67+NRG_CO_E!Y67+NRG_BKBPB_E!Y67+NRG_GW_E!Y67+NRG_BF_E!Y67+NRG_PR_E!Y67+NRG_NI_E!Y67+NRG_CL_E!Y67+NRG_LNG_E!Y67+NRG_BIOG_E!Y67+NRG_GTL_E!Y67+NRG_CPP_E!Y67+NRG_NSP_E!Y67</f>
        <v>0</v>
      </c>
      <c r="Z67" s="52">
        <f>NRG_CM_E!Z67+NRG_OIL_NG_E!Z67+NRG_PF_E!Z67+NRG_CO_E!Z67+NRG_BKBPB_E!Z67+NRG_GW_E!Z67+NRG_BF_E!Z67+NRG_PR_E!Z67+NRG_NI_E!Z67+NRG_CL_E!Z67+NRG_LNG_E!Z67+NRG_BIOG_E!Z67+NRG_GTL_E!Z67+NRG_CPP_E!Z67+NRG_NSP_E!Z67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NRG_CM_E!C68+NRG_OIL_NG_E!C68+NRG_PF_E!C68+NRG_CO_E!C68+NRG_BKBPB_E!C68+NRG_GW_E!C68+NRG_BF_E!C68+NRG_PR_E!C68+NRG_NI_E!C68+NRG_CL_E!C68+NRG_LNG_E!C68+NRG_BIOG_E!C68+NRG_GTL_E!C68+NRG_CPP_E!C68+NRG_NSP_E!C68</f>
        <v>0</v>
      </c>
      <c r="D68" s="52">
        <f>NRG_CM_E!D68+NRG_OIL_NG_E!D68+NRG_PF_E!D68+NRG_CO_E!D68+NRG_BKBPB_E!D68+NRG_GW_E!D68+NRG_BF_E!D68+NRG_PR_E!D68+NRG_NI_E!D68+NRG_CL_E!D68+NRG_LNG_E!D68+NRG_BIOG_E!D68+NRG_GTL_E!D68+NRG_CPP_E!D68+NRG_NSP_E!D68</f>
        <v>0</v>
      </c>
      <c r="E68" s="52">
        <f>NRG_CM_E!E68+NRG_OIL_NG_E!E68+NRG_PF_E!E68+NRG_CO_E!E68+NRG_BKBPB_E!E68+NRG_GW_E!E68+NRG_BF_E!E68+NRG_PR_E!E68+NRG_NI_E!E68+NRG_CL_E!E68+NRG_LNG_E!E68+NRG_BIOG_E!E68+NRG_GTL_E!E68+NRG_CPP_E!E68+NRG_NSP_E!E68</f>
        <v>0</v>
      </c>
      <c r="F68" s="52">
        <f>NRG_CM_E!F68+NRG_OIL_NG_E!F68+NRG_PF_E!F68+NRG_CO_E!F68+NRG_BKBPB_E!F68+NRG_GW_E!F68+NRG_BF_E!F68+NRG_PR_E!F68+NRG_NI_E!F68+NRG_CL_E!F68+NRG_LNG_E!F68+NRG_BIOG_E!F68+NRG_GTL_E!F68+NRG_CPP_E!F68+NRG_NSP_E!F68</f>
        <v>0</v>
      </c>
      <c r="G68" s="52">
        <f>NRG_CM_E!G68+NRG_OIL_NG_E!G68+NRG_PF_E!G68+NRG_CO_E!G68+NRG_BKBPB_E!G68+NRG_GW_E!G68+NRG_BF_E!G68+NRG_PR_E!G68+NRG_NI_E!G68+NRG_CL_E!G68+NRG_LNG_E!G68+NRG_BIOG_E!G68+NRG_GTL_E!G68+NRG_CPP_E!G68+NRG_NSP_E!G68</f>
        <v>0</v>
      </c>
      <c r="H68" s="52">
        <f>NRG_CM_E!H68+NRG_OIL_NG_E!H68+NRG_PF_E!H68+NRG_CO_E!H68+NRG_BKBPB_E!H68+NRG_GW_E!H68+NRG_BF_E!H68+NRG_PR_E!H68+NRG_NI_E!H68+NRG_CL_E!H68+NRG_LNG_E!H68+NRG_BIOG_E!H68+NRG_GTL_E!H68+NRG_CPP_E!H68+NRG_NSP_E!H68</f>
        <v>0</v>
      </c>
      <c r="I68" s="52">
        <f>NRG_CM_E!I68+NRG_OIL_NG_E!I68+NRG_PF_E!I68+NRG_CO_E!I68+NRG_BKBPB_E!I68+NRG_GW_E!I68+NRG_BF_E!I68+NRG_PR_E!I68+NRG_NI_E!I68+NRG_CL_E!I68+NRG_LNG_E!I68+NRG_BIOG_E!I68+NRG_GTL_E!I68+NRG_CPP_E!I68+NRG_NSP_E!I68</f>
        <v>0</v>
      </c>
      <c r="J68" s="52">
        <f>NRG_CM_E!J68+NRG_OIL_NG_E!J68+NRG_PF_E!J68+NRG_CO_E!J68+NRG_BKBPB_E!J68+NRG_GW_E!J68+NRG_BF_E!J68+NRG_PR_E!J68+NRG_NI_E!J68+NRG_CL_E!J68+NRG_LNG_E!J68+NRG_BIOG_E!J68+NRG_GTL_E!J68+NRG_CPP_E!J68+NRG_NSP_E!J68</f>
        <v>0</v>
      </c>
      <c r="K68" s="52">
        <f>NRG_CM_E!K68+NRG_OIL_NG_E!K68+NRG_PF_E!K68+NRG_CO_E!K68+NRG_BKBPB_E!K68+NRG_GW_E!K68+NRG_BF_E!K68+NRG_PR_E!K68+NRG_NI_E!K68+NRG_CL_E!K68+NRG_LNG_E!K68+NRG_BIOG_E!K68+NRG_GTL_E!K68+NRG_CPP_E!K68+NRG_NSP_E!K68</f>
        <v>0</v>
      </c>
      <c r="L68" s="52">
        <f>NRG_CM_E!L68+NRG_OIL_NG_E!L68+NRG_PF_E!L68+NRG_CO_E!L68+NRG_BKBPB_E!L68+NRG_GW_E!L68+NRG_BF_E!L68+NRG_PR_E!L68+NRG_NI_E!L68+NRG_CL_E!L68+NRG_LNG_E!L68+NRG_BIOG_E!L68+NRG_GTL_E!L68+NRG_CPP_E!L68+NRG_NSP_E!L68</f>
        <v>0</v>
      </c>
      <c r="M68" s="52">
        <f>NRG_CM_E!M68+NRG_OIL_NG_E!M68+NRG_PF_E!M68+NRG_CO_E!M68+NRG_BKBPB_E!M68+NRG_GW_E!M68+NRG_BF_E!M68+NRG_PR_E!M68+NRG_NI_E!M68+NRG_CL_E!M68+NRG_LNG_E!M68+NRG_BIOG_E!M68+NRG_GTL_E!M68+NRG_CPP_E!M68+NRG_NSP_E!M68</f>
        <v>0</v>
      </c>
      <c r="N68" s="52">
        <f>NRG_CM_E!N68+NRG_OIL_NG_E!N68+NRG_PF_E!N68+NRG_CO_E!N68+NRG_BKBPB_E!N68+NRG_GW_E!N68+NRG_BF_E!N68+NRG_PR_E!N68+NRG_NI_E!N68+NRG_CL_E!N68+NRG_LNG_E!N68+NRG_BIOG_E!N68+NRG_GTL_E!N68+NRG_CPP_E!N68+NRG_NSP_E!N68</f>
        <v>0</v>
      </c>
      <c r="O68" s="52">
        <f>NRG_CM_E!O68+NRG_OIL_NG_E!O68+NRG_PF_E!O68+NRG_CO_E!O68+NRG_BKBPB_E!O68+NRG_GW_E!O68+NRG_BF_E!O68+NRG_PR_E!O68+NRG_NI_E!O68+NRG_CL_E!O68+NRG_LNG_E!O68+NRG_BIOG_E!O68+NRG_GTL_E!O68+NRG_CPP_E!O68+NRG_NSP_E!O68</f>
        <v>0</v>
      </c>
      <c r="P68" s="52">
        <f>NRG_CM_E!P68+NRG_OIL_NG_E!P68+NRG_PF_E!P68+NRG_CO_E!P68+NRG_BKBPB_E!P68+NRG_GW_E!P68+NRG_BF_E!P68+NRG_PR_E!P68+NRG_NI_E!P68+NRG_CL_E!P68+NRG_LNG_E!P68+NRG_BIOG_E!P68+NRG_GTL_E!P68+NRG_CPP_E!P68+NRG_NSP_E!P68</f>
        <v>0</v>
      </c>
      <c r="Q68" s="52">
        <f>NRG_CM_E!Q68+NRG_OIL_NG_E!Q68+NRG_PF_E!Q68+NRG_CO_E!Q68+NRG_BKBPB_E!Q68+NRG_GW_E!Q68+NRG_BF_E!Q68+NRG_PR_E!Q68+NRG_NI_E!Q68+NRG_CL_E!Q68+NRG_LNG_E!Q68+NRG_BIOG_E!Q68+NRG_GTL_E!Q68+NRG_CPP_E!Q68+NRG_NSP_E!Q68</f>
        <v>0</v>
      </c>
      <c r="R68" s="52">
        <f>NRG_CM_E!R68+NRG_OIL_NG_E!R68+NRG_PF_E!R68+NRG_CO_E!R68+NRG_BKBPB_E!R68+NRG_GW_E!R68+NRG_BF_E!R68+NRG_PR_E!R68+NRG_NI_E!R68+NRG_CL_E!R68+NRG_LNG_E!R68+NRG_BIOG_E!R68+NRG_GTL_E!R68+NRG_CPP_E!R68+NRG_NSP_E!R68</f>
        <v>0</v>
      </c>
      <c r="S68" s="52">
        <f>NRG_CM_E!S68+NRG_OIL_NG_E!S68+NRG_PF_E!S68+NRG_CO_E!S68+NRG_BKBPB_E!S68+NRG_GW_E!S68+NRG_BF_E!S68+NRG_PR_E!S68+NRG_NI_E!S68+NRG_CL_E!S68+NRG_LNG_E!S68+NRG_BIOG_E!S68+NRG_GTL_E!S68+NRG_CPP_E!S68+NRG_NSP_E!S68</f>
        <v>0</v>
      </c>
      <c r="T68" s="52">
        <f>NRG_CM_E!T68+NRG_OIL_NG_E!T68+NRG_PF_E!T68+NRG_CO_E!T68+NRG_BKBPB_E!T68+NRG_GW_E!T68+NRG_BF_E!T68+NRG_PR_E!T68+NRG_NI_E!T68+NRG_CL_E!T68+NRG_LNG_E!T68+NRG_BIOG_E!T68+NRG_GTL_E!T68+NRG_CPP_E!T68+NRG_NSP_E!T68</f>
        <v>0</v>
      </c>
      <c r="U68" s="52">
        <f>NRG_CM_E!U68+NRG_OIL_NG_E!U68+NRG_PF_E!U68+NRG_CO_E!U68+NRG_BKBPB_E!U68+NRG_GW_E!U68+NRG_BF_E!U68+NRG_PR_E!U68+NRG_NI_E!U68+NRG_CL_E!U68+NRG_LNG_E!U68+NRG_BIOG_E!U68+NRG_GTL_E!U68+NRG_CPP_E!U68+NRG_NSP_E!U68</f>
        <v>0</v>
      </c>
      <c r="V68" s="52">
        <f>NRG_CM_E!V68+NRG_OIL_NG_E!V68+NRG_PF_E!V68+NRG_CO_E!V68+NRG_BKBPB_E!V68+NRG_GW_E!V68+NRG_BF_E!V68+NRG_PR_E!V68+NRG_NI_E!V68+NRG_CL_E!V68+NRG_LNG_E!V68+NRG_BIOG_E!V68+NRG_GTL_E!V68+NRG_CPP_E!V68+NRG_NSP_E!V68</f>
        <v>0</v>
      </c>
      <c r="W68" s="52">
        <f>NRG_CM_E!W68+NRG_OIL_NG_E!W68+NRG_PF_E!W68+NRG_CO_E!W68+NRG_BKBPB_E!W68+NRG_GW_E!W68+NRG_BF_E!W68+NRG_PR_E!W68+NRG_NI_E!W68+NRG_CL_E!W68+NRG_LNG_E!W68+NRG_BIOG_E!W68+NRG_GTL_E!W68+NRG_CPP_E!W68+NRG_NSP_E!W68</f>
        <v>0</v>
      </c>
      <c r="X68" s="52">
        <f>NRG_CM_E!X68+NRG_OIL_NG_E!X68+NRG_PF_E!X68+NRG_CO_E!X68+NRG_BKBPB_E!X68+NRG_GW_E!X68+NRG_BF_E!X68+NRG_PR_E!X68+NRG_NI_E!X68+NRG_CL_E!X68+NRG_LNG_E!X68+NRG_BIOG_E!X68+NRG_GTL_E!X68+NRG_CPP_E!X68+NRG_NSP_E!X68</f>
        <v>0</v>
      </c>
      <c r="Y68" s="52">
        <f>NRG_CM_E!Y68+NRG_OIL_NG_E!Y68+NRG_PF_E!Y68+NRG_CO_E!Y68+NRG_BKBPB_E!Y68+NRG_GW_E!Y68+NRG_BF_E!Y68+NRG_PR_E!Y68+NRG_NI_E!Y68+NRG_CL_E!Y68+NRG_LNG_E!Y68+NRG_BIOG_E!Y68+NRG_GTL_E!Y68+NRG_CPP_E!Y68+NRG_NSP_E!Y68</f>
        <v>0</v>
      </c>
      <c r="Z68" s="52">
        <f>NRG_CM_E!Z68+NRG_OIL_NG_E!Z68+NRG_PF_E!Z68+NRG_CO_E!Z68+NRG_BKBPB_E!Z68+NRG_GW_E!Z68+NRG_BF_E!Z68+NRG_PR_E!Z68+NRG_NI_E!Z68+NRG_CL_E!Z68+NRG_LNG_E!Z68+NRG_BIOG_E!Z68+NRG_GTL_E!Z68+NRG_CPP_E!Z68+NRG_NSP_E!Z68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NRG_CM_E!C69+NRG_OIL_NG_E!C69+NRG_PF_E!C69+NRG_CO_E!C69+NRG_BKBPB_E!C69+NRG_GW_E!C69+NRG_BF_E!C69+NRG_PR_E!C69+NRG_NI_E!C69+NRG_CL_E!C69+NRG_LNG_E!C69+NRG_BIOG_E!C69+NRG_GTL_E!C69+NRG_CPP_E!C69+NRG_NSP_E!C69</f>
        <v>0</v>
      </c>
      <c r="D69" s="52">
        <f>NRG_CM_E!D69+NRG_OIL_NG_E!D69+NRG_PF_E!D69+NRG_CO_E!D69+NRG_BKBPB_E!D69+NRG_GW_E!D69+NRG_BF_E!D69+NRG_PR_E!D69+NRG_NI_E!D69+NRG_CL_E!D69+NRG_LNG_E!D69+NRG_BIOG_E!D69+NRG_GTL_E!D69+NRG_CPP_E!D69+NRG_NSP_E!D69</f>
        <v>0</v>
      </c>
      <c r="E69" s="52">
        <f>NRG_CM_E!E69+NRG_OIL_NG_E!E69+NRG_PF_E!E69+NRG_CO_E!E69+NRG_BKBPB_E!E69+NRG_GW_E!E69+NRG_BF_E!E69+NRG_PR_E!E69+NRG_NI_E!E69+NRG_CL_E!E69+NRG_LNG_E!E69+NRG_BIOG_E!E69+NRG_GTL_E!E69+NRG_CPP_E!E69+NRG_NSP_E!E69</f>
        <v>0</v>
      </c>
      <c r="F69" s="52">
        <f>NRG_CM_E!F69+NRG_OIL_NG_E!F69+NRG_PF_E!F69+NRG_CO_E!F69+NRG_BKBPB_E!F69+NRG_GW_E!F69+NRG_BF_E!F69+NRG_PR_E!F69+NRG_NI_E!F69+NRG_CL_E!F69+NRG_LNG_E!F69+NRG_BIOG_E!F69+NRG_GTL_E!F69+NRG_CPP_E!F69+NRG_NSP_E!F69</f>
        <v>0</v>
      </c>
      <c r="G69" s="52">
        <f>NRG_CM_E!G69+NRG_OIL_NG_E!G69+NRG_PF_E!G69+NRG_CO_E!G69+NRG_BKBPB_E!G69+NRG_GW_E!G69+NRG_BF_E!G69+NRG_PR_E!G69+NRG_NI_E!G69+NRG_CL_E!G69+NRG_LNG_E!G69+NRG_BIOG_E!G69+NRG_GTL_E!G69+NRG_CPP_E!G69+NRG_NSP_E!G69</f>
        <v>0</v>
      </c>
      <c r="H69" s="52">
        <f>NRG_CM_E!H69+NRG_OIL_NG_E!H69+NRG_PF_E!H69+NRG_CO_E!H69+NRG_BKBPB_E!H69+NRG_GW_E!H69+NRG_BF_E!H69+NRG_PR_E!H69+NRG_NI_E!H69+NRG_CL_E!H69+NRG_LNG_E!H69+NRG_BIOG_E!H69+NRG_GTL_E!H69+NRG_CPP_E!H69+NRG_NSP_E!H69</f>
        <v>0</v>
      </c>
      <c r="I69" s="52">
        <f>NRG_CM_E!I69+NRG_OIL_NG_E!I69+NRG_PF_E!I69+NRG_CO_E!I69+NRG_BKBPB_E!I69+NRG_GW_E!I69+NRG_BF_E!I69+NRG_PR_E!I69+NRG_NI_E!I69+NRG_CL_E!I69+NRG_LNG_E!I69+NRG_BIOG_E!I69+NRG_GTL_E!I69+NRG_CPP_E!I69+NRG_NSP_E!I69</f>
        <v>0</v>
      </c>
      <c r="J69" s="52">
        <f>NRG_CM_E!J69+NRG_OIL_NG_E!J69+NRG_PF_E!J69+NRG_CO_E!J69+NRG_BKBPB_E!J69+NRG_GW_E!J69+NRG_BF_E!J69+NRG_PR_E!J69+NRG_NI_E!J69+NRG_CL_E!J69+NRG_LNG_E!J69+NRG_BIOG_E!J69+NRG_GTL_E!J69+NRG_CPP_E!J69+NRG_NSP_E!J69</f>
        <v>0</v>
      </c>
      <c r="K69" s="52">
        <f>NRG_CM_E!K69+NRG_OIL_NG_E!K69+NRG_PF_E!K69+NRG_CO_E!K69+NRG_BKBPB_E!K69+NRG_GW_E!K69+NRG_BF_E!K69+NRG_PR_E!K69+NRG_NI_E!K69+NRG_CL_E!K69+NRG_LNG_E!K69+NRG_BIOG_E!K69+NRG_GTL_E!K69+NRG_CPP_E!K69+NRG_NSP_E!K69</f>
        <v>0</v>
      </c>
      <c r="L69" s="52">
        <f>NRG_CM_E!L69+NRG_OIL_NG_E!L69+NRG_PF_E!L69+NRG_CO_E!L69+NRG_BKBPB_E!L69+NRG_GW_E!L69+NRG_BF_E!L69+NRG_PR_E!L69+NRG_NI_E!L69+NRG_CL_E!L69+NRG_LNG_E!L69+NRG_BIOG_E!L69+NRG_GTL_E!L69+NRG_CPP_E!L69+NRG_NSP_E!L69</f>
        <v>0</v>
      </c>
      <c r="M69" s="52">
        <f>NRG_CM_E!M69+NRG_OIL_NG_E!M69+NRG_PF_E!M69+NRG_CO_E!M69+NRG_BKBPB_E!M69+NRG_GW_E!M69+NRG_BF_E!M69+NRG_PR_E!M69+NRG_NI_E!M69+NRG_CL_E!M69+NRG_LNG_E!M69+NRG_BIOG_E!M69+NRG_GTL_E!M69+NRG_CPP_E!M69+NRG_NSP_E!M69</f>
        <v>0</v>
      </c>
      <c r="N69" s="52">
        <f>NRG_CM_E!N69+NRG_OIL_NG_E!N69+NRG_PF_E!N69+NRG_CO_E!N69+NRG_BKBPB_E!N69+NRG_GW_E!N69+NRG_BF_E!N69+NRG_PR_E!N69+NRG_NI_E!N69+NRG_CL_E!N69+NRG_LNG_E!N69+NRG_BIOG_E!N69+NRG_GTL_E!N69+NRG_CPP_E!N69+NRG_NSP_E!N69</f>
        <v>0</v>
      </c>
      <c r="O69" s="52">
        <f>NRG_CM_E!O69+NRG_OIL_NG_E!O69+NRG_PF_E!O69+NRG_CO_E!O69+NRG_BKBPB_E!O69+NRG_GW_E!O69+NRG_BF_E!O69+NRG_PR_E!O69+NRG_NI_E!O69+NRG_CL_E!O69+NRG_LNG_E!O69+NRG_BIOG_E!O69+NRG_GTL_E!O69+NRG_CPP_E!O69+NRG_NSP_E!O69</f>
        <v>0</v>
      </c>
      <c r="P69" s="52">
        <f>NRG_CM_E!P69+NRG_OIL_NG_E!P69+NRG_PF_E!P69+NRG_CO_E!P69+NRG_BKBPB_E!P69+NRG_GW_E!P69+NRG_BF_E!P69+NRG_PR_E!P69+NRG_NI_E!P69+NRG_CL_E!P69+NRG_LNG_E!P69+NRG_BIOG_E!P69+NRG_GTL_E!P69+NRG_CPP_E!P69+NRG_NSP_E!P69</f>
        <v>0</v>
      </c>
      <c r="Q69" s="52">
        <f>NRG_CM_E!Q69+NRG_OIL_NG_E!Q69+NRG_PF_E!Q69+NRG_CO_E!Q69+NRG_BKBPB_E!Q69+NRG_GW_E!Q69+NRG_BF_E!Q69+NRG_PR_E!Q69+NRG_NI_E!Q69+NRG_CL_E!Q69+NRG_LNG_E!Q69+NRG_BIOG_E!Q69+NRG_GTL_E!Q69+NRG_CPP_E!Q69+NRG_NSP_E!Q69</f>
        <v>0</v>
      </c>
      <c r="R69" s="52">
        <f>NRG_CM_E!R69+NRG_OIL_NG_E!R69+NRG_PF_E!R69+NRG_CO_E!R69+NRG_BKBPB_E!R69+NRG_GW_E!R69+NRG_BF_E!R69+NRG_PR_E!R69+NRG_NI_E!R69+NRG_CL_E!R69+NRG_LNG_E!R69+NRG_BIOG_E!R69+NRG_GTL_E!R69+NRG_CPP_E!R69+NRG_NSP_E!R69</f>
        <v>0</v>
      </c>
      <c r="S69" s="52">
        <f>NRG_CM_E!S69+NRG_OIL_NG_E!S69+NRG_PF_E!S69+NRG_CO_E!S69+NRG_BKBPB_E!S69+NRG_GW_E!S69+NRG_BF_E!S69+NRG_PR_E!S69+NRG_NI_E!S69+NRG_CL_E!S69+NRG_LNG_E!S69+NRG_BIOG_E!S69+NRG_GTL_E!S69+NRG_CPP_E!S69+NRG_NSP_E!S69</f>
        <v>0</v>
      </c>
      <c r="T69" s="52">
        <f>NRG_CM_E!T69+NRG_OIL_NG_E!T69+NRG_PF_E!T69+NRG_CO_E!T69+NRG_BKBPB_E!T69+NRG_GW_E!T69+NRG_BF_E!T69+NRG_PR_E!T69+NRG_NI_E!T69+NRG_CL_E!T69+NRG_LNG_E!T69+NRG_BIOG_E!T69+NRG_GTL_E!T69+NRG_CPP_E!T69+NRG_NSP_E!T69</f>
        <v>0</v>
      </c>
      <c r="U69" s="52">
        <f>NRG_CM_E!U69+NRG_OIL_NG_E!U69+NRG_PF_E!U69+NRG_CO_E!U69+NRG_BKBPB_E!U69+NRG_GW_E!U69+NRG_BF_E!U69+NRG_PR_E!U69+NRG_NI_E!U69+NRG_CL_E!U69+NRG_LNG_E!U69+NRG_BIOG_E!U69+NRG_GTL_E!U69+NRG_CPP_E!U69+NRG_NSP_E!U69</f>
        <v>0</v>
      </c>
      <c r="V69" s="52">
        <f>NRG_CM_E!V69+NRG_OIL_NG_E!V69+NRG_PF_E!V69+NRG_CO_E!V69+NRG_BKBPB_E!V69+NRG_GW_E!V69+NRG_BF_E!V69+NRG_PR_E!V69+NRG_NI_E!V69+NRG_CL_E!V69+NRG_LNG_E!V69+NRG_BIOG_E!V69+NRG_GTL_E!V69+NRG_CPP_E!V69+NRG_NSP_E!V69</f>
        <v>0</v>
      </c>
      <c r="W69" s="52">
        <f>NRG_CM_E!W69+NRG_OIL_NG_E!W69+NRG_PF_E!W69+NRG_CO_E!W69+NRG_BKBPB_E!W69+NRG_GW_E!W69+NRG_BF_E!W69+NRG_PR_E!W69+NRG_NI_E!W69+NRG_CL_E!W69+NRG_LNG_E!W69+NRG_BIOG_E!W69+NRG_GTL_E!W69+NRG_CPP_E!W69+NRG_NSP_E!W69</f>
        <v>0</v>
      </c>
      <c r="X69" s="52">
        <f>NRG_CM_E!X69+NRG_OIL_NG_E!X69+NRG_PF_E!X69+NRG_CO_E!X69+NRG_BKBPB_E!X69+NRG_GW_E!X69+NRG_BF_E!X69+NRG_PR_E!X69+NRG_NI_E!X69+NRG_CL_E!X69+NRG_LNG_E!X69+NRG_BIOG_E!X69+NRG_GTL_E!X69+NRG_CPP_E!X69+NRG_NSP_E!X69</f>
        <v>0</v>
      </c>
      <c r="Y69" s="52">
        <f>NRG_CM_E!Y69+NRG_OIL_NG_E!Y69+NRG_PF_E!Y69+NRG_CO_E!Y69+NRG_BKBPB_E!Y69+NRG_GW_E!Y69+NRG_BF_E!Y69+NRG_PR_E!Y69+NRG_NI_E!Y69+NRG_CL_E!Y69+NRG_LNG_E!Y69+NRG_BIOG_E!Y69+NRG_GTL_E!Y69+NRG_CPP_E!Y69+NRG_NSP_E!Y69</f>
        <v>0</v>
      </c>
      <c r="Z69" s="52">
        <f>NRG_CM_E!Z69+NRG_OIL_NG_E!Z69+NRG_PF_E!Z69+NRG_CO_E!Z69+NRG_BKBPB_E!Z69+NRG_GW_E!Z69+NRG_BF_E!Z69+NRG_PR_E!Z69+NRG_NI_E!Z69+NRG_CL_E!Z69+NRG_LNG_E!Z69+NRG_BIOG_E!Z69+NRG_GTL_E!Z69+NRG_CPP_E!Z69+NRG_NSP_E!Z69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NRG_CM_E!C70+NRG_OIL_NG_E!C70+NRG_PF_E!C70+NRG_CO_E!C70+NRG_BKBPB_E!C70+NRG_GW_E!C70+NRG_BF_E!C70+NRG_PR_E!C70+NRG_NI_E!C70+NRG_CL_E!C70+NRG_LNG_E!C70+NRG_BIOG_E!C70+NRG_GTL_E!C70+NRG_CPP_E!C70+NRG_NSP_E!C70</f>
        <v>0</v>
      </c>
      <c r="D70" s="52">
        <f>NRG_CM_E!D70+NRG_OIL_NG_E!D70+NRG_PF_E!D70+NRG_CO_E!D70+NRG_BKBPB_E!D70+NRG_GW_E!D70+NRG_BF_E!D70+NRG_PR_E!D70+NRG_NI_E!D70+NRG_CL_E!D70+NRG_LNG_E!D70+NRG_BIOG_E!D70+NRG_GTL_E!D70+NRG_CPP_E!D70+NRG_NSP_E!D70</f>
        <v>0</v>
      </c>
      <c r="E70" s="52">
        <f>NRG_CM_E!E70+NRG_OIL_NG_E!E70+NRG_PF_E!E70+NRG_CO_E!E70+NRG_BKBPB_E!E70+NRG_GW_E!E70+NRG_BF_E!E70+NRG_PR_E!E70+NRG_NI_E!E70+NRG_CL_E!E70+NRG_LNG_E!E70+NRG_BIOG_E!E70+NRG_GTL_E!E70+NRG_CPP_E!E70+NRG_NSP_E!E70</f>
        <v>0</v>
      </c>
      <c r="F70" s="52">
        <f>NRG_CM_E!F70+NRG_OIL_NG_E!F70+NRG_PF_E!F70+NRG_CO_E!F70+NRG_BKBPB_E!F70+NRG_GW_E!F70+NRG_BF_E!F70+NRG_PR_E!F70+NRG_NI_E!F70+NRG_CL_E!F70+NRG_LNG_E!F70+NRG_BIOG_E!F70+NRG_GTL_E!F70+NRG_CPP_E!F70+NRG_NSP_E!F70</f>
        <v>0</v>
      </c>
      <c r="G70" s="52">
        <f>NRG_CM_E!G70+NRG_OIL_NG_E!G70+NRG_PF_E!G70+NRG_CO_E!G70+NRG_BKBPB_E!G70+NRG_GW_E!G70+NRG_BF_E!G70+NRG_PR_E!G70+NRG_NI_E!G70+NRG_CL_E!G70+NRG_LNG_E!G70+NRG_BIOG_E!G70+NRG_GTL_E!G70+NRG_CPP_E!G70+NRG_NSP_E!G70</f>
        <v>0</v>
      </c>
      <c r="H70" s="52">
        <f>NRG_CM_E!H70+NRG_OIL_NG_E!H70+NRG_PF_E!H70+NRG_CO_E!H70+NRG_BKBPB_E!H70+NRG_GW_E!H70+NRG_BF_E!H70+NRG_PR_E!H70+NRG_NI_E!H70+NRG_CL_E!H70+NRG_LNG_E!H70+NRG_BIOG_E!H70+NRG_GTL_E!H70+NRG_CPP_E!H70+NRG_NSP_E!H70</f>
        <v>0</v>
      </c>
      <c r="I70" s="52">
        <f>NRG_CM_E!I70+NRG_OIL_NG_E!I70+NRG_PF_E!I70+NRG_CO_E!I70+NRG_BKBPB_E!I70+NRG_GW_E!I70+NRG_BF_E!I70+NRG_PR_E!I70+NRG_NI_E!I70+NRG_CL_E!I70+NRG_LNG_E!I70+NRG_BIOG_E!I70+NRG_GTL_E!I70+NRG_CPP_E!I70+NRG_NSP_E!I70</f>
        <v>0</v>
      </c>
      <c r="J70" s="52">
        <f>NRG_CM_E!J70+NRG_OIL_NG_E!J70+NRG_PF_E!J70+NRG_CO_E!J70+NRG_BKBPB_E!J70+NRG_GW_E!J70+NRG_BF_E!J70+NRG_PR_E!J70+NRG_NI_E!J70+NRG_CL_E!J70+NRG_LNG_E!J70+NRG_BIOG_E!J70+NRG_GTL_E!J70+NRG_CPP_E!J70+NRG_NSP_E!J70</f>
        <v>0</v>
      </c>
      <c r="K70" s="52">
        <f>NRG_CM_E!K70+NRG_OIL_NG_E!K70+NRG_PF_E!K70+NRG_CO_E!K70+NRG_BKBPB_E!K70+NRG_GW_E!K70+NRG_BF_E!K70+NRG_PR_E!K70+NRG_NI_E!K70+NRG_CL_E!K70+NRG_LNG_E!K70+NRG_BIOG_E!K70+NRG_GTL_E!K70+NRG_CPP_E!K70+NRG_NSP_E!K70</f>
        <v>0</v>
      </c>
      <c r="L70" s="52">
        <f>NRG_CM_E!L70+NRG_OIL_NG_E!L70+NRG_PF_E!L70+NRG_CO_E!L70+NRG_BKBPB_E!L70+NRG_GW_E!L70+NRG_BF_E!L70+NRG_PR_E!L70+NRG_NI_E!L70+NRG_CL_E!L70+NRG_LNG_E!L70+NRG_BIOG_E!L70+NRG_GTL_E!L70+NRG_CPP_E!L70+NRG_NSP_E!L70</f>
        <v>0</v>
      </c>
      <c r="M70" s="52">
        <f>NRG_CM_E!M70+NRG_OIL_NG_E!M70+NRG_PF_E!M70+NRG_CO_E!M70+NRG_BKBPB_E!M70+NRG_GW_E!M70+NRG_BF_E!M70+NRG_PR_E!M70+NRG_NI_E!M70+NRG_CL_E!M70+NRG_LNG_E!M70+NRG_BIOG_E!M70+NRG_GTL_E!M70+NRG_CPP_E!M70+NRG_NSP_E!M70</f>
        <v>0</v>
      </c>
      <c r="N70" s="52">
        <f>NRG_CM_E!N70+NRG_OIL_NG_E!N70+NRG_PF_E!N70+NRG_CO_E!N70+NRG_BKBPB_E!N70+NRG_GW_E!N70+NRG_BF_E!N70+NRG_PR_E!N70+NRG_NI_E!N70+NRG_CL_E!N70+NRG_LNG_E!N70+NRG_BIOG_E!N70+NRG_GTL_E!N70+NRG_CPP_E!N70+NRG_NSP_E!N70</f>
        <v>0</v>
      </c>
      <c r="O70" s="52">
        <f>NRG_CM_E!O70+NRG_OIL_NG_E!O70+NRG_PF_E!O70+NRG_CO_E!O70+NRG_BKBPB_E!O70+NRG_GW_E!O70+NRG_BF_E!O70+NRG_PR_E!O70+NRG_NI_E!O70+NRG_CL_E!O70+NRG_LNG_E!O70+NRG_BIOG_E!O70+NRG_GTL_E!O70+NRG_CPP_E!O70+NRG_NSP_E!O70</f>
        <v>0</v>
      </c>
      <c r="P70" s="52">
        <f>NRG_CM_E!P70+NRG_OIL_NG_E!P70+NRG_PF_E!P70+NRG_CO_E!P70+NRG_BKBPB_E!P70+NRG_GW_E!P70+NRG_BF_E!P70+NRG_PR_E!P70+NRG_NI_E!P70+NRG_CL_E!P70+NRG_LNG_E!P70+NRG_BIOG_E!P70+NRG_GTL_E!P70+NRG_CPP_E!P70+NRG_NSP_E!P70</f>
        <v>0</v>
      </c>
      <c r="Q70" s="52">
        <f>NRG_CM_E!Q70+NRG_OIL_NG_E!Q70+NRG_PF_E!Q70+NRG_CO_E!Q70+NRG_BKBPB_E!Q70+NRG_GW_E!Q70+NRG_BF_E!Q70+NRG_PR_E!Q70+NRG_NI_E!Q70+NRG_CL_E!Q70+NRG_LNG_E!Q70+NRG_BIOG_E!Q70+NRG_GTL_E!Q70+NRG_CPP_E!Q70+NRG_NSP_E!Q70</f>
        <v>0</v>
      </c>
      <c r="R70" s="52">
        <f>NRG_CM_E!R70+NRG_OIL_NG_E!R70+NRG_PF_E!R70+NRG_CO_E!R70+NRG_BKBPB_E!R70+NRG_GW_E!R70+NRG_BF_E!R70+NRG_PR_E!R70+NRG_NI_E!R70+NRG_CL_E!R70+NRG_LNG_E!R70+NRG_BIOG_E!R70+NRG_GTL_E!R70+NRG_CPP_E!R70+NRG_NSP_E!R70</f>
        <v>0</v>
      </c>
      <c r="S70" s="52">
        <f>NRG_CM_E!S70+NRG_OIL_NG_E!S70+NRG_PF_E!S70+NRG_CO_E!S70+NRG_BKBPB_E!S70+NRG_GW_E!S70+NRG_BF_E!S70+NRG_PR_E!S70+NRG_NI_E!S70+NRG_CL_E!S70+NRG_LNG_E!S70+NRG_BIOG_E!S70+NRG_GTL_E!S70+NRG_CPP_E!S70+NRG_NSP_E!S70</f>
        <v>0</v>
      </c>
      <c r="T70" s="52">
        <f>NRG_CM_E!T70+NRG_OIL_NG_E!T70+NRG_PF_E!T70+NRG_CO_E!T70+NRG_BKBPB_E!T70+NRG_GW_E!T70+NRG_BF_E!T70+NRG_PR_E!T70+NRG_NI_E!T70+NRG_CL_E!T70+NRG_LNG_E!T70+NRG_BIOG_E!T70+NRG_GTL_E!T70+NRG_CPP_E!T70+NRG_NSP_E!T70</f>
        <v>0</v>
      </c>
      <c r="U70" s="52">
        <f>NRG_CM_E!U70+NRG_OIL_NG_E!U70+NRG_PF_E!U70+NRG_CO_E!U70+NRG_BKBPB_E!U70+NRG_GW_E!U70+NRG_BF_E!U70+NRG_PR_E!U70+NRG_NI_E!U70+NRG_CL_E!U70+NRG_LNG_E!U70+NRG_BIOG_E!U70+NRG_GTL_E!U70+NRG_CPP_E!U70+NRG_NSP_E!U70</f>
        <v>0</v>
      </c>
      <c r="V70" s="52">
        <f>NRG_CM_E!V70+NRG_OIL_NG_E!V70+NRG_PF_E!V70+NRG_CO_E!V70+NRG_BKBPB_E!V70+NRG_GW_E!V70+NRG_BF_E!V70+NRG_PR_E!V70+NRG_NI_E!V70+NRG_CL_E!V70+NRG_LNG_E!V70+NRG_BIOG_E!V70+NRG_GTL_E!V70+NRG_CPP_E!V70+NRG_NSP_E!V70</f>
        <v>0</v>
      </c>
      <c r="W70" s="52">
        <f>NRG_CM_E!W70+NRG_OIL_NG_E!W70+NRG_PF_E!W70+NRG_CO_E!W70+NRG_BKBPB_E!W70+NRG_GW_E!W70+NRG_BF_E!W70+NRG_PR_E!W70+NRG_NI_E!W70+NRG_CL_E!W70+NRG_LNG_E!W70+NRG_BIOG_E!W70+NRG_GTL_E!W70+NRG_CPP_E!W70+NRG_NSP_E!W70</f>
        <v>0</v>
      </c>
      <c r="X70" s="52">
        <f>NRG_CM_E!X70+NRG_OIL_NG_E!X70+NRG_PF_E!X70+NRG_CO_E!X70+NRG_BKBPB_E!X70+NRG_GW_E!X70+NRG_BF_E!X70+NRG_PR_E!X70+NRG_NI_E!X70+NRG_CL_E!X70+NRG_LNG_E!X70+NRG_BIOG_E!X70+NRG_GTL_E!X70+NRG_CPP_E!X70+NRG_NSP_E!X70</f>
        <v>0</v>
      </c>
      <c r="Y70" s="52">
        <f>NRG_CM_E!Y70+NRG_OIL_NG_E!Y70+NRG_PF_E!Y70+NRG_CO_E!Y70+NRG_BKBPB_E!Y70+NRG_GW_E!Y70+NRG_BF_E!Y70+NRG_PR_E!Y70+NRG_NI_E!Y70+NRG_CL_E!Y70+NRG_LNG_E!Y70+NRG_BIOG_E!Y70+NRG_GTL_E!Y70+NRG_CPP_E!Y70+NRG_NSP_E!Y70</f>
        <v>0</v>
      </c>
      <c r="Z70" s="52">
        <f>NRG_CM_E!Z70+NRG_OIL_NG_E!Z70+NRG_PF_E!Z70+NRG_CO_E!Z70+NRG_BKBPB_E!Z70+NRG_GW_E!Z70+NRG_BF_E!Z70+NRG_PR_E!Z70+NRG_NI_E!Z70+NRG_CL_E!Z70+NRG_LNG_E!Z70+NRG_BIOG_E!Z70+NRG_GTL_E!Z70+NRG_CPP_E!Z70+NRG_NSP_E!Z70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NRG_CM_E!C71+NRG_OIL_NG_E!C71+NRG_PF_E!C71+NRG_CO_E!C71+NRG_BKBPB_E!C71+NRG_GW_E!C71+NRG_BF_E!C71+NRG_PR_E!C71+NRG_NI_E!C71+NRG_CL_E!C71+NRG_LNG_E!C71+NRG_BIOG_E!C71+NRG_GTL_E!C71+NRG_CPP_E!C71+NRG_NSP_E!C71</f>
        <v>0</v>
      </c>
      <c r="D71" s="52">
        <f>NRG_CM_E!D71+NRG_OIL_NG_E!D71+NRG_PF_E!D71+NRG_CO_E!D71+NRG_BKBPB_E!D71+NRG_GW_E!D71+NRG_BF_E!D71+NRG_PR_E!D71+NRG_NI_E!D71+NRG_CL_E!D71+NRG_LNG_E!D71+NRG_BIOG_E!D71+NRG_GTL_E!D71+NRG_CPP_E!D71+NRG_NSP_E!D71</f>
        <v>0</v>
      </c>
      <c r="E71" s="52">
        <f>NRG_CM_E!E71+NRG_OIL_NG_E!E71+NRG_PF_E!E71+NRG_CO_E!E71+NRG_BKBPB_E!E71+NRG_GW_E!E71+NRG_BF_E!E71+NRG_PR_E!E71+NRG_NI_E!E71+NRG_CL_E!E71+NRG_LNG_E!E71+NRG_BIOG_E!E71+NRG_GTL_E!E71+NRG_CPP_E!E71+NRG_NSP_E!E71</f>
        <v>0</v>
      </c>
      <c r="F71" s="52">
        <f>NRG_CM_E!F71+NRG_OIL_NG_E!F71+NRG_PF_E!F71+NRG_CO_E!F71+NRG_BKBPB_E!F71+NRG_GW_E!F71+NRG_BF_E!F71+NRG_PR_E!F71+NRG_NI_E!F71+NRG_CL_E!F71+NRG_LNG_E!F71+NRG_BIOG_E!F71+NRG_GTL_E!F71+NRG_CPP_E!F71+NRG_NSP_E!F71</f>
        <v>0</v>
      </c>
      <c r="G71" s="52">
        <f>NRG_CM_E!G71+NRG_OIL_NG_E!G71+NRG_PF_E!G71+NRG_CO_E!G71+NRG_BKBPB_E!G71+NRG_GW_E!G71+NRG_BF_E!G71+NRG_PR_E!G71+NRG_NI_E!G71+NRG_CL_E!G71+NRG_LNG_E!G71+NRG_BIOG_E!G71+NRG_GTL_E!G71+NRG_CPP_E!G71+NRG_NSP_E!G71</f>
        <v>0</v>
      </c>
      <c r="H71" s="52">
        <f>NRG_CM_E!H71+NRG_OIL_NG_E!H71+NRG_PF_E!H71+NRG_CO_E!H71+NRG_BKBPB_E!H71+NRG_GW_E!H71+NRG_BF_E!H71+NRG_PR_E!H71+NRG_NI_E!H71+NRG_CL_E!H71+NRG_LNG_E!H71+NRG_BIOG_E!H71+NRG_GTL_E!H71+NRG_CPP_E!H71+NRG_NSP_E!H71</f>
        <v>0</v>
      </c>
      <c r="I71" s="52">
        <f>NRG_CM_E!I71+NRG_OIL_NG_E!I71+NRG_PF_E!I71+NRG_CO_E!I71+NRG_BKBPB_E!I71+NRG_GW_E!I71+NRG_BF_E!I71+NRG_PR_E!I71+NRG_NI_E!I71+NRG_CL_E!I71+NRG_LNG_E!I71+NRG_BIOG_E!I71+NRG_GTL_E!I71+NRG_CPP_E!I71+NRG_NSP_E!I71</f>
        <v>0</v>
      </c>
      <c r="J71" s="52">
        <f>NRG_CM_E!J71+NRG_OIL_NG_E!J71+NRG_PF_E!J71+NRG_CO_E!J71+NRG_BKBPB_E!J71+NRG_GW_E!J71+NRG_BF_E!J71+NRG_PR_E!J71+NRG_NI_E!J71+NRG_CL_E!J71+NRG_LNG_E!J71+NRG_BIOG_E!J71+NRG_GTL_E!J71+NRG_CPP_E!J71+NRG_NSP_E!J71</f>
        <v>0</v>
      </c>
      <c r="K71" s="52">
        <f>NRG_CM_E!K71+NRG_OIL_NG_E!K71+NRG_PF_E!K71+NRG_CO_E!K71+NRG_BKBPB_E!K71+NRG_GW_E!K71+NRG_BF_E!K71+NRG_PR_E!K71+NRG_NI_E!K71+NRG_CL_E!K71+NRG_LNG_E!K71+NRG_BIOG_E!K71+NRG_GTL_E!K71+NRG_CPP_E!K71+NRG_NSP_E!K71</f>
        <v>0</v>
      </c>
      <c r="L71" s="52">
        <f>NRG_CM_E!L71+NRG_OIL_NG_E!L71+NRG_PF_E!L71+NRG_CO_E!L71+NRG_BKBPB_E!L71+NRG_GW_E!L71+NRG_BF_E!L71+NRG_PR_E!L71+NRG_NI_E!L71+NRG_CL_E!L71+NRG_LNG_E!L71+NRG_BIOG_E!L71+NRG_GTL_E!L71+NRG_CPP_E!L71+NRG_NSP_E!L71</f>
        <v>0</v>
      </c>
      <c r="M71" s="52">
        <f>NRG_CM_E!M71+NRG_OIL_NG_E!M71+NRG_PF_E!M71+NRG_CO_E!M71+NRG_BKBPB_E!M71+NRG_GW_E!M71+NRG_BF_E!M71+NRG_PR_E!M71+NRG_NI_E!M71+NRG_CL_E!M71+NRG_LNG_E!M71+NRG_BIOG_E!M71+NRG_GTL_E!M71+NRG_CPP_E!M71+NRG_NSP_E!M71</f>
        <v>0</v>
      </c>
      <c r="N71" s="52">
        <f>NRG_CM_E!N71+NRG_OIL_NG_E!N71+NRG_PF_E!N71+NRG_CO_E!N71+NRG_BKBPB_E!N71+NRG_GW_E!N71+NRG_BF_E!N71+NRG_PR_E!N71+NRG_NI_E!N71+NRG_CL_E!N71+NRG_LNG_E!N71+NRG_BIOG_E!N71+NRG_GTL_E!N71+NRG_CPP_E!N71+NRG_NSP_E!N71</f>
        <v>0</v>
      </c>
      <c r="O71" s="52">
        <f>NRG_CM_E!O71+NRG_OIL_NG_E!O71+NRG_PF_E!O71+NRG_CO_E!O71+NRG_BKBPB_E!O71+NRG_GW_E!O71+NRG_BF_E!O71+NRG_PR_E!O71+NRG_NI_E!O71+NRG_CL_E!O71+NRG_LNG_E!O71+NRG_BIOG_E!O71+NRG_GTL_E!O71+NRG_CPP_E!O71+NRG_NSP_E!O71</f>
        <v>0</v>
      </c>
      <c r="P71" s="52">
        <f>NRG_CM_E!P71+NRG_OIL_NG_E!P71+NRG_PF_E!P71+NRG_CO_E!P71+NRG_BKBPB_E!P71+NRG_GW_E!P71+NRG_BF_E!P71+NRG_PR_E!P71+NRG_NI_E!P71+NRG_CL_E!P71+NRG_LNG_E!P71+NRG_BIOG_E!P71+NRG_GTL_E!P71+NRG_CPP_E!P71+NRG_NSP_E!P71</f>
        <v>0</v>
      </c>
      <c r="Q71" s="52">
        <f>NRG_CM_E!Q71+NRG_OIL_NG_E!Q71+NRG_PF_E!Q71+NRG_CO_E!Q71+NRG_BKBPB_E!Q71+NRG_GW_E!Q71+NRG_BF_E!Q71+NRG_PR_E!Q71+NRG_NI_E!Q71+NRG_CL_E!Q71+NRG_LNG_E!Q71+NRG_BIOG_E!Q71+NRG_GTL_E!Q71+NRG_CPP_E!Q71+NRG_NSP_E!Q71</f>
        <v>0</v>
      </c>
      <c r="R71" s="52">
        <f>NRG_CM_E!R71+NRG_OIL_NG_E!R71+NRG_PF_E!R71+NRG_CO_E!R71+NRG_BKBPB_E!R71+NRG_GW_E!R71+NRG_BF_E!R71+NRG_PR_E!R71+NRG_NI_E!R71+NRG_CL_E!R71+NRG_LNG_E!R71+NRG_BIOG_E!R71+NRG_GTL_E!R71+NRG_CPP_E!R71+NRG_NSP_E!R71</f>
        <v>0</v>
      </c>
      <c r="S71" s="52">
        <f>NRG_CM_E!S71+NRG_OIL_NG_E!S71+NRG_PF_E!S71+NRG_CO_E!S71+NRG_BKBPB_E!S71+NRG_GW_E!S71+NRG_BF_E!S71+NRG_PR_E!S71+NRG_NI_E!S71+NRG_CL_E!S71+NRG_LNG_E!S71+NRG_BIOG_E!S71+NRG_GTL_E!S71+NRG_CPP_E!S71+NRG_NSP_E!S71</f>
        <v>0</v>
      </c>
      <c r="T71" s="52">
        <f>NRG_CM_E!T71+NRG_OIL_NG_E!T71+NRG_PF_E!T71+NRG_CO_E!T71+NRG_BKBPB_E!T71+NRG_GW_E!T71+NRG_BF_E!T71+NRG_PR_E!T71+NRG_NI_E!T71+NRG_CL_E!T71+NRG_LNG_E!T71+NRG_BIOG_E!T71+NRG_GTL_E!T71+NRG_CPP_E!T71+NRG_NSP_E!T71</f>
        <v>0</v>
      </c>
      <c r="U71" s="52">
        <f>NRG_CM_E!U71+NRG_OIL_NG_E!U71+NRG_PF_E!U71+NRG_CO_E!U71+NRG_BKBPB_E!U71+NRG_GW_E!U71+NRG_BF_E!U71+NRG_PR_E!U71+NRG_NI_E!U71+NRG_CL_E!U71+NRG_LNG_E!U71+NRG_BIOG_E!U71+NRG_GTL_E!U71+NRG_CPP_E!U71+NRG_NSP_E!U71</f>
        <v>0</v>
      </c>
      <c r="V71" s="52">
        <f>NRG_CM_E!V71+NRG_OIL_NG_E!V71+NRG_PF_E!V71+NRG_CO_E!V71+NRG_BKBPB_E!V71+NRG_GW_E!V71+NRG_BF_E!V71+NRG_PR_E!V71+NRG_NI_E!V71+NRG_CL_E!V71+NRG_LNG_E!V71+NRG_BIOG_E!V71+NRG_GTL_E!V71+NRG_CPP_E!V71+NRG_NSP_E!V71</f>
        <v>0</v>
      </c>
      <c r="W71" s="52">
        <f>NRG_CM_E!W71+NRG_OIL_NG_E!W71+NRG_PF_E!W71+NRG_CO_E!W71+NRG_BKBPB_E!W71+NRG_GW_E!W71+NRG_BF_E!W71+NRG_PR_E!W71+NRG_NI_E!W71+NRG_CL_E!W71+NRG_LNG_E!W71+NRG_BIOG_E!W71+NRG_GTL_E!W71+NRG_CPP_E!W71+NRG_NSP_E!W71</f>
        <v>0</v>
      </c>
      <c r="X71" s="52">
        <f>NRG_CM_E!X71+NRG_OIL_NG_E!X71+NRG_PF_E!X71+NRG_CO_E!X71+NRG_BKBPB_E!X71+NRG_GW_E!X71+NRG_BF_E!X71+NRG_PR_E!X71+NRG_NI_E!X71+NRG_CL_E!X71+NRG_LNG_E!X71+NRG_BIOG_E!X71+NRG_GTL_E!X71+NRG_CPP_E!X71+NRG_NSP_E!X71</f>
        <v>0</v>
      </c>
      <c r="Y71" s="52">
        <f>NRG_CM_E!Y71+NRG_OIL_NG_E!Y71+NRG_PF_E!Y71+NRG_CO_E!Y71+NRG_BKBPB_E!Y71+NRG_GW_E!Y71+NRG_BF_E!Y71+NRG_PR_E!Y71+NRG_NI_E!Y71+NRG_CL_E!Y71+NRG_LNG_E!Y71+NRG_BIOG_E!Y71+NRG_GTL_E!Y71+NRG_CPP_E!Y71+NRG_NSP_E!Y71</f>
        <v>0</v>
      </c>
      <c r="Z71" s="52">
        <f>NRG_CM_E!Z71+NRG_OIL_NG_E!Z71+NRG_PF_E!Z71+NRG_CO_E!Z71+NRG_BKBPB_E!Z71+NRG_GW_E!Z71+NRG_BF_E!Z71+NRG_PR_E!Z71+NRG_NI_E!Z71+NRG_CL_E!Z71+NRG_LNG_E!Z71+NRG_BIOG_E!Z71+NRG_GTL_E!Z71+NRG_CPP_E!Z71+NRG_NSP_E!Z71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NRG_CM_E!C72+NRG_OIL_NG_E!C72+NRG_PF_E!C72+NRG_CO_E!C72+NRG_BKBPB_E!C72+NRG_GW_E!C72+NRG_BF_E!C72+NRG_PR_E!C72+NRG_NI_E!C72+NRG_CL_E!C72+NRG_LNG_E!C72+NRG_BIOG_E!C72+NRG_GTL_E!C72+NRG_CPP_E!C72+NRG_NSP_E!C72</f>
        <v>0</v>
      </c>
      <c r="D72" s="55">
        <f>NRG_CM_E!D72+NRG_OIL_NG_E!D72+NRG_PF_E!D72+NRG_CO_E!D72+NRG_BKBPB_E!D72+NRG_GW_E!D72+NRG_BF_E!D72+NRG_PR_E!D72+NRG_NI_E!D72+NRG_CL_E!D72+NRG_LNG_E!D72+NRG_BIOG_E!D72+NRG_GTL_E!D72+NRG_CPP_E!D72+NRG_NSP_E!D72</f>
        <v>0</v>
      </c>
      <c r="E72" s="55">
        <f>NRG_CM_E!E72+NRG_OIL_NG_E!E72+NRG_PF_E!E72+NRG_CO_E!E72+NRG_BKBPB_E!E72+NRG_GW_E!E72+NRG_BF_E!E72+NRG_PR_E!E72+NRG_NI_E!E72+NRG_CL_E!E72+NRG_LNG_E!E72+NRG_BIOG_E!E72+NRG_GTL_E!E72+NRG_CPP_E!E72+NRG_NSP_E!E72</f>
        <v>0</v>
      </c>
      <c r="F72" s="55">
        <f>NRG_CM_E!F72+NRG_OIL_NG_E!F72+NRG_PF_E!F72+NRG_CO_E!F72+NRG_BKBPB_E!F72+NRG_GW_E!F72+NRG_BF_E!F72+NRG_PR_E!F72+NRG_NI_E!F72+NRG_CL_E!F72+NRG_LNG_E!F72+NRG_BIOG_E!F72+NRG_GTL_E!F72+NRG_CPP_E!F72+NRG_NSP_E!F72</f>
        <v>0</v>
      </c>
      <c r="G72" s="55">
        <f>NRG_CM_E!G72+NRG_OIL_NG_E!G72+NRG_PF_E!G72+NRG_CO_E!G72+NRG_BKBPB_E!G72+NRG_GW_E!G72+NRG_BF_E!G72+NRG_PR_E!G72+NRG_NI_E!G72+NRG_CL_E!G72+NRG_LNG_E!G72+NRG_BIOG_E!G72+NRG_GTL_E!G72+NRG_CPP_E!G72+NRG_NSP_E!G72</f>
        <v>0</v>
      </c>
      <c r="H72" s="55">
        <f>NRG_CM_E!H72+NRG_OIL_NG_E!H72+NRG_PF_E!H72+NRG_CO_E!H72+NRG_BKBPB_E!H72+NRG_GW_E!H72+NRG_BF_E!H72+NRG_PR_E!H72+NRG_NI_E!H72+NRG_CL_E!H72+NRG_LNG_E!H72+NRG_BIOG_E!H72+NRG_GTL_E!H72+NRG_CPP_E!H72+NRG_NSP_E!H72</f>
        <v>0</v>
      </c>
      <c r="I72" s="55">
        <f>NRG_CM_E!I72+NRG_OIL_NG_E!I72+NRG_PF_E!I72+NRG_CO_E!I72+NRG_BKBPB_E!I72+NRG_GW_E!I72+NRG_BF_E!I72+NRG_PR_E!I72+NRG_NI_E!I72+NRG_CL_E!I72+NRG_LNG_E!I72+NRG_BIOG_E!I72+NRG_GTL_E!I72+NRG_CPP_E!I72+NRG_NSP_E!I72</f>
        <v>0</v>
      </c>
      <c r="J72" s="55">
        <f>NRG_CM_E!J72+NRG_OIL_NG_E!J72+NRG_PF_E!J72+NRG_CO_E!J72+NRG_BKBPB_E!J72+NRG_GW_E!J72+NRG_BF_E!J72+NRG_PR_E!J72+NRG_NI_E!J72+NRG_CL_E!J72+NRG_LNG_E!J72+NRG_BIOG_E!J72+NRG_GTL_E!J72+NRG_CPP_E!J72+NRG_NSP_E!J72</f>
        <v>0</v>
      </c>
      <c r="K72" s="55">
        <f>NRG_CM_E!K72+NRG_OIL_NG_E!K72+NRG_PF_E!K72+NRG_CO_E!K72+NRG_BKBPB_E!K72+NRG_GW_E!K72+NRG_BF_E!K72+NRG_PR_E!K72+NRG_NI_E!K72+NRG_CL_E!K72+NRG_LNG_E!K72+NRG_BIOG_E!K72+NRG_GTL_E!K72+NRG_CPP_E!K72+NRG_NSP_E!K72</f>
        <v>0</v>
      </c>
      <c r="L72" s="55">
        <f>NRG_CM_E!L72+NRG_OIL_NG_E!L72+NRG_PF_E!L72+NRG_CO_E!L72+NRG_BKBPB_E!L72+NRG_GW_E!L72+NRG_BF_E!L72+NRG_PR_E!L72+NRG_NI_E!L72+NRG_CL_E!L72+NRG_LNG_E!L72+NRG_BIOG_E!L72+NRG_GTL_E!L72+NRG_CPP_E!L72+NRG_NSP_E!L72</f>
        <v>0</v>
      </c>
      <c r="M72" s="55">
        <f>NRG_CM_E!M72+NRG_OIL_NG_E!M72+NRG_PF_E!M72+NRG_CO_E!M72+NRG_BKBPB_E!M72+NRG_GW_E!M72+NRG_BF_E!M72+NRG_PR_E!M72+NRG_NI_E!M72+NRG_CL_E!M72+NRG_LNG_E!M72+NRG_BIOG_E!M72+NRG_GTL_E!M72+NRG_CPP_E!M72+NRG_NSP_E!M72</f>
        <v>0</v>
      </c>
      <c r="N72" s="55">
        <f>NRG_CM_E!N72+NRG_OIL_NG_E!N72+NRG_PF_E!N72+NRG_CO_E!N72+NRG_BKBPB_E!N72+NRG_GW_E!N72+NRG_BF_E!N72+NRG_PR_E!N72+NRG_NI_E!N72+NRG_CL_E!N72+NRG_LNG_E!N72+NRG_BIOG_E!N72+NRG_GTL_E!N72+NRG_CPP_E!N72+NRG_NSP_E!N72</f>
        <v>0</v>
      </c>
      <c r="O72" s="55">
        <f>NRG_CM_E!O72+NRG_OIL_NG_E!O72+NRG_PF_E!O72+NRG_CO_E!O72+NRG_BKBPB_E!O72+NRG_GW_E!O72+NRG_BF_E!O72+NRG_PR_E!O72+NRG_NI_E!O72+NRG_CL_E!O72+NRG_LNG_E!O72+NRG_BIOG_E!O72+NRG_GTL_E!O72+NRG_CPP_E!O72+NRG_NSP_E!O72</f>
        <v>0</v>
      </c>
      <c r="P72" s="55">
        <f>NRG_CM_E!P72+NRG_OIL_NG_E!P72+NRG_PF_E!P72+NRG_CO_E!P72+NRG_BKBPB_E!P72+NRG_GW_E!P72+NRG_BF_E!P72+NRG_PR_E!P72+NRG_NI_E!P72+NRG_CL_E!P72+NRG_LNG_E!P72+NRG_BIOG_E!P72+NRG_GTL_E!P72+NRG_CPP_E!P72+NRG_NSP_E!P72</f>
        <v>0</v>
      </c>
      <c r="Q72" s="55">
        <f>NRG_CM_E!Q72+NRG_OIL_NG_E!Q72+NRG_PF_E!Q72+NRG_CO_E!Q72+NRG_BKBPB_E!Q72+NRG_GW_E!Q72+NRG_BF_E!Q72+NRG_PR_E!Q72+NRG_NI_E!Q72+NRG_CL_E!Q72+NRG_LNG_E!Q72+NRG_BIOG_E!Q72+NRG_GTL_E!Q72+NRG_CPP_E!Q72+NRG_NSP_E!Q72</f>
        <v>0</v>
      </c>
      <c r="R72" s="55">
        <f>NRG_CM_E!R72+NRG_OIL_NG_E!R72+NRG_PF_E!R72+NRG_CO_E!R72+NRG_BKBPB_E!R72+NRG_GW_E!R72+NRG_BF_E!R72+NRG_PR_E!R72+NRG_NI_E!R72+NRG_CL_E!R72+NRG_LNG_E!R72+NRG_BIOG_E!R72+NRG_GTL_E!R72+NRG_CPP_E!R72+NRG_NSP_E!R72</f>
        <v>0</v>
      </c>
      <c r="S72" s="55">
        <f>NRG_CM_E!S72+NRG_OIL_NG_E!S72+NRG_PF_E!S72+NRG_CO_E!S72+NRG_BKBPB_E!S72+NRG_GW_E!S72+NRG_BF_E!S72+NRG_PR_E!S72+NRG_NI_E!S72+NRG_CL_E!S72+NRG_LNG_E!S72+NRG_BIOG_E!S72+NRG_GTL_E!S72+NRG_CPP_E!S72+NRG_NSP_E!S72</f>
        <v>0</v>
      </c>
      <c r="T72" s="55">
        <f>NRG_CM_E!T72+NRG_OIL_NG_E!T72+NRG_PF_E!T72+NRG_CO_E!T72+NRG_BKBPB_E!T72+NRG_GW_E!T72+NRG_BF_E!T72+NRG_PR_E!T72+NRG_NI_E!T72+NRG_CL_E!T72+NRG_LNG_E!T72+NRG_BIOG_E!T72+NRG_GTL_E!T72+NRG_CPP_E!T72+NRG_NSP_E!T72</f>
        <v>0</v>
      </c>
      <c r="U72" s="55">
        <f>NRG_CM_E!U72+NRG_OIL_NG_E!U72+NRG_PF_E!U72+NRG_CO_E!U72+NRG_BKBPB_E!U72+NRG_GW_E!U72+NRG_BF_E!U72+NRG_PR_E!U72+NRG_NI_E!U72+NRG_CL_E!U72+NRG_LNG_E!U72+NRG_BIOG_E!U72+NRG_GTL_E!U72+NRG_CPP_E!U72+NRG_NSP_E!U72</f>
        <v>0</v>
      </c>
      <c r="V72" s="55">
        <f>NRG_CM_E!V72+NRG_OIL_NG_E!V72+NRG_PF_E!V72+NRG_CO_E!V72+NRG_BKBPB_E!V72+NRG_GW_E!V72+NRG_BF_E!V72+NRG_PR_E!V72+NRG_NI_E!V72+NRG_CL_E!V72+NRG_LNG_E!V72+NRG_BIOG_E!V72+NRG_GTL_E!V72+NRG_CPP_E!V72+NRG_NSP_E!V72</f>
        <v>0</v>
      </c>
      <c r="W72" s="55">
        <f>NRG_CM_E!W72+NRG_OIL_NG_E!W72+NRG_PF_E!W72+NRG_CO_E!W72+NRG_BKBPB_E!W72+NRG_GW_E!W72+NRG_BF_E!W72+NRG_PR_E!W72+NRG_NI_E!W72+NRG_CL_E!W72+NRG_LNG_E!W72+NRG_BIOG_E!W72+NRG_GTL_E!W72+NRG_CPP_E!W72+NRG_NSP_E!W72</f>
        <v>0</v>
      </c>
      <c r="X72" s="55">
        <f>NRG_CM_E!X72+NRG_OIL_NG_E!X72+NRG_PF_E!X72+NRG_CO_E!X72+NRG_BKBPB_E!X72+NRG_GW_E!X72+NRG_BF_E!X72+NRG_PR_E!X72+NRG_NI_E!X72+NRG_CL_E!X72+NRG_LNG_E!X72+NRG_BIOG_E!X72+NRG_GTL_E!X72+NRG_CPP_E!X72+NRG_NSP_E!X72</f>
        <v>0</v>
      </c>
      <c r="Y72" s="55">
        <f>NRG_CM_E!Y72+NRG_OIL_NG_E!Y72+NRG_PF_E!Y72+NRG_CO_E!Y72+NRG_BKBPB_E!Y72+NRG_GW_E!Y72+NRG_BF_E!Y72+NRG_PR_E!Y72+NRG_NI_E!Y72+NRG_CL_E!Y72+NRG_LNG_E!Y72+NRG_BIOG_E!Y72+NRG_GTL_E!Y72+NRG_CPP_E!Y72+NRG_NSP_E!Y72</f>
        <v>0</v>
      </c>
      <c r="Z72" s="55">
        <f>NRG_CM_E!Z72+NRG_OIL_NG_E!Z72+NRG_PF_E!Z72+NRG_CO_E!Z72+NRG_BKBPB_E!Z72+NRG_GW_E!Z72+NRG_BF_E!Z72+NRG_PR_E!Z72+NRG_NI_E!Z72+NRG_CL_E!Z72+NRG_LNG_E!Z72+NRG_BIOG_E!Z72+NRG_GTL_E!Z72+NRG_CPP_E!Z72+NRG_NSP_E!Z72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7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126</v>
      </c>
      <c r="B1" s="4" t="s">
        <v>204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8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127</v>
      </c>
      <c r="B1" s="4" t="s">
        <v>203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24.355634039999998</v>
      </c>
      <c r="K2" s="21">
        <f t="shared" si="0"/>
        <v>14.513025240000001</v>
      </c>
      <c r="L2" s="21">
        <f t="shared" si="0"/>
        <v>8.707724279999999</v>
      </c>
      <c r="M2" s="21">
        <f t="shared" si="0"/>
        <v>29.026050479999995</v>
      </c>
      <c r="N2" s="21">
        <f t="shared" si="0"/>
        <v>5.8053009600000003</v>
      </c>
      <c r="O2" s="21">
        <f t="shared" si="0"/>
        <v>0</v>
      </c>
      <c r="P2" s="21">
        <f t="shared" si="0"/>
        <v>0.55539000000000005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24.355634039999998</v>
      </c>
      <c r="K26" s="27">
        <f t="shared" si="14"/>
        <v>14.513025240000001</v>
      </c>
      <c r="L26" s="27">
        <f t="shared" si="14"/>
        <v>8.707724279999999</v>
      </c>
      <c r="M26" s="27">
        <f t="shared" si="14"/>
        <v>29.026050479999995</v>
      </c>
      <c r="N26" s="27">
        <f t="shared" si="14"/>
        <v>5.8053009600000003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24.355634039999998</v>
      </c>
      <c r="K33" s="19">
        <f t="shared" si="18"/>
        <v>14.513025240000001</v>
      </c>
      <c r="L33" s="19">
        <f t="shared" si="18"/>
        <v>8.707724279999999</v>
      </c>
      <c r="M33" s="19">
        <f t="shared" si="18"/>
        <v>29.026050479999995</v>
      </c>
      <c r="N33" s="19">
        <f t="shared" si="18"/>
        <v>5.8053009600000003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11.610374759999999</v>
      </c>
      <c r="K36" s="8">
        <v>14.513025240000001</v>
      </c>
      <c r="L36" s="8">
        <v>8.707724279999999</v>
      </c>
      <c r="M36" s="8">
        <v>29.026050479999995</v>
      </c>
      <c r="N36" s="8">
        <v>5.8053009600000003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12.745259279999999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0.55539000000000005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9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128</v>
      </c>
      <c r="B1" s="4" t="s">
        <v>202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0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129</v>
      </c>
      <c r="B1" s="4" t="s">
        <v>201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45.154800000000002</v>
      </c>
      <c r="D2" s="21">
        <f t="shared" ref="D2:X2" si="0">SUM(D3,D17,D22,D25,D26,D51,D52)</f>
        <v>8.351639999999998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X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si="3"/>
        <v>0</v>
      </c>
      <c r="Y3" s="24">
        <f t="shared" ref="Y3:Z3" si="4">SUM(Y4,Y8,Y11)</f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X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si="6"/>
        <v>0</v>
      </c>
      <c r="Y4" s="19">
        <f t="shared" ref="Y4:Z4" si="7">SUM(Y5:Y7)</f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0</v>
      </c>
      <c r="D8" s="19">
        <f t="shared" ref="D8:X8" si="9">SUM(D9:D10)</f>
        <v>0</v>
      </c>
      <c r="E8" s="19">
        <f t="shared" si="9"/>
        <v>0</v>
      </c>
      <c r="F8" s="19">
        <f t="shared" si="9"/>
        <v>0</v>
      </c>
      <c r="G8" s="19">
        <f t="shared" si="9"/>
        <v>0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si="9"/>
        <v>0</v>
      </c>
      <c r="Y8" s="19">
        <f t="shared" ref="Y8:Z8" si="10">SUM(Y9:Y10)</f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0</v>
      </c>
      <c r="D11" s="19">
        <f t="shared" ref="D11:X11" si="12">SUM(D12:D16)</f>
        <v>0</v>
      </c>
      <c r="E11" s="19">
        <f t="shared" si="12"/>
        <v>0</v>
      </c>
      <c r="F11" s="19">
        <f t="shared" si="12"/>
        <v>0</v>
      </c>
      <c r="G11" s="19">
        <f t="shared" si="12"/>
        <v>0</v>
      </c>
      <c r="H11" s="19">
        <f t="shared" si="12"/>
        <v>0</v>
      </c>
      <c r="I11" s="19">
        <f t="shared" si="12"/>
        <v>0</v>
      </c>
      <c r="J11" s="19">
        <f t="shared" si="12"/>
        <v>0</v>
      </c>
      <c r="K11" s="19">
        <f t="shared" si="12"/>
        <v>0</v>
      </c>
      <c r="L11" s="19">
        <f t="shared" si="12"/>
        <v>0</v>
      </c>
      <c r="M11" s="19">
        <f t="shared" si="12"/>
        <v>0</v>
      </c>
      <c r="N11" s="19">
        <f t="shared" si="12"/>
        <v>0</v>
      </c>
      <c r="O11" s="19">
        <f t="shared" si="12"/>
        <v>0</v>
      </c>
      <c r="P11" s="19">
        <f t="shared" si="12"/>
        <v>0</v>
      </c>
      <c r="Q11" s="19">
        <f t="shared" si="12"/>
        <v>0</v>
      </c>
      <c r="R11" s="19">
        <f t="shared" si="12"/>
        <v>0</v>
      </c>
      <c r="S11" s="19">
        <f t="shared" si="12"/>
        <v>0</v>
      </c>
      <c r="T11" s="19">
        <f t="shared" si="12"/>
        <v>0</v>
      </c>
      <c r="U11" s="19">
        <f t="shared" si="12"/>
        <v>0</v>
      </c>
      <c r="V11" s="19">
        <f t="shared" si="12"/>
        <v>0</v>
      </c>
      <c r="W11" s="19">
        <f t="shared" si="12"/>
        <v>0</v>
      </c>
      <c r="X11" s="19">
        <f t="shared" si="12"/>
        <v>0</v>
      </c>
      <c r="Y11" s="19">
        <f t="shared" ref="Y11:Z11" si="13">SUM(Y12:Y16)</f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45.154800000000002</v>
      </c>
      <c r="D17" s="27">
        <f t="shared" ref="D17:X17" si="15">SUM(D18:D21)</f>
        <v>8.351639999999998</v>
      </c>
      <c r="E17" s="27">
        <f t="shared" si="15"/>
        <v>0</v>
      </c>
      <c r="F17" s="27">
        <f t="shared" si="15"/>
        <v>0</v>
      </c>
      <c r="G17" s="27">
        <f t="shared" si="15"/>
        <v>0</v>
      </c>
      <c r="H17" s="27">
        <f t="shared" si="15"/>
        <v>0</v>
      </c>
      <c r="I17" s="27">
        <f t="shared" si="15"/>
        <v>0</v>
      </c>
      <c r="J17" s="27">
        <f t="shared" si="15"/>
        <v>0</v>
      </c>
      <c r="K17" s="27">
        <f t="shared" si="15"/>
        <v>0</v>
      </c>
      <c r="L17" s="27">
        <f t="shared" si="15"/>
        <v>0</v>
      </c>
      <c r="M17" s="27">
        <f t="shared" si="15"/>
        <v>0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si="15"/>
        <v>0</v>
      </c>
      <c r="Y17" s="27">
        <f t="shared" ref="Y17:Z17" si="16">SUM(Y18:Y21)</f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45.154800000000002</v>
      </c>
      <c r="D19" s="8">
        <v>8.351639999999998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X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si="18"/>
        <v>0</v>
      </c>
      <c r="Y22" s="27">
        <f t="shared" ref="Y22:Z22" si="19">SUM(Y23:Y24)</f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0</v>
      </c>
      <c r="D26" s="27">
        <f t="shared" ref="D26:X26" si="21">SUM(D27,D33)</f>
        <v>0</v>
      </c>
      <c r="E26" s="27">
        <f t="shared" si="21"/>
        <v>0</v>
      </c>
      <c r="F26" s="27">
        <f t="shared" si="21"/>
        <v>0</v>
      </c>
      <c r="G26" s="27">
        <f t="shared" si="21"/>
        <v>0</v>
      </c>
      <c r="H26" s="27">
        <f t="shared" si="21"/>
        <v>0</v>
      </c>
      <c r="I26" s="27">
        <f t="shared" si="21"/>
        <v>0</v>
      </c>
      <c r="J26" s="27">
        <f t="shared" si="21"/>
        <v>0</v>
      </c>
      <c r="K26" s="27">
        <f t="shared" si="21"/>
        <v>0</v>
      </c>
      <c r="L26" s="27">
        <f t="shared" si="21"/>
        <v>0</v>
      </c>
      <c r="M26" s="27">
        <f t="shared" si="21"/>
        <v>0</v>
      </c>
      <c r="N26" s="27">
        <f t="shared" si="21"/>
        <v>0</v>
      </c>
      <c r="O26" s="27">
        <f t="shared" si="21"/>
        <v>0</v>
      </c>
      <c r="P26" s="27">
        <f t="shared" si="21"/>
        <v>0</v>
      </c>
      <c r="Q26" s="27">
        <f t="shared" si="21"/>
        <v>0</v>
      </c>
      <c r="R26" s="27">
        <f t="shared" si="21"/>
        <v>0</v>
      </c>
      <c r="S26" s="27">
        <f t="shared" si="21"/>
        <v>0</v>
      </c>
      <c r="T26" s="27">
        <f t="shared" si="21"/>
        <v>0</v>
      </c>
      <c r="U26" s="27">
        <f t="shared" si="21"/>
        <v>0</v>
      </c>
      <c r="V26" s="27">
        <f t="shared" si="21"/>
        <v>0</v>
      </c>
      <c r="W26" s="27">
        <f t="shared" si="21"/>
        <v>0</v>
      </c>
      <c r="X26" s="27">
        <f t="shared" si="21"/>
        <v>0</v>
      </c>
      <c r="Y26" s="27">
        <f t="shared" ref="Y26:Z26" si="22">SUM(Y27,Y33)</f>
        <v>0</v>
      </c>
      <c r="Z26" s="27">
        <f t="shared" si="22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X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si="24"/>
        <v>0</v>
      </c>
      <c r="Y27" s="19">
        <f t="shared" ref="Y27:Z27" si="25">SUM(Y28:Y32)</f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0</v>
      </c>
      <c r="D33" s="19">
        <f t="shared" ref="D33:X33" si="27">SUM(D34:D50)</f>
        <v>0</v>
      </c>
      <c r="E33" s="19">
        <f t="shared" si="27"/>
        <v>0</v>
      </c>
      <c r="F33" s="19">
        <f t="shared" si="27"/>
        <v>0</v>
      </c>
      <c r="G33" s="19">
        <f t="shared" si="27"/>
        <v>0</v>
      </c>
      <c r="H33" s="19">
        <f t="shared" si="27"/>
        <v>0</v>
      </c>
      <c r="I33" s="19">
        <f t="shared" si="27"/>
        <v>0</v>
      </c>
      <c r="J33" s="19">
        <f t="shared" si="27"/>
        <v>0</v>
      </c>
      <c r="K33" s="19">
        <f t="shared" si="27"/>
        <v>0</v>
      </c>
      <c r="L33" s="19">
        <f t="shared" si="27"/>
        <v>0</v>
      </c>
      <c r="M33" s="19">
        <f t="shared" si="27"/>
        <v>0</v>
      </c>
      <c r="N33" s="19">
        <f t="shared" si="27"/>
        <v>0</v>
      </c>
      <c r="O33" s="19">
        <f t="shared" si="27"/>
        <v>0</v>
      </c>
      <c r="P33" s="19">
        <f t="shared" si="27"/>
        <v>0</v>
      </c>
      <c r="Q33" s="19">
        <f t="shared" si="27"/>
        <v>0</v>
      </c>
      <c r="R33" s="19">
        <f t="shared" si="27"/>
        <v>0</v>
      </c>
      <c r="S33" s="19">
        <f t="shared" si="27"/>
        <v>0</v>
      </c>
      <c r="T33" s="19">
        <f t="shared" si="27"/>
        <v>0</v>
      </c>
      <c r="U33" s="19">
        <f t="shared" si="27"/>
        <v>0</v>
      </c>
      <c r="V33" s="19">
        <f t="shared" si="27"/>
        <v>0</v>
      </c>
      <c r="W33" s="19">
        <f t="shared" si="27"/>
        <v>0</v>
      </c>
      <c r="X33" s="19">
        <f t="shared" si="27"/>
        <v>0</v>
      </c>
      <c r="Y33" s="19">
        <f t="shared" ref="Y33:Z33" si="28">SUM(Y34:Y50)</f>
        <v>0</v>
      </c>
      <c r="Z33" s="19">
        <f t="shared" si="28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0</v>
      </c>
      <c r="D52" s="27">
        <f t="shared" ref="D52:X52" si="30">SUM(D53:D54)</f>
        <v>0</v>
      </c>
      <c r="E52" s="27">
        <f t="shared" si="30"/>
        <v>0</v>
      </c>
      <c r="F52" s="27">
        <f t="shared" si="30"/>
        <v>0</v>
      </c>
      <c r="G52" s="27">
        <f t="shared" si="30"/>
        <v>0</v>
      </c>
      <c r="H52" s="27">
        <f t="shared" si="30"/>
        <v>0</v>
      </c>
      <c r="I52" s="27">
        <f t="shared" si="30"/>
        <v>0</v>
      </c>
      <c r="J52" s="27">
        <f t="shared" si="30"/>
        <v>0</v>
      </c>
      <c r="K52" s="27">
        <f t="shared" si="30"/>
        <v>0</v>
      </c>
      <c r="L52" s="27">
        <f t="shared" si="30"/>
        <v>0</v>
      </c>
      <c r="M52" s="27">
        <f t="shared" si="30"/>
        <v>0</v>
      </c>
      <c r="N52" s="27">
        <f t="shared" si="30"/>
        <v>0</v>
      </c>
      <c r="O52" s="27">
        <f t="shared" si="30"/>
        <v>0</v>
      </c>
      <c r="P52" s="27">
        <f t="shared" si="30"/>
        <v>0</v>
      </c>
      <c r="Q52" s="27">
        <f t="shared" si="30"/>
        <v>0</v>
      </c>
      <c r="R52" s="27">
        <f t="shared" si="30"/>
        <v>0</v>
      </c>
      <c r="S52" s="27">
        <f t="shared" si="30"/>
        <v>0</v>
      </c>
      <c r="T52" s="27">
        <f t="shared" si="30"/>
        <v>0</v>
      </c>
      <c r="U52" s="27">
        <f t="shared" si="30"/>
        <v>0</v>
      </c>
      <c r="V52" s="27">
        <f t="shared" si="30"/>
        <v>0</v>
      </c>
      <c r="W52" s="27">
        <f t="shared" si="30"/>
        <v>0</v>
      </c>
      <c r="X52" s="27">
        <f t="shared" si="30"/>
        <v>0</v>
      </c>
      <c r="Y52" s="27">
        <f t="shared" ref="Y52:Z52" si="31">SUM(Y53:Y54)</f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0</v>
      </c>
      <c r="D61" s="49">
        <f t="shared" si="32"/>
        <v>0</v>
      </c>
      <c r="E61" s="49">
        <f t="shared" si="32"/>
        <v>0</v>
      </c>
      <c r="F61" s="49">
        <f t="shared" si="32"/>
        <v>0</v>
      </c>
      <c r="G61" s="49">
        <f t="shared" si="32"/>
        <v>0</v>
      </c>
      <c r="H61" s="49">
        <f t="shared" si="32"/>
        <v>0</v>
      </c>
      <c r="I61" s="49">
        <f t="shared" si="32"/>
        <v>0</v>
      </c>
      <c r="J61" s="49">
        <f t="shared" si="32"/>
        <v>0</v>
      </c>
      <c r="K61" s="49">
        <f t="shared" si="32"/>
        <v>0</v>
      </c>
      <c r="L61" s="49">
        <f t="shared" si="32"/>
        <v>0</v>
      </c>
      <c r="M61" s="49">
        <f t="shared" si="32"/>
        <v>0</v>
      </c>
      <c r="N61" s="49">
        <f t="shared" si="32"/>
        <v>0</v>
      </c>
      <c r="O61" s="49">
        <f t="shared" si="32"/>
        <v>0</v>
      </c>
      <c r="P61" s="49">
        <f t="shared" si="32"/>
        <v>0</v>
      </c>
      <c r="Q61" s="49">
        <f t="shared" si="32"/>
        <v>0</v>
      </c>
      <c r="R61" s="49">
        <f t="shared" si="32"/>
        <v>0</v>
      </c>
      <c r="S61" s="49">
        <f t="shared" si="32"/>
        <v>0</v>
      </c>
      <c r="T61" s="49">
        <f t="shared" si="32"/>
        <v>0</v>
      </c>
      <c r="U61" s="49">
        <f t="shared" si="32"/>
        <v>0</v>
      </c>
      <c r="V61" s="49">
        <f t="shared" si="32"/>
        <v>0</v>
      </c>
      <c r="W61" s="49">
        <f t="shared" si="32"/>
        <v>0</v>
      </c>
      <c r="X61" s="49">
        <f t="shared" si="32"/>
        <v>0</v>
      </c>
      <c r="Y61" s="49">
        <f t="shared" ref="Y61:Z61" si="33">SUM(Y62:Y72)</f>
        <v>0</v>
      </c>
      <c r="Z61" s="49">
        <f t="shared" si="3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1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130</v>
      </c>
      <c r="B1" s="4" t="s">
        <v>200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2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131</v>
      </c>
      <c r="B1" s="4" t="s">
        <v>199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3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132</v>
      </c>
      <c r="B1" s="4" t="s">
        <v>198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4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133</v>
      </c>
      <c r="B1" s="4" t="s">
        <v>197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2200.5871779600002</v>
      </c>
      <c r="D2" s="21">
        <f t="shared" ref="D2:X2" si="0">SUM(D3,D17,D22,D25,D26,D51,D52)</f>
        <v>2378.5136841600001</v>
      </c>
      <c r="E2" s="21">
        <f t="shared" si="0"/>
        <v>2241.2160147600002</v>
      </c>
      <c r="F2" s="21">
        <f t="shared" si="0"/>
        <v>2633.2782339599999</v>
      </c>
      <c r="G2" s="21">
        <f t="shared" si="0"/>
        <v>2466.2429708400005</v>
      </c>
      <c r="H2" s="21">
        <f t="shared" si="0"/>
        <v>2782.8860770800002</v>
      </c>
      <c r="I2" s="21">
        <f t="shared" si="0"/>
        <v>2501.3580462</v>
      </c>
      <c r="J2" s="21">
        <f t="shared" si="0"/>
        <v>2563.3363975200004</v>
      </c>
      <c r="K2" s="21">
        <f t="shared" si="0"/>
        <v>2951.1638575200004</v>
      </c>
      <c r="L2" s="21">
        <f t="shared" si="0"/>
        <v>2817.6294819600002</v>
      </c>
      <c r="M2" s="21">
        <f t="shared" si="0"/>
        <v>2376.1588500000003</v>
      </c>
      <c r="N2" s="21">
        <f t="shared" si="0"/>
        <v>1979.1822063600002</v>
      </c>
      <c r="O2" s="21">
        <f t="shared" si="0"/>
        <v>2148.6259886400003</v>
      </c>
      <c r="P2" s="21">
        <f t="shared" si="0"/>
        <v>3151.7650832400004</v>
      </c>
      <c r="Q2" s="21">
        <f t="shared" si="0"/>
        <v>2351.1141403200004</v>
      </c>
      <c r="R2" s="21">
        <f t="shared" si="0"/>
        <v>2785.91393844</v>
      </c>
      <c r="S2" s="21">
        <f t="shared" si="0"/>
        <v>2952.0843271200001</v>
      </c>
      <c r="T2" s="21">
        <f t="shared" si="0"/>
        <v>2788.27292412</v>
      </c>
      <c r="U2" s="21">
        <f t="shared" si="0"/>
        <v>2499.0304579200001</v>
      </c>
      <c r="V2" s="21">
        <f t="shared" si="0"/>
        <v>2340.1100203200003</v>
      </c>
      <c r="W2" s="21">
        <f t="shared" si="0"/>
        <v>2201.32570248</v>
      </c>
      <c r="X2" s="21">
        <f t="shared" si="0"/>
        <v>1751.5768849199999</v>
      </c>
      <c r="Y2" s="21">
        <f t="shared" ref="Y2:Z2" si="1">SUM(Y3,Y17,Y22,Y25,Y26,Y51,Y52)</f>
        <v>2394.3228951600004</v>
      </c>
      <c r="Z2" s="21">
        <f t="shared" si="1"/>
        <v>1955.6558874000002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2200.5871779600002</v>
      </c>
      <c r="D26" s="27">
        <f t="shared" si="14"/>
        <v>2378.5136841600001</v>
      </c>
      <c r="E26" s="27">
        <f t="shared" si="14"/>
        <v>2241.2160147600002</v>
      </c>
      <c r="F26" s="27">
        <f t="shared" si="14"/>
        <v>2633.2782339599999</v>
      </c>
      <c r="G26" s="27">
        <f t="shared" si="14"/>
        <v>2427.1132208400004</v>
      </c>
      <c r="H26" s="27">
        <f t="shared" si="14"/>
        <v>2596.2750370800004</v>
      </c>
      <c r="I26" s="27">
        <f t="shared" si="14"/>
        <v>2293.0867961999998</v>
      </c>
      <c r="J26" s="27">
        <f t="shared" si="14"/>
        <v>2348.1480175200004</v>
      </c>
      <c r="K26" s="27">
        <f t="shared" si="14"/>
        <v>2747.8406275200005</v>
      </c>
      <c r="L26" s="27">
        <f t="shared" si="14"/>
        <v>2596.5337719600002</v>
      </c>
      <c r="M26" s="27">
        <f t="shared" si="14"/>
        <v>2092.5565200000001</v>
      </c>
      <c r="N26" s="27">
        <f t="shared" si="14"/>
        <v>1678.4637663600001</v>
      </c>
      <c r="O26" s="27">
        <f t="shared" si="14"/>
        <v>1915.9175786400001</v>
      </c>
      <c r="P26" s="27">
        <f t="shared" si="14"/>
        <v>2780.9665232400002</v>
      </c>
      <c r="Q26" s="27">
        <f t="shared" si="14"/>
        <v>2023.5350203200003</v>
      </c>
      <c r="R26" s="27">
        <f t="shared" si="14"/>
        <v>2490.29498844</v>
      </c>
      <c r="S26" s="27">
        <f t="shared" si="14"/>
        <v>2747.0949271200002</v>
      </c>
      <c r="T26" s="27">
        <f t="shared" si="14"/>
        <v>2540.75458536</v>
      </c>
      <c r="U26" s="27">
        <f t="shared" si="14"/>
        <v>2275.8559736400002</v>
      </c>
      <c r="V26" s="27">
        <f t="shared" si="14"/>
        <v>2117.7179290800004</v>
      </c>
      <c r="W26" s="27">
        <f t="shared" si="14"/>
        <v>1996.6640835599999</v>
      </c>
      <c r="X26" s="27">
        <f t="shared" si="14"/>
        <v>1538.3273209199999</v>
      </c>
      <c r="Y26" s="27">
        <f t="shared" ref="Y26:Z26" si="15">SUM(Y27,Y33)</f>
        <v>2253.2728194000001</v>
      </c>
      <c r="Z26" s="27">
        <f t="shared" si="15"/>
        <v>1768.3192051200001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2200.5871779600002</v>
      </c>
      <c r="D33" s="19">
        <f t="shared" si="18"/>
        <v>2378.5136841600001</v>
      </c>
      <c r="E33" s="19">
        <f t="shared" si="18"/>
        <v>2241.2160147600002</v>
      </c>
      <c r="F33" s="19">
        <f t="shared" si="18"/>
        <v>2633.2782339599999</v>
      </c>
      <c r="G33" s="19">
        <f t="shared" si="18"/>
        <v>2427.1132208400004</v>
      </c>
      <c r="H33" s="19">
        <f t="shared" si="18"/>
        <v>2596.2750370800004</v>
      </c>
      <c r="I33" s="19">
        <f t="shared" si="18"/>
        <v>2293.0867961999998</v>
      </c>
      <c r="J33" s="19">
        <f t="shared" si="18"/>
        <v>2348.1480175200004</v>
      </c>
      <c r="K33" s="19">
        <f t="shared" si="18"/>
        <v>2747.8406275200005</v>
      </c>
      <c r="L33" s="19">
        <f t="shared" si="18"/>
        <v>2596.5337719600002</v>
      </c>
      <c r="M33" s="19">
        <f t="shared" si="18"/>
        <v>2092.5565200000001</v>
      </c>
      <c r="N33" s="19">
        <f t="shared" si="18"/>
        <v>1678.4637663600001</v>
      </c>
      <c r="O33" s="19">
        <f t="shared" si="18"/>
        <v>1915.9175786400001</v>
      </c>
      <c r="P33" s="19">
        <f t="shared" si="18"/>
        <v>2780.9665232400002</v>
      </c>
      <c r="Q33" s="19">
        <f t="shared" si="18"/>
        <v>2023.5350203200003</v>
      </c>
      <c r="R33" s="19">
        <f t="shared" si="18"/>
        <v>2490.29498844</v>
      </c>
      <c r="S33" s="19">
        <f t="shared" si="18"/>
        <v>2747.0949271200002</v>
      </c>
      <c r="T33" s="19">
        <f t="shared" si="18"/>
        <v>2540.75458536</v>
      </c>
      <c r="U33" s="19">
        <f t="shared" si="18"/>
        <v>2275.8559736400002</v>
      </c>
      <c r="V33" s="19">
        <f t="shared" si="18"/>
        <v>2117.7179290800004</v>
      </c>
      <c r="W33" s="19">
        <f t="shared" si="18"/>
        <v>1996.6640835599999</v>
      </c>
      <c r="X33" s="19">
        <f t="shared" si="18"/>
        <v>1538.3273209199999</v>
      </c>
      <c r="Y33" s="19">
        <f t="shared" ref="Y33:Z33" si="19">SUM(Y34:Y50)</f>
        <v>2253.2728194000001</v>
      </c>
      <c r="Z33" s="19">
        <f t="shared" si="19"/>
        <v>1768.3192051200001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20.892359520000003</v>
      </c>
      <c r="D36" s="8">
        <v>44.769374280000008</v>
      </c>
      <c r="E36" s="8">
        <v>77.600354760000002</v>
      </c>
      <c r="F36" s="8">
        <v>0</v>
      </c>
      <c r="G36" s="8">
        <v>5.9704462800000009</v>
      </c>
      <c r="H36" s="8">
        <v>5.9704462800000009</v>
      </c>
      <c r="I36" s="8">
        <v>8.9557829999999985</v>
      </c>
      <c r="J36" s="8">
        <v>11.610374759999999</v>
      </c>
      <c r="K36" s="8">
        <v>5.8053009600000003</v>
      </c>
      <c r="L36" s="8">
        <v>14.513025240000001</v>
      </c>
      <c r="M36" s="8">
        <v>29.026050479999995</v>
      </c>
      <c r="N36" s="8">
        <v>14.513025240000001</v>
      </c>
      <c r="O36" s="8">
        <v>5.8053009600000003</v>
      </c>
      <c r="P36" s="8">
        <v>0</v>
      </c>
      <c r="Q36" s="8">
        <v>14.513025240000001</v>
      </c>
      <c r="R36" s="8">
        <v>2.9026504799999988</v>
      </c>
      <c r="S36" s="8">
        <v>5.8053009600000003</v>
      </c>
      <c r="T36" s="8">
        <v>6.945871320000002</v>
      </c>
      <c r="U36" s="8">
        <v>3.0739291200000003</v>
      </c>
      <c r="V36" s="8">
        <v>2.1305336399999999</v>
      </c>
      <c r="W36" s="8">
        <v>2.0201338800000004</v>
      </c>
      <c r="X36" s="8">
        <v>0.58062096000000019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3.2107233600000007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3.1861814399999999</v>
      </c>
      <c r="K43" s="8">
        <v>12.745259279999999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5.415227999999999E-2</v>
      </c>
      <c r="V43" s="8">
        <v>0.6818385600000002</v>
      </c>
      <c r="W43" s="8">
        <v>0.78694200000000014</v>
      </c>
      <c r="X43" s="8">
        <v>0</v>
      </c>
      <c r="Y43" s="8">
        <v>9.8701200000000017E-2</v>
      </c>
      <c r="Z43" s="8">
        <v>0.29316924</v>
      </c>
    </row>
    <row r="44" spans="1:26" ht="11.25" customHeight="1" x14ac:dyDescent="0.2">
      <c r="A44" s="28" t="s">
        <v>74</v>
      </c>
      <c r="B44" s="7" t="s">
        <v>75</v>
      </c>
      <c r="C44" s="8">
        <v>440.90126712000011</v>
      </c>
      <c r="D44" s="8">
        <v>306.44214192000004</v>
      </c>
      <c r="E44" s="8">
        <v>422.13960000000014</v>
      </c>
      <c r="F44" s="8">
        <v>390.87006192000013</v>
      </c>
      <c r="G44" s="8">
        <v>1350.0464659200002</v>
      </c>
      <c r="H44" s="8">
        <v>1272.2788778400002</v>
      </c>
      <c r="I44" s="8">
        <v>180.42107184</v>
      </c>
      <c r="J44" s="8">
        <v>393.19196904000017</v>
      </c>
      <c r="K44" s="8">
        <v>792.57587616000023</v>
      </c>
      <c r="L44" s="8">
        <v>702.79193808000014</v>
      </c>
      <c r="M44" s="8">
        <v>405.57612383999998</v>
      </c>
      <c r="N44" s="8">
        <v>907.12812384000006</v>
      </c>
      <c r="O44" s="8">
        <v>839.01596904000007</v>
      </c>
      <c r="P44" s="8">
        <v>609.91203096000027</v>
      </c>
      <c r="Q44" s="8">
        <v>315.79190712000008</v>
      </c>
      <c r="R44" s="8">
        <v>390.09599999999989</v>
      </c>
      <c r="S44" s="8">
        <v>374.61587616000014</v>
      </c>
      <c r="T44" s="8">
        <v>383.72740415999988</v>
      </c>
      <c r="U44" s="8">
        <v>383.72127408000017</v>
      </c>
      <c r="V44" s="8">
        <v>426.76808904000029</v>
      </c>
      <c r="W44" s="8">
        <v>367.80786504000002</v>
      </c>
      <c r="X44" s="8">
        <v>313.26882192000005</v>
      </c>
      <c r="Y44" s="8">
        <v>399.07433808000013</v>
      </c>
      <c r="Z44" s="8">
        <v>367.26312384000011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12.589103160000001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1735.5828279600003</v>
      </c>
      <c r="D50" s="8">
        <v>2027.3021679599999</v>
      </c>
      <c r="E50" s="8">
        <v>1741.47606</v>
      </c>
      <c r="F50" s="8">
        <v>2242.40817204</v>
      </c>
      <c r="G50" s="8">
        <v>1071.09630864</v>
      </c>
      <c r="H50" s="8">
        <v>1318.0257129600004</v>
      </c>
      <c r="I50" s="8">
        <v>2103.7099413599999</v>
      </c>
      <c r="J50" s="8">
        <v>1940.15949228</v>
      </c>
      <c r="K50" s="8">
        <v>1924.1250879600002</v>
      </c>
      <c r="L50" s="8">
        <v>1879.2288086400001</v>
      </c>
      <c r="M50" s="8">
        <v>1657.95434568</v>
      </c>
      <c r="N50" s="8">
        <v>756.82261727999992</v>
      </c>
      <c r="O50" s="8">
        <v>1071.09630864</v>
      </c>
      <c r="P50" s="8">
        <v>2171.05449228</v>
      </c>
      <c r="Q50" s="8">
        <v>1693.2300879600002</v>
      </c>
      <c r="R50" s="8">
        <v>2097.2963379600001</v>
      </c>
      <c r="S50" s="8">
        <v>2366.6737499999999</v>
      </c>
      <c r="T50" s="8">
        <v>2150.0813098799999</v>
      </c>
      <c r="U50" s="8">
        <v>1889.0066181600002</v>
      </c>
      <c r="V50" s="8">
        <v>1688.1374678400002</v>
      </c>
      <c r="W50" s="8">
        <v>1626.0491426399999</v>
      </c>
      <c r="X50" s="8">
        <v>1224.47787804</v>
      </c>
      <c r="Y50" s="8">
        <v>1854.0997801200001</v>
      </c>
      <c r="Z50" s="8">
        <v>1400.7629120399999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39.129749999999994</v>
      </c>
      <c r="H51" s="27">
        <v>186.61104</v>
      </c>
      <c r="I51" s="27">
        <v>208.27125000000004</v>
      </c>
      <c r="J51" s="27">
        <v>215.18838000000002</v>
      </c>
      <c r="K51" s="27">
        <v>203.32323000000002</v>
      </c>
      <c r="L51" s="27">
        <v>221.09571</v>
      </c>
      <c r="M51" s="27">
        <v>283.60232999999999</v>
      </c>
      <c r="N51" s="27">
        <v>300.71843999999999</v>
      </c>
      <c r="O51" s="27">
        <v>232.70841000000001</v>
      </c>
      <c r="P51" s="27">
        <v>370.79856000000001</v>
      </c>
      <c r="Q51" s="27">
        <v>327.57911999999999</v>
      </c>
      <c r="R51" s="27">
        <v>295.61895000000004</v>
      </c>
      <c r="S51" s="27">
        <v>204.98940000000002</v>
      </c>
      <c r="T51" s="27">
        <v>247.51833875999998</v>
      </c>
      <c r="U51" s="27">
        <v>223.17448428</v>
      </c>
      <c r="V51" s="27">
        <v>222.39209124000001</v>
      </c>
      <c r="W51" s="27">
        <v>204.66161892</v>
      </c>
      <c r="X51" s="27">
        <v>213.24956400000005</v>
      </c>
      <c r="Y51" s="27">
        <v>141.05007576000003</v>
      </c>
      <c r="Z51" s="27">
        <v>187.33668228000002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5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134</v>
      </c>
      <c r="B1" s="4" t="s">
        <v>196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6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135</v>
      </c>
      <c r="B1" s="4" t="s">
        <v>195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7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136</v>
      </c>
      <c r="B1" s="4" t="s">
        <v>194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8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137</v>
      </c>
      <c r="B1" s="4" t="s">
        <v>193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9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138</v>
      </c>
      <c r="B1" s="4" t="s">
        <v>192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0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139</v>
      </c>
      <c r="B1" s="4" t="s">
        <v>191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1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140</v>
      </c>
      <c r="B1" s="4" t="s">
        <v>190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3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141</v>
      </c>
      <c r="B1" s="4" t="s">
        <v>189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34612.998526080002</v>
      </c>
      <c r="D2" s="21">
        <f t="shared" ref="D2:X2" si="0">SUM(D3,D17,D22,D25,D26,D51,D52)</f>
        <v>34830.619205399998</v>
      </c>
      <c r="E2" s="21">
        <f t="shared" si="0"/>
        <v>35659.75061268</v>
      </c>
      <c r="F2" s="21">
        <f t="shared" si="0"/>
        <v>34740.085992840002</v>
      </c>
      <c r="G2" s="21">
        <f t="shared" si="0"/>
        <v>34991.547999839997</v>
      </c>
      <c r="H2" s="21">
        <f t="shared" si="0"/>
        <v>34554.398749560001</v>
      </c>
      <c r="I2" s="21">
        <f t="shared" si="0"/>
        <v>32952.691094399997</v>
      </c>
      <c r="J2" s="21">
        <f t="shared" si="0"/>
        <v>32617.309046039998</v>
      </c>
      <c r="K2" s="21">
        <f t="shared" si="0"/>
        <v>31151.42760888</v>
      </c>
      <c r="L2" s="21">
        <f t="shared" si="0"/>
        <v>30498.694247519998</v>
      </c>
      <c r="M2" s="21">
        <f t="shared" si="0"/>
        <v>30249.999879839994</v>
      </c>
      <c r="N2" s="21">
        <f t="shared" si="0"/>
        <v>28045.70122572</v>
      </c>
      <c r="O2" s="21">
        <f t="shared" si="0"/>
        <v>25575.679178279999</v>
      </c>
      <c r="P2" s="21">
        <f t="shared" si="0"/>
        <v>25082.982044640008</v>
      </c>
      <c r="Q2" s="21">
        <f t="shared" si="0"/>
        <v>25360.002654479995</v>
      </c>
      <c r="R2" s="21">
        <f t="shared" si="0"/>
        <v>25460.246292840002</v>
      </c>
      <c r="S2" s="21">
        <f t="shared" si="0"/>
        <v>25724.032116479997</v>
      </c>
      <c r="T2" s="21">
        <f t="shared" si="0"/>
        <v>26441.832126239999</v>
      </c>
      <c r="U2" s="21">
        <f t="shared" si="0"/>
        <v>26554.943508480002</v>
      </c>
      <c r="V2" s="21">
        <f t="shared" si="0"/>
        <v>26867.664881279998</v>
      </c>
      <c r="W2" s="21">
        <f t="shared" si="0"/>
        <v>23826.756130920003</v>
      </c>
      <c r="X2" s="21">
        <f t="shared" si="0"/>
        <v>24994.369852199998</v>
      </c>
      <c r="Y2" s="21">
        <f t="shared" ref="Y2:Z2" si="1">SUM(Y3,Y17,Y22,Y25,Y26,Y51,Y52)</f>
        <v>25641.203849280006</v>
      </c>
      <c r="Z2" s="21">
        <f t="shared" si="1"/>
        <v>26400.23910468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1590.9220324799999</v>
      </c>
      <c r="D3" s="24">
        <f t="shared" si="2"/>
        <v>746.58161376000021</v>
      </c>
      <c r="E3" s="24">
        <f t="shared" si="2"/>
        <v>707.98075055999993</v>
      </c>
      <c r="F3" s="24">
        <f t="shared" si="2"/>
        <v>549.36230832000035</v>
      </c>
      <c r="G3" s="24">
        <f t="shared" si="2"/>
        <v>346.79364300000003</v>
      </c>
      <c r="H3" s="24">
        <f t="shared" si="2"/>
        <v>69.977165760000034</v>
      </c>
      <c r="I3" s="24">
        <f t="shared" si="2"/>
        <v>110.44187027999999</v>
      </c>
      <c r="J3" s="24">
        <f t="shared" si="2"/>
        <v>667.96969392000005</v>
      </c>
      <c r="K3" s="24">
        <f t="shared" si="2"/>
        <v>285.78575052000002</v>
      </c>
      <c r="L3" s="24">
        <f t="shared" si="2"/>
        <v>92.939344199999994</v>
      </c>
      <c r="M3" s="24">
        <f t="shared" si="2"/>
        <v>201.94818300000003</v>
      </c>
      <c r="N3" s="24">
        <f t="shared" si="2"/>
        <v>83.454887160000013</v>
      </c>
      <c r="O3" s="24">
        <f t="shared" si="2"/>
        <v>82.322402039999986</v>
      </c>
      <c r="P3" s="24">
        <f t="shared" si="2"/>
        <v>76.266762479999997</v>
      </c>
      <c r="Q3" s="24">
        <f t="shared" si="2"/>
        <v>59.45194115999999</v>
      </c>
      <c r="R3" s="24">
        <f t="shared" si="2"/>
        <v>55.427058720000005</v>
      </c>
      <c r="S3" s="24">
        <f t="shared" si="2"/>
        <v>55.509081839999993</v>
      </c>
      <c r="T3" s="24">
        <f t="shared" si="2"/>
        <v>48.39675299999999</v>
      </c>
      <c r="U3" s="24">
        <f t="shared" si="2"/>
        <v>44.280429479999995</v>
      </c>
      <c r="V3" s="24">
        <f t="shared" si="2"/>
        <v>47.104614719999994</v>
      </c>
      <c r="W3" s="24">
        <f t="shared" si="2"/>
        <v>41.996482199999996</v>
      </c>
      <c r="X3" s="24">
        <f t="shared" si="2"/>
        <v>43.864879679999994</v>
      </c>
      <c r="Y3" s="24">
        <f t="shared" ref="Y3:Z3" si="3">SUM(Y4,Y8,Y11)</f>
        <v>29.899103399999994</v>
      </c>
      <c r="Z3" s="24">
        <f t="shared" si="3"/>
        <v>21.845979719999995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1149.8337496799998</v>
      </c>
      <c r="D4" s="19">
        <f t="shared" si="4"/>
        <v>629.55785376000017</v>
      </c>
      <c r="E4" s="19">
        <f t="shared" si="4"/>
        <v>644.96819375999996</v>
      </c>
      <c r="F4" s="19">
        <f t="shared" si="4"/>
        <v>519.35638392000033</v>
      </c>
      <c r="G4" s="19">
        <f t="shared" si="4"/>
        <v>322.78874940000003</v>
      </c>
      <c r="H4" s="19">
        <f t="shared" si="4"/>
        <v>54.97401096000003</v>
      </c>
      <c r="I4" s="19">
        <f t="shared" si="4"/>
        <v>98.439423479999988</v>
      </c>
      <c r="J4" s="19">
        <f t="shared" si="4"/>
        <v>655.96416552000005</v>
      </c>
      <c r="K4" s="19">
        <f t="shared" si="4"/>
        <v>273.09841812000002</v>
      </c>
      <c r="L4" s="19">
        <f t="shared" si="4"/>
        <v>83.556642599999989</v>
      </c>
      <c r="M4" s="19">
        <f t="shared" si="4"/>
        <v>192.51155340000003</v>
      </c>
      <c r="N4" s="19">
        <f t="shared" si="4"/>
        <v>73.967025960000015</v>
      </c>
      <c r="O4" s="19">
        <f t="shared" si="4"/>
        <v>79.158754439999981</v>
      </c>
      <c r="P4" s="19">
        <f t="shared" si="4"/>
        <v>73.103114879999993</v>
      </c>
      <c r="Q4" s="19">
        <f t="shared" si="4"/>
        <v>32.074621559999997</v>
      </c>
      <c r="R4" s="19">
        <f t="shared" si="4"/>
        <v>30.141375119999999</v>
      </c>
      <c r="S4" s="19">
        <f t="shared" si="4"/>
        <v>16.440557039999998</v>
      </c>
      <c r="T4" s="19">
        <f t="shared" si="4"/>
        <v>9.5736005999999936</v>
      </c>
      <c r="U4" s="19">
        <f t="shared" si="4"/>
        <v>13.199797079999998</v>
      </c>
      <c r="V4" s="19">
        <f t="shared" si="4"/>
        <v>13.995133919999999</v>
      </c>
      <c r="W4" s="19">
        <f t="shared" si="4"/>
        <v>15.915745799999996</v>
      </c>
      <c r="X4" s="19">
        <f t="shared" si="4"/>
        <v>9.258511679999998</v>
      </c>
      <c r="Y4" s="19">
        <f t="shared" ref="Y4:Z4" si="5">SUM(Y5:Y7)</f>
        <v>7.0494245999999974</v>
      </c>
      <c r="Z4" s="19">
        <f t="shared" si="5"/>
        <v>5.4264445199999969</v>
      </c>
    </row>
    <row r="5" spans="1:26" ht="11.25" customHeight="1" x14ac:dyDescent="0.2">
      <c r="A5" s="28" t="s">
        <v>4</v>
      </c>
      <c r="B5" s="7" t="s">
        <v>5</v>
      </c>
      <c r="C5" s="8">
        <f>FC_IND_E!C5+FC_TRA_E!C5+FC_OTH_E!C5</f>
        <v>0</v>
      </c>
      <c r="D5" s="8">
        <f>FC_IND_E!D5+FC_TRA_E!D5+FC_OTH_E!D5</f>
        <v>0</v>
      </c>
      <c r="E5" s="8">
        <f>FC_IND_E!E5+FC_TRA_E!E5+FC_OTH_E!E5</f>
        <v>0</v>
      </c>
      <c r="F5" s="8">
        <f>FC_IND_E!F5+FC_TRA_E!F5+FC_OTH_E!F5</f>
        <v>0</v>
      </c>
      <c r="G5" s="8">
        <f>FC_IND_E!G5+FC_TRA_E!G5+FC_OTH_E!G5</f>
        <v>37.445104439999994</v>
      </c>
      <c r="H5" s="8">
        <f>FC_IND_E!H5+FC_TRA_E!H5+FC_OTH_E!H5</f>
        <v>50.137718400000033</v>
      </c>
      <c r="I5" s="8">
        <f>FC_IND_E!I5+FC_TRA_E!I5+FC_OTH_E!I5</f>
        <v>68.950333079999993</v>
      </c>
      <c r="J5" s="8">
        <f>FC_IND_E!J5+FC_TRA_E!J5+FC_OTH_E!J5</f>
        <v>78.833139840000001</v>
      </c>
      <c r="K5" s="8">
        <f>FC_IND_E!K5+FC_TRA_E!K5+FC_OTH_E!K5</f>
        <v>77.64728796</v>
      </c>
      <c r="L5" s="8">
        <f>FC_IND_E!L5+FC_TRA_E!L5+FC_OTH_E!L5</f>
        <v>59.125208759999992</v>
      </c>
      <c r="M5" s="8">
        <f>FC_IND_E!M5+FC_TRA_E!M5+FC_OTH_E!M5</f>
        <v>58.950392040000011</v>
      </c>
      <c r="N5" s="8">
        <f>FC_IND_E!N5+FC_TRA_E!N5+FC_OTH_E!N5</f>
        <v>59.673722760000018</v>
      </c>
      <c r="O5" s="8">
        <f>FC_IND_E!O5+FC_TRA_E!O5+FC_OTH_E!O5</f>
        <v>72.012102839999983</v>
      </c>
      <c r="P5" s="8">
        <f>FC_IND_E!P5+FC_TRA_E!P5+FC_OTH_E!P5</f>
        <v>73.103114879999993</v>
      </c>
      <c r="Q5" s="8">
        <f>FC_IND_E!Q5+FC_TRA_E!Q5+FC_OTH_E!Q5</f>
        <v>32.074621559999997</v>
      </c>
      <c r="R5" s="8">
        <f>FC_IND_E!R5+FC_TRA_E!R5+FC_OTH_E!R5</f>
        <v>30.141375119999999</v>
      </c>
      <c r="S5" s="8">
        <f>FC_IND_E!S5+FC_TRA_E!S5+FC_OTH_E!S5</f>
        <v>16.440557039999998</v>
      </c>
      <c r="T5" s="8">
        <f>FC_IND_E!T5+FC_TRA_E!T5+FC_OTH_E!T5</f>
        <v>8.7886097999999944</v>
      </c>
      <c r="U5" s="8">
        <f>FC_IND_E!U5+FC_TRA_E!U5+FC_OTH_E!U5</f>
        <v>12.667842359999998</v>
      </c>
      <c r="V5" s="8">
        <f>FC_IND_E!V5+FC_TRA_E!V5+FC_OTH_E!V5</f>
        <v>13.313673359999999</v>
      </c>
      <c r="W5" s="8">
        <f>FC_IND_E!W5+FC_TRA_E!W5+FC_OTH_E!W5</f>
        <v>15.318403559999997</v>
      </c>
      <c r="X5" s="8">
        <f>FC_IND_E!X5+FC_TRA_E!X5+FC_OTH_E!X5</f>
        <v>8.6962471199999989</v>
      </c>
      <c r="Y5" s="8">
        <f>FC_IND_E!Y5+FC_TRA_E!Y5+FC_OTH_E!Y5</f>
        <v>6.3652395599999974</v>
      </c>
      <c r="Z5" s="8">
        <f>FC_IND_E!Z5+FC_TRA_E!Z5+FC_OTH_E!Z5</f>
        <v>4.9391031599999966</v>
      </c>
    </row>
    <row r="6" spans="1:26" ht="11.25" customHeight="1" x14ac:dyDescent="0.2">
      <c r="A6" s="28" t="s">
        <v>6</v>
      </c>
      <c r="B6" s="7" t="s">
        <v>7</v>
      </c>
      <c r="C6" s="8">
        <f>FC_IND_E!C6+FC_TRA_E!C6+FC_OTH_E!C6</f>
        <v>0</v>
      </c>
      <c r="D6" s="8">
        <f>FC_IND_E!D6+FC_TRA_E!D6+FC_OTH_E!D6</f>
        <v>0</v>
      </c>
      <c r="E6" s="8">
        <f>FC_IND_E!E6+FC_TRA_E!E6+FC_OTH_E!E6</f>
        <v>0</v>
      </c>
      <c r="F6" s="8">
        <f>FC_IND_E!F6+FC_TRA_E!F6+FC_OTH_E!F6</f>
        <v>0</v>
      </c>
      <c r="G6" s="8">
        <f>FC_IND_E!G6+FC_TRA_E!G6+FC_OTH_E!G6</f>
        <v>0</v>
      </c>
      <c r="H6" s="8">
        <f>FC_IND_E!H6+FC_TRA_E!H6+FC_OTH_E!H6</f>
        <v>0</v>
      </c>
      <c r="I6" s="8">
        <f>FC_IND_E!I6+FC_TRA_E!I6+FC_OTH_E!I6</f>
        <v>0</v>
      </c>
      <c r="J6" s="8">
        <f>FC_IND_E!J6+FC_TRA_E!J6+FC_OTH_E!J6</f>
        <v>0</v>
      </c>
      <c r="K6" s="8">
        <f>FC_IND_E!K6+FC_TRA_E!K6+FC_OTH_E!K6</f>
        <v>0</v>
      </c>
      <c r="L6" s="8">
        <f>FC_IND_E!L6+FC_TRA_E!L6+FC_OTH_E!L6</f>
        <v>0</v>
      </c>
      <c r="M6" s="8">
        <f>FC_IND_E!M6+FC_TRA_E!M6+FC_OTH_E!M6</f>
        <v>0</v>
      </c>
      <c r="N6" s="8">
        <f>FC_IND_E!N6+FC_TRA_E!N6+FC_OTH_E!N6</f>
        <v>0</v>
      </c>
      <c r="O6" s="8">
        <f>FC_IND_E!O6+FC_TRA_E!O6+FC_OTH_E!O6</f>
        <v>0</v>
      </c>
      <c r="P6" s="8">
        <f>FC_IND_E!P6+FC_TRA_E!P6+FC_OTH_E!P6</f>
        <v>0</v>
      </c>
      <c r="Q6" s="8">
        <f>FC_IND_E!Q6+FC_TRA_E!Q6+FC_OTH_E!Q6</f>
        <v>0</v>
      </c>
      <c r="R6" s="8">
        <f>FC_IND_E!R6+FC_TRA_E!R6+FC_OTH_E!R6</f>
        <v>0</v>
      </c>
      <c r="S6" s="8">
        <f>FC_IND_E!S6+FC_TRA_E!S6+FC_OTH_E!S6</f>
        <v>0</v>
      </c>
      <c r="T6" s="8">
        <f>FC_IND_E!T6+FC_TRA_E!T6+FC_OTH_E!T6</f>
        <v>0</v>
      </c>
      <c r="U6" s="8">
        <f>FC_IND_E!U6+FC_TRA_E!U6+FC_OTH_E!U6</f>
        <v>0</v>
      </c>
      <c r="V6" s="8">
        <f>FC_IND_E!V6+FC_TRA_E!V6+FC_OTH_E!V6</f>
        <v>0</v>
      </c>
      <c r="W6" s="8">
        <f>FC_IND_E!W6+FC_TRA_E!W6+FC_OTH_E!W6</f>
        <v>0</v>
      </c>
      <c r="X6" s="8">
        <f>FC_IND_E!X6+FC_TRA_E!X6+FC_OTH_E!X6</f>
        <v>0</v>
      </c>
      <c r="Y6" s="8">
        <f>FC_IND_E!Y6+FC_TRA_E!Y6+FC_OTH_E!Y6</f>
        <v>0</v>
      </c>
      <c r="Z6" s="8">
        <f>FC_IND_E!Z6+FC_TRA_E!Z6+FC_OTH_E!Z6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FC_IND_E!C7+FC_TRA_E!C7+FC_OTH_E!C7</f>
        <v>1149.8337496799998</v>
      </c>
      <c r="D7" s="8">
        <f>FC_IND_E!D7+FC_TRA_E!D7+FC_OTH_E!D7</f>
        <v>629.55785376000017</v>
      </c>
      <c r="E7" s="8">
        <f>FC_IND_E!E7+FC_TRA_E!E7+FC_OTH_E!E7</f>
        <v>644.96819375999996</v>
      </c>
      <c r="F7" s="8">
        <f>FC_IND_E!F7+FC_TRA_E!F7+FC_OTH_E!F7</f>
        <v>519.35638392000033</v>
      </c>
      <c r="G7" s="8">
        <f>FC_IND_E!G7+FC_TRA_E!G7+FC_OTH_E!G7</f>
        <v>285.34364496000001</v>
      </c>
      <c r="H7" s="8">
        <f>FC_IND_E!H7+FC_TRA_E!H7+FC_OTH_E!H7</f>
        <v>4.8362925599999995</v>
      </c>
      <c r="I7" s="8">
        <f>FC_IND_E!I7+FC_TRA_E!I7+FC_OTH_E!I7</f>
        <v>29.489090400000002</v>
      </c>
      <c r="J7" s="8">
        <f>FC_IND_E!J7+FC_TRA_E!J7+FC_OTH_E!J7</f>
        <v>577.13102568000011</v>
      </c>
      <c r="K7" s="8">
        <f>FC_IND_E!K7+FC_TRA_E!K7+FC_OTH_E!K7</f>
        <v>195.45113015999999</v>
      </c>
      <c r="L7" s="8">
        <f>FC_IND_E!L7+FC_TRA_E!L7+FC_OTH_E!L7</f>
        <v>24.43143384</v>
      </c>
      <c r="M7" s="8">
        <f>FC_IND_E!M7+FC_TRA_E!M7+FC_OTH_E!M7</f>
        <v>133.56116136000003</v>
      </c>
      <c r="N7" s="8">
        <f>FC_IND_E!N7+FC_TRA_E!N7+FC_OTH_E!N7</f>
        <v>14.293303199999999</v>
      </c>
      <c r="O7" s="8">
        <f>FC_IND_E!O7+FC_TRA_E!O7+FC_OTH_E!O7</f>
        <v>7.146651600000002</v>
      </c>
      <c r="P7" s="8">
        <f>FC_IND_E!P7+FC_TRA_E!P7+FC_OTH_E!P7</f>
        <v>0</v>
      </c>
      <c r="Q7" s="8">
        <f>FC_IND_E!Q7+FC_TRA_E!Q7+FC_OTH_E!Q7</f>
        <v>0</v>
      </c>
      <c r="R7" s="8">
        <f>FC_IND_E!R7+FC_TRA_E!R7+FC_OTH_E!R7</f>
        <v>0</v>
      </c>
      <c r="S7" s="8">
        <f>FC_IND_E!S7+FC_TRA_E!S7+FC_OTH_E!S7</f>
        <v>0</v>
      </c>
      <c r="T7" s="8">
        <f>FC_IND_E!T7+FC_TRA_E!T7+FC_OTH_E!T7</f>
        <v>0.78499079999999988</v>
      </c>
      <c r="U7" s="8">
        <f>FC_IND_E!U7+FC_TRA_E!U7+FC_OTH_E!U7</f>
        <v>0.53195471999999999</v>
      </c>
      <c r="V7" s="8">
        <f>FC_IND_E!V7+FC_TRA_E!V7+FC_OTH_E!V7</f>
        <v>0.68146055999999988</v>
      </c>
      <c r="W7" s="8">
        <f>FC_IND_E!W7+FC_TRA_E!W7+FC_OTH_E!W7</f>
        <v>0.59734223999999991</v>
      </c>
      <c r="X7" s="8">
        <f>FC_IND_E!X7+FC_TRA_E!X7+FC_OTH_E!X7</f>
        <v>0.56226455999999991</v>
      </c>
      <c r="Y7" s="8">
        <f>FC_IND_E!Y7+FC_TRA_E!Y7+FC_OTH_E!Y7</f>
        <v>0.68418504000000013</v>
      </c>
      <c r="Z7" s="8">
        <f>FC_IND_E!Z7+FC_TRA_E!Z7+FC_OTH_E!Z7</f>
        <v>0.48734136000000011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W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ref="X8:Z8" si="7">SUM(X9:X10)</f>
        <v>0</v>
      </c>
      <c r="Y8" s="19">
        <f t="shared" si="7"/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f>FC_IND_E!C9+FC_TRA_E!C9+FC_OTH_E!C9</f>
        <v>0</v>
      </c>
      <c r="D9" s="8">
        <f>FC_IND_E!D9+FC_TRA_E!D9+FC_OTH_E!D9</f>
        <v>0</v>
      </c>
      <c r="E9" s="8">
        <f>FC_IND_E!E9+FC_TRA_E!E9+FC_OTH_E!E9</f>
        <v>0</v>
      </c>
      <c r="F9" s="8">
        <f>FC_IND_E!F9+FC_TRA_E!F9+FC_OTH_E!F9</f>
        <v>0</v>
      </c>
      <c r="G9" s="8">
        <f>FC_IND_E!G9+FC_TRA_E!G9+FC_OTH_E!G9</f>
        <v>0</v>
      </c>
      <c r="H9" s="8">
        <f>FC_IND_E!H9+FC_TRA_E!H9+FC_OTH_E!H9</f>
        <v>0</v>
      </c>
      <c r="I9" s="8">
        <f>FC_IND_E!I9+FC_TRA_E!I9+FC_OTH_E!I9</f>
        <v>0</v>
      </c>
      <c r="J9" s="8">
        <f>FC_IND_E!J9+FC_TRA_E!J9+FC_OTH_E!J9</f>
        <v>0</v>
      </c>
      <c r="K9" s="8">
        <f>FC_IND_E!K9+FC_TRA_E!K9+FC_OTH_E!K9</f>
        <v>0</v>
      </c>
      <c r="L9" s="8">
        <f>FC_IND_E!L9+FC_TRA_E!L9+FC_OTH_E!L9</f>
        <v>0</v>
      </c>
      <c r="M9" s="8">
        <f>FC_IND_E!M9+FC_TRA_E!M9+FC_OTH_E!M9</f>
        <v>0</v>
      </c>
      <c r="N9" s="8">
        <f>FC_IND_E!N9+FC_TRA_E!N9+FC_OTH_E!N9</f>
        <v>0</v>
      </c>
      <c r="O9" s="8">
        <f>FC_IND_E!O9+FC_TRA_E!O9+FC_OTH_E!O9</f>
        <v>0</v>
      </c>
      <c r="P9" s="8">
        <f>FC_IND_E!P9+FC_TRA_E!P9+FC_OTH_E!P9</f>
        <v>0</v>
      </c>
      <c r="Q9" s="8">
        <f>FC_IND_E!Q9+FC_TRA_E!Q9+FC_OTH_E!Q9</f>
        <v>0</v>
      </c>
      <c r="R9" s="8">
        <f>FC_IND_E!R9+FC_TRA_E!R9+FC_OTH_E!R9</f>
        <v>0</v>
      </c>
      <c r="S9" s="8">
        <f>FC_IND_E!S9+FC_TRA_E!S9+FC_OTH_E!S9</f>
        <v>0</v>
      </c>
      <c r="T9" s="8">
        <f>FC_IND_E!T9+FC_TRA_E!T9+FC_OTH_E!T9</f>
        <v>0</v>
      </c>
      <c r="U9" s="8">
        <f>FC_IND_E!U9+FC_TRA_E!U9+FC_OTH_E!U9</f>
        <v>0</v>
      </c>
      <c r="V9" s="8">
        <f>FC_IND_E!V9+FC_TRA_E!V9+FC_OTH_E!V9</f>
        <v>0</v>
      </c>
      <c r="W9" s="8">
        <f>FC_IND_E!W9+FC_TRA_E!W9+FC_OTH_E!W9</f>
        <v>0</v>
      </c>
      <c r="X9" s="8">
        <f>FC_IND_E!X9+FC_TRA_E!X9+FC_OTH_E!X9</f>
        <v>0</v>
      </c>
      <c r="Y9" s="8">
        <f>FC_IND_E!Y9+FC_TRA_E!Y9+FC_OTH_E!Y9</f>
        <v>0</v>
      </c>
      <c r="Z9" s="8">
        <f>FC_IND_E!Z9+FC_TRA_E!Z9+FC_OTH_E!Z9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FC_IND_E!C10+FC_TRA_E!C10+FC_OTH_E!C10</f>
        <v>0</v>
      </c>
      <c r="D10" s="8">
        <f>FC_IND_E!D10+FC_TRA_E!D10+FC_OTH_E!D10</f>
        <v>0</v>
      </c>
      <c r="E10" s="8">
        <f>FC_IND_E!E10+FC_TRA_E!E10+FC_OTH_E!E10</f>
        <v>0</v>
      </c>
      <c r="F10" s="8">
        <f>FC_IND_E!F10+FC_TRA_E!F10+FC_OTH_E!F10</f>
        <v>0</v>
      </c>
      <c r="G10" s="8">
        <f>FC_IND_E!G10+FC_TRA_E!G10+FC_OTH_E!G10</f>
        <v>0</v>
      </c>
      <c r="H10" s="8">
        <f>FC_IND_E!H10+FC_TRA_E!H10+FC_OTH_E!H10</f>
        <v>0</v>
      </c>
      <c r="I10" s="8">
        <f>FC_IND_E!I10+FC_TRA_E!I10+FC_OTH_E!I10</f>
        <v>0</v>
      </c>
      <c r="J10" s="8">
        <f>FC_IND_E!J10+FC_TRA_E!J10+FC_OTH_E!J10</f>
        <v>0</v>
      </c>
      <c r="K10" s="8">
        <f>FC_IND_E!K10+FC_TRA_E!K10+FC_OTH_E!K10</f>
        <v>0</v>
      </c>
      <c r="L10" s="8">
        <f>FC_IND_E!L10+FC_TRA_E!L10+FC_OTH_E!L10</f>
        <v>0</v>
      </c>
      <c r="M10" s="8">
        <f>FC_IND_E!M10+FC_TRA_E!M10+FC_OTH_E!M10</f>
        <v>0</v>
      </c>
      <c r="N10" s="8">
        <f>FC_IND_E!N10+FC_TRA_E!N10+FC_OTH_E!N10</f>
        <v>0</v>
      </c>
      <c r="O10" s="8">
        <f>FC_IND_E!O10+FC_TRA_E!O10+FC_OTH_E!O10</f>
        <v>0</v>
      </c>
      <c r="P10" s="8">
        <f>FC_IND_E!P10+FC_TRA_E!P10+FC_OTH_E!P10</f>
        <v>0</v>
      </c>
      <c r="Q10" s="8">
        <f>FC_IND_E!Q10+FC_TRA_E!Q10+FC_OTH_E!Q10</f>
        <v>0</v>
      </c>
      <c r="R10" s="8">
        <f>FC_IND_E!R10+FC_TRA_E!R10+FC_OTH_E!R10</f>
        <v>0</v>
      </c>
      <c r="S10" s="8">
        <f>FC_IND_E!S10+FC_TRA_E!S10+FC_OTH_E!S10</f>
        <v>0</v>
      </c>
      <c r="T10" s="8">
        <f>FC_IND_E!T10+FC_TRA_E!T10+FC_OTH_E!T10</f>
        <v>0</v>
      </c>
      <c r="U10" s="8">
        <f>FC_IND_E!U10+FC_TRA_E!U10+FC_OTH_E!U10</f>
        <v>0</v>
      </c>
      <c r="V10" s="8">
        <f>FC_IND_E!V10+FC_TRA_E!V10+FC_OTH_E!V10</f>
        <v>0</v>
      </c>
      <c r="W10" s="8">
        <f>FC_IND_E!W10+FC_TRA_E!W10+FC_OTH_E!W10</f>
        <v>0</v>
      </c>
      <c r="X10" s="8">
        <f>FC_IND_E!X10+FC_TRA_E!X10+FC_OTH_E!X10</f>
        <v>0</v>
      </c>
      <c r="Y10" s="8">
        <f>FC_IND_E!Y10+FC_TRA_E!Y10+FC_OTH_E!Y10</f>
        <v>0</v>
      </c>
      <c r="Z10" s="8">
        <f>FC_IND_E!Z10+FC_TRA_E!Z10+FC_OTH_E!Z10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W11" si="8">SUM(C12:C16)</f>
        <v>441.0882828</v>
      </c>
      <c r="D11" s="19">
        <f t="shared" si="8"/>
        <v>117.02375999999998</v>
      </c>
      <c r="E11" s="19">
        <f t="shared" si="8"/>
        <v>63.012556800000013</v>
      </c>
      <c r="F11" s="19">
        <f t="shared" si="8"/>
        <v>30.005924400000001</v>
      </c>
      <c r="G11" s="19">
        <f t="shared" si="8"/>
        <v>24.004893599999996</v>
      </c>
      <c r="H11" s="19">
        <f t="shared" si="8"/>
        <v>15.003154800000001</v>
      </c>
      <c r="I11" s="19">
        <f t="shared" si="8"/>
        <v>12.002446799999996</v>
      </c>
      <c r="J11" s="19">
        <f t="shared" si="8"/>
        <v>12.005528400000001</v>
      </c>
      <c r="K11" s="19">
        <f t="shared" si="8"/>
        <v>12.687332400000001</v>
      </c>
      <c r="L11" s="19">
        <f t="shared" si="8"/>
        <v>9.3827016000000008</v>
      </c>
      <c r="M11" s="19">
        <f t="shared" si="8"/>
        <v>9.4366296000000016</v>
      </c>
      <c r="N11" s="19">
        <f t="shared" si="8"/>
        <v>9.4878612000000011</v>
      </c>
      <c r="O11" s="19">
        <f t="shared" si="8"/>
        <v>3.1636475999999987</v>
      </c>
      <c r="P11" s="19">
        <f t="shared" si="8"/>
        <v>3.1636476</v>
      </c>
      <c r="Q11" s="19">
        <f t="shared" si="8"/>
        <v>27.377319599999996</v>
      </c>
      <c r="R11" s="19">
        <f t="shared" si="8"/>
        <v>25.285683600000002</v>
      </c>
      <c r="S11" s="19">
        <f t="shared" si="8"/>
        <v>39.068524799999999</v>
      </c>
      <c r="T11" s="19">
        <f t="shared" si="8"/>
        <v>38.823152399999998</v>
      </c>
      <c r="U11" s="19">
        <f t="shared" si="8"/>
        <v>31.080632399999999</v>
      </c>
      <c r="V11" s="19">
        <f t="shared" si="8"/>
        <v>33.109480799999993</v>
      </c>
      <c r="W11" s="19">
        <f t="shared" si="8"/>
        <v>26.080736399999999</v>
      </c>
      <c r="X11" s="19">
        <f t="shared" ref="X11:Z11" si="9">SUM(X12:X16)</f>
        <v>34.606367999999996</v>
      </c>
      <c r="Y11" s="19">
        <f t="shared" si="9"/>
        <v>22.849678799999996</v>
      </c>
      <c r="Z11" s="19">
        <f t="shared" si="9"/>
        <v>16.419535199999999</v>
      </c>
    </row>
    <row r="12" spans="1:26" ht="11.25" customHeight="1" x14ac:dyDescent="0.2">
      <c r="A12" s="28" t="s">
        <v>14</v>
      </c>
      <c r="B12" s="7" t="s">
        <v>15</v>
      </c>
      <c r="C12" s="8">
        <f>FC_IND_E!C12+FC_TRA_E!C12+FC_OTH_E!C12</f>
        <v>0</v>
      </c>
      <c r="D12" s="8">
        <f>FC_IND_E!D12+FC_TRA_E!D12+FC_OTH_E!D12</f>
        <v>0</v>
      </c>
      <c r="E12" s="8">
        <f>FC_IND_E!E12+FC_TRA_E!E12+FC_OTH_E!E12</f>
        <v>0</v>
      </c>
      <c r="F12" s="8">
        <f>FC_IND_E!F12+FC_TRA_E!F12+FC_OTH_E!F12</f>
        <v>0</v>
      </c>
      <c r="G12" s="8">
        <f>FC_IND_E!G12+FC_TRA_E!G12+FC_OTH_E!G12</f>
        <v>0</v>
      </c>
      <c r="H12" s="8">
        <f>FC_IND_E!H12+FC_TRA_E!H12+FC_OTH_E!H12</f>
        <v>0</v>
      </c>
      <c r="I12" s="8">
        <f>FC_IND_E!I12+FC_TRA_E!I12+FC_OTH_E!I12</f>
        <v>0</v>
      </c>
      <c r="J12" s="8">
        <f>FC_IND_E!J12+FC_TRA_E!J12+FC_OTH_E!J12</f>
        <v>0</v>
      </c>
      <c r="K12" s="8">
        <f>FC_IND_E!K12+FC_TRA_E!K12+FC_OTH_E!K12</f>
        <v>0</v>
      </c>
      <c r="L12" s="8">
        <f>FC_IND_E!L12+FC_TRA_E!L12+FC_OTH_E!L12</f>
        <v>0</v>
      </c>
      <c r="M12" s="8">
        <f>FC_IND_E!M12+FC_TRA_E!M12+FC_OTH_E!M12</f>
        <v>0</v>
      </c>
      <c r="N12" s="8">
        <f>FC_IND_E!N12+FC_TRA_E!N12+FC_OTH_E!N12</f>
        <v>0</v>
      </c>
      <c r="O12" s="8">
        <f>FC_IND_E!O12+FC_TRA_E!O12+FC_OTH_E!O12</f>
        <v>0</v>
      </c>
      <c r="P12" s="8">
        <f>FC_IND_E!P12+FC_TRA_E!P12+FC_OTH_E!P12</f>
        <v>0</v>
      </c>
      <c r="Q12" s="8">
        <f>FC_IND_E!Q12+FC_TRA_E!Q12+FC_OTH_E!Q12</f>
        <v>0</v>
      </c>
      <c r="R12" s="8">
        <f>FC_IND_E!R12+FC_TRA_E!R12+FC_OTH_E!R12</f>
        <v>0</v>
      </c>
      <c r="S12" s="8">
        <f>FC_IND_E!S12+FC_TRA_E!S12+FC_OTH_E!S12</f>
        <v>0</v>
      </c>
      <c r="T12" s="8">
        <f>FC_IND_E!T12+FC_TRA_E!T12+FC_OTH_E!T12</f>
        <v>0</v>
      </c>
      <c r="U12" s="8">
        <f>FC_IND_E!U12+FC_TRA_E!U12+FC_OTH_E!U12</f>
        <v>0</v>
      </c>
      <c r="V12" s="8">
        <f>FC_IND_E!V12+FC_TRA_E!V12+FC_OTH_E!V12</f>
        <v>0</v>
      </c>
      <c r="W12" s="8">
        <f>FC_IND_E!W12+FC_TRA_E!W12+FC_OTH_E!W12</f>
        <v>0</v>
      </c>
      <c r="X12" s="8">
        <f>FC_IND_E!X12+FC_TRA_E!X12+FC_OTH_E!X12</f>
        <v>0</v>
      </c>
      <c r="Y12" s="8">
        <f>FC_IND_E!Y12+FC_TRA_E!Y12+FC_OTH_E!Y12</f>
        <v>0</v>
      </c>
      <c r="Z12" s="8">
        <f>FC_IND_E!Z12+FC_TRA_E!Z12+FC_OTH_E!Z12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FC_IND_E!C13+FC_TRA_E!C13+FC_OTH_E!C13</f>
        <v>441.0882828</v>
      </c>
      <c r="D13" s="8">
        <f>FC_IND_E!D13+FC_TRA_E!D13+FC_OTH_E!D13</f>
        <v>117.02375999999998</v>
      </c>
      <c r="E13" s="8">
        <f>FC_IND_E!E13+FC_TRA_E!E13+FC_OTH_E!E13</f>
        <v>63.012556800000013</v>
      </c>
      <c r="F13" s="8">
        <f>FC_IND_E!F13+FC_TRA_E!F13+FC_OTH_E!F13</f>
        <v>30.005924400000001</v>
      </c>
      <c r="G13" s="8">
        <f>FC_IND_E!G13+FC_TRA_E!G13+FC_OTH_E!G13</f>
        <v>24.004893599999996</v>
      </c>
      <c r="H13" s="8">
        <f>FC_IND_E!H13+FC_TRA_E!H13+FC_OTH_E!H13</f>
        <v>15.003154800000001</v>
      </c>
      <c r="I13" s="8">
        <f>FC_IND_E!I13+FC_TRA_E!I13+FC_OTH_E!I13</f>
        <v>12.002446799999996</v>
      </c>
      <c r="J13" s="8">
        <f>FC_IND_E!J13+FC_TRA_E!J13+FC_OTH_E!J13</f>
        <v>12.005528400000001</v>
      </c>
      <c r="K13" s="8">
        <f>FC_IND_E!K13+FC_TRA_E!K13+FC_OTH_E!K13</f>
        <v>12.687332400000001</v>
      </c>
      <c r="L13" s="8">
        <f>FC_IND_E!L13+FC_TRA_E!L13+FC_OTH_E!L13</f>
        <v>9.3827016000000008</v>
      </c>
      <c r="M13" s="8">
        <f>FC_IND_E!M13+FC_TRA_E!M13+FC_OTH_E!M13</f>
        <v>9.4366296000000016</v>
      </c>
      <c r="N13" s="8">
        <f>FC_IND_E!N13+FC_TRA_E!N13+FC_OTH_E!N13</f>
        <v>9.4878612000000011</v>
      </c>
      <c r="O13" s="8">
        <f>FC_IND_E!O13+FC_TRA_E!O13+FC_OTH_E!O13</f>
        <v>3.1636475999999987</v>
      </c>
      <c r="P13" s="8">
        <f>FC_IND_E!P13+FC_TRA_E!P13+FC_OTH_E!P13</f>
        <v>3.1636476</v>
      </c>
      <c r="Q13" s="8">
        <f>FC_IND_E!Q13+FC_TRA_E!Q13+FC_OTH_E!Q13</f>
        <v>27.377319599999996</v>
      </c>
      <c r="R13" s="8">
        <f>FC_IND_E!R13+FC_TRA_E!R13+FC_OTH_E!R13</f>
        <v>25.285683600000002</v>
      </c>
      <c r="S13" s="8">
        <f>FC_IND_E!S13+FC_TRA_E!S13+FC_OTH_E!S13</f>
        <v>39.068524799999999</v>
      </c>
      <c r="T13" s="8">
        <f>FC_IND_E!T13+FC_TRA_E!T13+FC_OTH_E!T13</f>
        <v>38.823152399999998</v>
      </c>
      <c r="U13" s="8">
        <f>FC_IND_E!U13+FC_TRA_E!U13+FC_OTH_E!U13</f>
        <v>31.080632399999999</v>
      </c>
      <c r="V13" s="8">
        <f>FC_IND_E!V13+FC_TRA_E!V13+FC_OTH_E!V13</f>
        <v>33.109480799999993</v>
      </c>
      <c r="W13" s="8">
        <f>FC_IND_E!W13+FC_TRA_E!W13+FC_OTH_E!W13</f>
        <v>26.080736399999999</v>
      </c>
      <c r="X13" s="8">
        <f>FC_IND_E!X13+FC_TRA_E!X13+FC_OTH_E!X13</f>
        <v>34.606367999999996</v>
      </c>
      <c r="Y13" s="8">
        <f>FC_IND_E!Y13+FC_TRA_E!Y13+FC_OTH_E!Y13</f>
        <v>22.849678799999996</v>
      </c>
      <c r="Z13" s="8">
        <f>FC_IND_E!Z13+FC_TRA_E!Z13+FC_OTH_E!Z13</f>
        <v>16.419535199999999</v>
      </c>
    </row>
    <row r="14" spans="1:26" ht="11.25" customHeight="1" x14ac:dyDescent="0.2">
      <c r="A14" s="28" t="s">
        <v>18</v>
      </c>
      <c r="B14" s="7" t="s">
        <v>19</v>
      </c>
      <c r="C14" s="8">
        <f>FC_IND_E!C14+FC_TRA_E!C14+FC_OTH_E!C14</f>
        <v>0</v>
      </c>
      <c r="D14" s="8">
        <f>FC_IND_E!D14+FC_TRA_E!D14+FC_OTH_E!D14</f>
        <v>0</v>
      </c>
      <c r="E14" s="8">
        <f>FC_IND_E!E14+FC_TRA_E!E14+FC_OTH_E!E14</f>
        <v>0</v>
      </c>
      <c r="F14" s="8">
        <f>FC_IND_E!F14+FC_TRA_E!F14+FC_OTH_E!F14</f>
        <v>0</v>
      </c>
      <c r="G14" s="8">
        <f>FC_IND_E!G14+FC_TRA_E!G14+FC_OTH_E!G14</f>
        <v>0</v>
      </c>
      <c r="H14" s="8">
        <f>FC_IND_E!H14+FC_TRA_E!H14+FC_OTH_E!H14</f>
        <v>0</v>
      </c>
      <c r="I14" s="8">
        <f>FC_IND_E!I14+FC_TRA_E!I14+FC_OTH_E!I14</f>
        <v>0</v>
      </c>
      <c r="J14" s="8">
        <f>FC_IND_E!J14+FC_TRA_E!J14+FC_OTH_E!J14</f>
        <v>0</v>
      </c>
      <c r="K14" s="8">
        <f>FC_IND_E!K14+FC_TRA_E!K14+FC_OTH_E!K14</f>
        <v>0</v>
      </c>
      <c r="L14" s="8">
        <f>FC_IND_E!L14+FC_TRA_E!L14+FC_OTH_E!L14</f>
        <v>0</v>
      </c>
      <c r="M14" s="8">
        <f>FC_IND_E!M14+FC_TRA_E!M14+FC_OTH_E!M14</f>
        <v>0</v>
      </c>
      <c r="N14" s="8">
        <f>FC_IND_E!N14+FC_TRA_E!N14+FC_OTH_E!N14</f>
        <v>0</v>
      </c>
      <c r="O14" s="8">
        <f>FC_IND_E!O14+FC_TRA_E!O14+FC_OTH_E!O14</f>
        <v>0</v>
      </c>
      <c r="P14" s="8">
        <f>FC_IND_E!P14+FC_TRA_E!P14+FC_OTH_E!P14</f>
        <v>0</v>
      </c>
      <c r="Q14" s="8">
        <f>FC_IND_E!Q14+FC_TRA_E!Q14+FC_OTH_E!Q14</f>
        <v>0</v>
      </c>
      <c r="R14" s="8">
        <f>FC_IND_E!R14+FC_TRA_E!R14+FC_OTH_E!R14</f>
        <v>0</v>
      </c>
      <c r="S14" s="8">
        <f>FC_IND_E!S14+FC_TRA_E!S14+FC_OTH_E!S14</f>
        <v>0</v>
      </c>
      <c r="T14" s="8">
        <f>FC_IND_E!T14+FC_TRA_E!T14+FC_OTH_E!T14</f>
        <v>0</v>
      </c>
      <c r="U14" s="8">
        <f>FC_IND_E!U14+FC_TRA_E!U14+FC_OTH_E!U14</f>
        <v>0</v>
      </c>
      <c r="V14" s="8">
        <f>FC_IND_E!V14+FC_TRA_E!V14+FC_OTH_E!V14</f>
        <v>0</v>
      </c>
      <c r="W14" s="8">
        <f>FC_IND_E!W14+FC_TRA_E!W14+FC_OTH_E!W14</f>
        <v>0</v>
      </c>
      <c r="X14" s="8">
        <f>FC_IND_E!X14+FC_TRA_E!X14+FC_OTH_E!X14</f>
        <v>0</v>
      </c>
      <c r="Y14" s="8">
        <f>FC_IND_E!Y14+FC_TRA_E!Y14+FC_OTH_E!Y14</f>
        <v>0</v>
      </c>
      <c r="Z14" s="8">
        <f>FC_IND_E!Z14+FC_TRA_E!Z14+FC_OTH_E!Z14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FC_IND_E!C15+FC_TRA_E!C15+FC_OTH_E!C15</f>
        <v>0</v>
      </c>
      <c r="D15" s="8">
        <f>FC_IND_E!D15+FC_TRA_E!D15+FC_OTH_E!D15</f>
        <v>0</v>
      </c>
      <c r="E15" s="8">
        <f>FC_IND_E!E15+FC_TRA_E!E15+FC_OTH_E!E15</f>
        <v>0</v>
      </c>
      <c r="F15" s="8">
        <f>FC_IND_E!F15+FC_TRA_E!F15+FC_OTH_E!F15</f>
        <v>0</v>
      </c>
      <c r="G15" s="8">
        <f>FC_IND_E!G15+FC_TRA_E!G15+FC_OTH_E!G15</f>
        <v>0</v>
      </c>
      <c r="H15" s="8">
        <f>FC_IND_E!H15+FC_TRA_E!H15+FC_OTH_E!H15</f>
        <v>0</v>
      </c>
      <c r="I15" s="8">
        <f>FC_IND_E!I15+FC_TRA_E!I15+FC_OTH_E!I15</f>
        <v>0</v>
      </c>
      <c r="J15" s="8">
        <f>FC_IND_E!J15+FC_TRA_E!J15+FC_OTH_E!J15</f>
        <v>0</v>
      </c>
      <c r="K15" s="8">
        <f>FC_IND_E!K15+FC_TRA_E!K15+FC_OTH_E!K15</f>
        <v>0</v>
      </c>
      <c r="L15" s="8">
        <f>FC_IND_E!L15+FC_TRA_E!L15+FC_OTH_E!L15</f>
        <v>0</v>
      </c>
      <c r="M15" s="8">
        <f>FC_IND_E!M15+FC_TRA_E!M15+FC_OTH_E!M15</f>
        <v>0</v>
      </c>
      <c r="N15" s="8">
        <f>FC_IND_E!N15+FC_TRA_E!N15+FC_OTH_E!N15</f>
        <v>0</v>
      </c>
      <c r="O15" s="8">
        <f>FC_IND_E!O15+FC_TRA_E!O15+FC_OTH_E!O15</f>
        <v>0</v>
      </c>
      <c r="P15" s="8">
        <f>FC_IND_E!P15+FC_TRA_E!P15+FC_OTH_E!P15</f>
        <v>0</v>
      </c>
      <c r="Q15" s="8">
        <f>FC_IND_E!Q15+FC_TRA_E!Q15+FC_OTH_E!Q15</f>
        <v>0</v>
      </c>
      <c r="R15" s="8">
        <f>FC_IND_E!R15+FC_TRA_E!R15+FC_OTH_E!R15</f>
        <v>0</v>
      </c>
      <c r="S15" s="8">
        <f>FC_IND_E!S15+FC_TRA_E!S15+FC_OTH_E!S15</f>
        <v>0</v>
      </c>
      <c r="T15" s="8">
        <f>FC_IND_E!T15+FC_TRA_E!T15+FC_OTH_E!T15</f>
        <v>0</v>
      </c>
      <c r="U15" s="8">
        <f>FC_IND_E!U15+FC_TRA_E!U15+FC_OTH_E!U15</f>
        <v>0</v>
      </c>
      <c r="V15" s="8">
        <f>FC_IND_E!V15+FC_TRA_E!V15+FC_OTH_E!V15</f>
        <v>0</v>
      </c>
      <c r="W15" s="8">
        <f>FC_IND_E!W15+FC_TRA_E!W15+FC_OTH_E!W15</f>
        <v>0</v>
      </c>
      <c r="X15" s="8">
        <f>FC_IND_E!X15+FC_TRA_E!X15+FC_OTH_E!X15</f>
        <v>0</v>
      </c>
      <c r="Y15" s="8">
        <f>FC_IND_E!Y15+FC_TRA_E!Y15+FC_OTH_E!Y15</f>
        <v>0</v>
      </c>
      <c r="Z15" s="8">
        <f>FC_IND_E!Z15+FC_TRA_E!Z15+FC_OTH_E!Z15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FC_IND_E!C16+FC_TRA_E!C16+FC_OTH_E!C16</f>
        <v>0</v>
      </c>
      <c r="D16" s="8">
        <f>FC_IND_E!D16+FC_TRA_E!D16+FC_OTH_E!D16</f>
        <v>0</v>
      </c>
      <c r="E16" s="8">
        <f>FC_IND_E!E16+FC_TRA_E!E16+FC_OTH_E!E16</f>
        <v>0</v>
      </c>
      <c r="F16" s="8">
        <f>FC_IND_E!F16+FC_TRA_E!F16+FC_OTH_E!F16</f>
        <v>0</v>
      </c>
      <c r="G16" s="8">
        <f>FC_IND_E!G16+FC_TRA_E!G16+FC_OTH_E!G16</f>
        <v>0</v>
      </c>
      <c r="H16" s="8">
        <f>FC_IND_E!H16+FC_TRA_E!H16+FC_OTH_E!H16</f>
        <v>0</v>
      </c>
      <c r="I16" s="8">
        <f>FC_IND_E!I16+FC_TRA_E!I16+FC_OTH_E!I16</f>
        <v>0</v>
      </c>
      <c r="J16" s="8">
        <f>FC_IND_E!J16+FC_TRA_E!J16+FC_OTH_E!J16</f>
        <v>0</v>
      </c>
      <c r="K16" s="8">
        <f>FC_IND_E!K16+FC_TRA_E!K16+FC_OTH_E!K16</f>
        <v>0</v>
      </c>
      <c r="L16" s="8">
        <f>FC_IND_E!L16+FC_TRA_E!L16+FC_OTH_E!L16</f>
        <v>0</v>
      </c>
      <c r="M16" s="8">
        <f>FC_IND_E!M16+FC_TRA_E!M16+FC_OTH_E!M16</f>
        <v>0</v>
      </c>
      <c r="N16" s="8">
        <f>FC_IND_E!N16+FC_TRA_E!N16+FC_OTH_E!N16</f>
        <v>0</v>
      </c>
      <c r="O16" s="8">
        <f>FC_IND_E!O16+FC_TRA_E!O16+FC_OTH_E!O16</f>
        <v>0</v>
      </c>
      <c r="P16" s="8">
        <f>FC_IND_E!P16+FC_TRA_E!P16+FC_OTH_E!P16</f>
        <v>0</v>
      </c>
      <c r="Q16" s="8">
        <f>FC_IND_E!Q16+FC_TRA_E!Q16+FC_OTH_E!Q16</f>
        <v>0</v>
      </c>
      <c r="R16" s="8">
        <f>FC_IND_E!R16+FC_TRA_E!R16+FC_OTH_E!R16</f>
        <v>0</v>
      </c>
      <c r="S16" s="8">
        <f>FC_IND_E!S16+FC_TRA_E!S16+FC_OTH_E!S16</f>
        <v>0</v>
      </c>
      <c r="T16" s="8">
        <f>FC_IND_E!T16+FC_TRA_E!T16+FC_OTH_E!T16</f>
        <v>0</v>
      </c>
      <c r="U16" s="8">
        <f>FC_IND_E!U16+FC_TRA_E!U16+FC_OTH_E!U16</f>
        <v>0</v>
      </c>
      <c r="V16" s="8">
        <f>FC_IND_E!V16+FC_TRA_E!V16+FC_OTH_E!V16</f>
        <v>0</v>
      </c>
      <c r="W16" s="8">
        <f>FC_IND_E!W16+FC_TRA_E!W16+FC_OTH_E!W16</f>
        <v>0</v>
      </c>
      <c r="X16" s="8">
        <f>FC_IND_E!X16+FC_TRA_E!X16+FC_OTH_E!X16</f>
        <v>0</v>
      </c>
      <c r="Y16" s="8">
        <f>FC_IND_E!Y16+FC_TRA_E!Y16+FC_OTH_E!Y16</f>
        <v>0</v>
      </c>
      <c r="Z16" s="8">
        <f>FC_IND_E!Z16+FC_TRA_E!Z16+FC_OTH_E!Z16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W17" si="10">SUM(C18:C21)</f>
        <v>320.64141600000005</v>
      </c>
      <c r="D17" s="27">
        <f t="shared" si="10"/>
        <v>46.268351999999993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ref="X17:Z17" si="11">SUM(X18:X21)</f>
        <v>0</v>
      </c>
      <c r="Y17" s="27">
        <f t="shared" si="11"/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FC_IND_E!C18+FC_TRA_E!C18+FC_OTH_E!C18</f>
        <v>79.520400000000009</v>
      </c>
      <c r="D18" s="8">
        <f>FC_IND_E!D18+FC_TRA_E!D18+FC_OTH_E!D18</f>
        <v>8.4315599999999975</v>
      </c>
      <c r="E18" s="8">
        <f>FC_IND_E!E18+FC_TRA_E!E18+FC_OTH_E!E18</f>
        <v>0</v>
      </c>
      <c r="F18" s="8">
        <f>FC_IND_E!F18+FC_TRA_E!F18+FC_OTH_E!F18</f>
        <v>0</v>
      </c>
      <c r="G18" s="8">
        <f>FC_IND_E!G18+FC_TRA_E!G18+FC_OTH_E!G18</f>
        <v>0</v>
      </c>
      <c r="H18" s="8">
        <f>FC_IND_E!H18+FC_TRA_E!H18+FC_OTH_E!H18</f>
        <v>0</v>
      </c>
      <c r="I18" s="8">
        <f>FC_IND_E!I18+FC_TRA_E!I18+FC_OTH_E!I18</f>
        <v>0</v>
      </c>
      <c r="J18" s="8">
        <f>FC_IND_E!J18+FC_TRA_E!J18+FC_OTH_E!J18</f>
        <v>0</v>
      </c>
      <c r="K18" s="8">
        <f>FC_IND_E!K18+FC_TRA_E!K18+FC_OTH_E!K18</f>
        <v>0</v>
      </c>
      <c r="L18" s="8">
        <f>FC_IND_E!L18+FC_TRA_E!L18+FC_OTH_E!L18</f>
        <v>0</v>
      </c>
      <c r="M18" s="8">
        <f>FC_IND_E!M18+FC_TRA_E!M18+FC_OTH_E!M18</f>
        <v>0</v>
      </c>
      <c r="N18" s="8">
        <f>FC_IND_E!N18+FC_TRA_E!N18+FC_OTH_E!N18</f>
        <v>0</v>
      </c>
      <c r="O18" s="8">
        <f>FC_IND_E!O18+FC_TRA_E!O18+FC_OTH_E!O18</f>
        <v>0</v>
      </c>
      <c r="P18" s="8">
        <f>FC_IND_E!P18+FC_TRA_E!P18+FC_OTH_E!P18</f>
        <v>0</v>
      </c>
      <c r="Q18" s="8">
        <f>FC_IND_E!Q18+FC_TRA_E!Q18+FC_OTH_E!Q18</f>
        <v>0</v>
      </c>
      <c r="R18" s="8">
        <f>FC_IND_E!R18+FC_TRA_E!R18+FC_OTH_E!R18</f>
        <v>0</v>
      </c>
      <c r="S18" s="8">
        <f>FC_IND_E!S18+FC_TRA_E!S18+FC_OTH_E!S18</f>
        <v>0</v>
      </c>
      <c r="T18" s="8">
        <f>FC_IND_E!T18+FC_TRA_E!T18+FC_OTH_E!T18</f>
        <v>0</v>
      </c>
      <c r="U18" s="8">
        <f>FC_IND_E!U18+FC_TRA_E!U18+FC_OTH_E!U18</f>
        <v>0</v>
      </c>
      <c r="V18" s="8">
        <f>FC_IND_E!V18+FC_TRA_E!V18+FC_OTH_E!V18</f>
        <v>0</v>
      </c>
      <c r="W18" s="8">
        <f>FC_IND_E!W18+FC_TRA_E!W18+FC_OTH_E!W18</f>
        <v>0</v>
      </c>
      <c r="X18" s="8">
        <f>FC_IND_E!X18+FC_TRA_E!X18+FC_OTH_E!X18</f>
        <v>0</v>
      </c>
      <c r="Y18" s="8">
        <f>FC_IND_E!Y18+FC_TRA_E!Y18+FC_OTH_E!Y18</f>
        <v>0</v>
      </c>
      <c r="Z18" s="8">
        <f>FC_IND_E!Z18+FC_TRA_E!Z18+FC_OTH_E!Z18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FC_IND_E!C19+FC_TRA_E!C19+FC_OTH_E!C19</f>
        <v>38.841119999999989</v>
      </c>
      <c r="D19" s="8">
        <f>FC_IND_E!D19+FC_TRA_E!D19+FC_OTH_E!D19</f>
        <v>2.9970000000000008</v>
      </c>
      <c r="E19" s="8">
        <f>FC_IND_E!E19+FC_TRA_E!E19+FC_OTH_E!E19</f>
        <v>0</v>
      </c>
      <c r="F19" s="8">
        <f>FC_IND_E!F19+FC_TRA_E!F19+FC_OTH_E!F19</f>
        <v>0</v>
      </c>
      <c r="G19" s="8">
        <f>FC_IND_E!G19+FC_TRA_E!G19+FC_OTH_E!G19</f>
        <v>0</v>
      </c>
      <c r="H19" s="8">
        <f>FC_IND_E!H19+FC_TRA_E!H19+FC_OTH_E!H19</f>
        <v>0</v>
      </c>
      <c r="I19" s="8">
        <f>FC_IND_E!I19+FC_TRA_E!I19+FC_OTH_E!I19</f>
        <v>0</v>
      </c>
      <c r="J19" s="8">
        <f>FC_IND_E!J19+FC_TRA_E!J19+FC_OTH_E!J19</f>
        <v>0</v>
      </c>
      <c r="K19" s="8">
        <f>FC_IND_E!K19+FC_TRA_E!K19+FC_OTH_E!K19</f>
        <v>0</v>
      </c>
      <c r="L19" s="8">
        <f>FC_IND_E!L19+FC_TRA_E!L19+FC_OTH_E!L19</f>
        <v>0</v>
      </c>
      <c r="M19" s="8">
        <f>FC_IND_E!M19+FC_TRA_E!M19+FC_OTH_E!M19</f>
        <v>0</v>
      </c>
      <c r="N19" s="8">
        <f>FC_IND_E!N19+FC_TRA_E!N19+FC_OTH_E!N19</f>
        <v>0</v>
      </c>
      <c r="O19" s="8">
        <f>FC_IND_E!O19+FC_TRA_E!O19+FC_OTH_E!O19</f>
        <v>0</v>
      </c>
      <c r="P19" s="8">
        <f>FC_IND_E!P19+FC_TRA_E!P19+FC_OTH_E!P19</f>
        <v>0</v>
      </c>
      <c r="Q19" s="8">
        <f>FC_IND_E!Q19+FC_TRA_E!Q19+FC_OTH_E!Q19</f>
        <v>0</v>
      </c>
      <c r="R19" s="8">
        <f>FC_IND_E!R19+FC_TRA_E!R19+FC_OTH_E!R19</f>
        <v>0</v>
      </c>
      <c r="S19" s="8">
        <f>FC_IND_E!S19+FC_TRA_E!S19+FC_OTH_E!S19</f>
        <v>0</v>
      </c>
      <c r="T19" s="8">
        <f>FC_IND_E!T19+FC_TRA_E!T19+FC_OTH_E!T19</f>
        <v>0</v>
      </c>
      <c r="U19" s="8">
        <f>FC_IND_E!U19+FC_TRA_E!U19+FC_OTH_E!U19</f>
        <v>0</v>
      </c>
      <c r="V19" s="8">
        <f>FC_IND_E!V19+FC_TRA_E!V19+FC_OTH_E!V19</f>
        <v>0</v>
      </c>
      <c r="W19" s="8">
        <f>FC_IND_E!W19+FC_TRA_E!W19+FC_OTH_E!W19</f>
        <v>0</v>
      </c>
      <c r="X19" s="8">
        <f>FC_IND_E!X19+FC_TRA_E!X19+FC_OTH_E!X19</f>
        <v>0</v>
      </c>
      <c r="Y19" s="8">
        <f>FC_IND_E!Y19+FC_TRA_E!Y19+FC_OTH_E!Y19</f>
        <v>0</v>
      </c>
      <c r="Z19" s="8">
        <f>FC_IND_E!Z19+FC_TRA_E!Z19+FC_OTH_E!Z19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FC_IND_E!C20+FC_TRA_E!C20+FC_OTH_E!C20</f>
        <v>202.27989600000004</v>
      </c>
      <c r="D20" s="8">
        <f>FC_IND_E!D20+FC_TRA_E!D20+FC_OTH_E!D20</f>
        <v>34.839791999999996</v>
      </c>
      <c r="E20" s="8">
        <f>FC_IND_E!E20+FC_TRA_E!E20+FC_OTH_E!E20</f>
        <v>0</v>
      </c>
      <c r="F20" s="8">
        <f>FC_IND_E!F20+FC_TRA_E!F20+FC_OTH_E!F20</f>
        <v>0</v>
      </c>
      <c r="G20" s="8">
        <f>FC_IND_E!G20+FC_TRA_E!G20+FC_OTH_E!G20</f>
        <v>0</v>
      </c>
      <c r="H20" s="8">
        <f>FC_IND_E!H20+FC_TRA_E!H20+FC_OTH_E!H20</f>
        <v>0</v>
      </c>
      <c r="I20" s="8">
        <f>FC_IND_E!I20+FC_TRA_E!I20+FC_OTH_E!I20</f>
        <v>0</v>
      </c>
      <c r="J20" s="8">
        <f>FC_IND_E!J20+FC_TRA_E!J20+FC_OTH_E!J20</f>
        <v>0</v>
      </c>
      <c r="K20" s="8">
        <f>FC_IND_E!K20+FC_TRA_E!K20+FC_OTH_E!K20</f>
        <v>0</v>
      </c>
      <c r="L20" s="8">
        <f>FC_IND_E!L20+FC_TRA_E!L20+FC_OTH_E!L20</f>
        <v>0</v>
      </c>
      <c r="M20" s="8">
        <f>FC_IND_E!M20+FC_TRA_E!M20+FC_OTH_E!M20</f>
        <v>0</v>
      </c>
      <c r="N20" s="8">
        <f>FC_IND_E!N20+FC_TRA_E!N20+FC_OTH_E!N20</f>
        <v>0</v>
      </c>
      <c r="O20" s="8">
        <f>FC_IND_E!O20+FC_TRA_E!O20+FC_OTH_E!O20</f>
        <v>0</v>
      </c>
      <c r="P20" s="8">
        <f>FC_IND_E!P20+FC_TRA_E!P20+FC_OTH_E!P20</f>
        <v>0</v>
      </c>
      <c r="Q20" s="8">
        <f>FC_IND_E!Q20+FC_TRA_E!Q20+FC_OTH_E!Q20</f>
        <v>0</v>
      </c>
      <c r="R20" s="8">
        <f>FC_IND_E!R20+FC_TRA_E!R20+FC_OTH_E!R20</f>
        <v>0</v>
      </c>
      <c r="S20" s="8">
        <f>FC_IND_E!S20+FC_TRA_E!S20+FC_OTH_E!S20</f>
        <v>0</v>
      </c>
      <c r="T20" s="8">
        <f>FC_IND_E!T20+FC_TRA_E!T20+FC_OTH_E!T20</f>
        <v>0</v>
      </c>
      <c r="U20" s="8">
        <f>FC_IND_E!U20+FC_TRA_E!U20+FC_OTH_E!U20</f>
        <v>0</v>
      </c>
      <c r="V20" s="8">
        <f>FC_IND_E!V20+FC_TRA_E!V20+FC_OTH_E!V20</f>
        <v>0</v>
      </c>
      <c r="W20" s="8">
        <f>FC_IND_E!W20+FC_TRA_E!W20+FC_OTH_E!W20</f>
        <v>0</v>
      </c>
      <c r="X20" s="8">
        <f>FC_IND_E!X20+FC_TRA_E!X20+FC_OTH_E!X20</f>
        <v>0</v>
      </c>
      <c r="Y20" s="8">
        <f>FC_IND_E!Y20+FC_TRA_E!Y20+FC_OTH_E!Y20</f>
        <v>0</v>
      </c>
      <c r="Z20" s="8">
        <f>FC_IND_E!Z20+FC_TRA_E!Z20+FC_OTH_E!Z20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FC_IND_E!C21+FC_TRA_E!C21+FC_OTH_E!C21</f>
        <v>0</v>
      </c>
      <c r="D21" s="8">
        <f>FC_IND_E!D21+FC_TRA_E!D21+FC_OTH_E!D21</f>
        <v>0</v>
      </c>
      <c r="E21" s="8">
        <f>FC_IND_E!E21+FC_TRA_E!E21+FC_OTH_E!E21</f>
        <v>0</v>
      </c>
      <c r="F21" s="8">
        <f>FC_IND_E!F21+FC_TRA_E!F21+FC_OTH_E!F21</f>
        <v>0</v>
      </c>
      <c r="G21" s="8">
        <f>FC_IND_E!G21+FC_TRA_E!G21+FC_OTH_E!G21</f>
        <v>0</v>
      </c>
      <c r="H21" s="8">
        <f>FC_IND_E!H21+FC_TRA_E!H21+FC_OTH_E!H21</f>
        <v>0</v>
      </c>
      <c r="I21" s="8">
        <f>FC_IND_E!I21+FC_TRA_E!I21+FC_OTH_E!I21</f>
        <v>0</v>
      </c>
      <c r="J21" s="8">
        <f>FC_IND_E!J21+FC_TRA_E!J21+FC_OTH_E!J21</f>
        <v>0</v>
      </c>
      <c r="K21" s="8">
        <f>FC_IND_E!K21+FC_TRA_E!K21+FC_OTH_E!K21</f>
        <v>0</v>
      </c>
      <c r="L21" s="8">
        <f>FC_IND_E!L21+FC_TRA_E!L21+FC_OTH_E!L21</f>
        <v>0</v>
      </c>
      <c r="M21" s="8">
        <f>FC_IND_E!M21+FC_TRA_E!M21+FC_OTH_E!M21</f>
        <v>0</v>
      </c>
      <c r="N21" s="8">
        <f>FC_IND_E!N21+FC_TRA_E!N21+FC_OTH_E!N21</f>
        <v>0</v>
      </c>
      <c r="O21" s="8">
        <f>FC_IND_E!O21+FC_TRA_E!O21+FC_OTH_E!O21</f>
        <v>0</v>
      </c>
      <c r="P21" s="8">
        <f>FC_IND_E!P21+FC_TRA_E!P21+FC_OTH_E!P21</f>
        <v>0</v>
      </c>
      <c r="Q21" s="8">
        <f>FC_IND_E!Q21+FC_TRA_E!Q21+FC_OTH_E!Q21</f>
        <v>0</v>
      </c>
      <c r="R21" s="8">
        <f>FC_IND_E!R21+FC_TRA_E!R21+FC_OTH_E!R21</f>
        <v>0</v>
      </c>
      <c r="S21" s="8">
        <f>FC_IND_E!S21+FC_TRA_E!S21+FC_OTH_E!S21</f>
        <v>0</v>
      </c>
      <c r="T21" s="8">
        <f>FC_IND_E!T21+FC_TRA_E!T21+FC_OTH_E!T21</f>
        <v>0</v>
      </c>
      <c r="U21" s="8">
        <f>FC_IND_E!U21+FC_TRA_E!U21+FC_OTH_E!U21</f>
        <v>0</v>
      </c>
      <c r="V21" s="8">
        <f>FC_IND_E!V21+FC_TRA_E!V21+FC_OTH_E!V21</f>
        <v>0</v>
      </c>
      <c r="W21" s="8">
        <f>FC_IND_E!W21+FC_TRA_E!W21+FC_OTH_E!W21</f>
        <v>0</v>
      </c>
      <c r="X21" s="8">
        <f>FC_IND_E!X21+FC_TRA_E!X21+FC_OTH_E!X21</f>
        <v>0</v>
      </c>
      <c r="Y21" s="8">
        <f>FC_IND_E!Y21+FC_TRA_E!Y21+FC_OTH_E!Y21</f>
        <v>0</v>
      </c>
      <c r="Z21" s="8">
        <f>FC_IND_E!Z21+FC_TRA_E!Z21+FC_OTH_E!Z21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W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ref="X22:Z22" si="13">SUM(X23:X24)</f>
        <v>0</v>
      </c>
      <c r="Y22" s="27">
        <f t="shared" si="13"/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FC_IND_E!C23+FC_TRA_E!C23+FC_OTH_E!C23</f>
        <v>0</v>
      </c>
      <c r="D23" s="8">
        <f>FC_IND_E!D23+FC_TRA_E!D23+FC_OTH_E!D23</f>
        <v>0</v>
      </c>
      <c r="E23" s="8">
        <f>FC_IND_E!E23+FC_TRA_E!E23+FC_OTH_E!E23</f>
        <v>0</v>
      </c>
      <c r="F23" s="8">
        <f>FC_IND_E!F23+FC_TRA_E!F23+FC_OTH_E!F23</f>
        <v>0</v>
      </c>
      <c r="G23" s="8">
        <f>FC_IND_E!G23+FC_TRA_E!G23+FC_OTH_E!G23</f>
        <v>0</v>
      </c>
      <c r="H23" s="8">
        <f>FC_IND_E!H23+FC_TRA_E!H23+FC_OTH_E!H23</f>
        <v>0</v>
      </c>
      <c r="I23" s="8">
        <f>FC_IND_E!I23+FC_TRA_E!I23+FC_OTH_E!I23</f>
        <v>0</v>
      </c>
      <c r="J23" s="8">
        <f>FC_IND_E!J23+FC_TRA_E!J23+FC_OTH_E!J23</f>
        <v>0</v>
      </c>
      <c r="K23" s="8">
        <f>FC_IND_E!K23+FC_TRA_E!K23+FC_OTH_E!K23</f>
        <v>0</v>
      </c>
      <c r="L23" s="8">
        <f>FC_IND_E!L23+FC_TRA_E!L23+FC_OTH_E!L23</f>
        <v>0</v>
      </c>
      <c r="M23" s="8">
        <f>FC_IND_E!M23+FC_TRA_E!M23+FC_OTH_E!M23</f>
        <v>0</v>
      </c>
      <c r="N23" s="8">
        <f>FC_IND_E!N23+FC_TRA_E!N23+FC_OTH_E!N23</f>
        <v>0</v>
      </c>
      <c r="O23" s="8">
        <f>FC_IND_E!O23+FC_TRA_E!O23+FC_OTH_E!O23</f>
        <v>0</v>
      </c>
      <c r="P23" s="8">
        <f>FC_IND_E!P23+FC_TRA_E!P23+FC_OTH_E!P23</f>
        <v>0</v>
      </c>
      <c r="Q23" s="8">
        <f>FC_IND_E!Q23+FC_TRA_E!Q23+FC_OTH_E!Q23</f>
        <v>0</v>
      </c>
      <c r="R23" s="8">
        <f>FC_IND_E!R23+FC_TRA_E!R23+FC_OTH_E!R23</f>
        <v>0</v>
      </c>
      <c r="S23" s="8">
        <f>FC_IND_E!S23+FC_TRA_E!S23+FC_OTH_E!S23</f>
        <v>0</v>
      </c>
      <c r="T23" s="8">
        <f>FC_IND_E!T23+FC_TRA_E!T23+FC_OTH_E!T23</f>
        <v>0</v>
      </c>
      <c r="U23" s="8">
        <f>FC_IND_E!U23+FC_TRA_E!U23+FC_OTH_E!U23</f>
        <v>0</v>
      </c>
      <c r="V23" s="8">
        <f>FC_IND_E!V23+FC_TRA_E!V23+FC_OTH_E!V23</f>
        <v>0</v>
      </c>
      <c r="W23" s="8">
        <f>FC_IND_E!W23+FC_TRA_E!W23+FC_OTH_E!W23</f>
        <v>0</v>
      </c>
      <c r="X23" s="8">
        <f>FC_IND_E!X23+FC_TRA_E!X23+FC_OTH_E!X23</f>
        <v>0</v>
      </c>
      <c r="Y23" s="8">
        <f>FC_IND_E!Y23+FC_TRA_E!Y23+FC_OTH_E!Y23</f>
        <v>0</v>
      </c>
      <c r="Z23" s="8">
        <f>FC_IND_E!Z23+FC_TRA_E!Z23+FC_OTH_E!Z23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FC_IND_E!C24+FC_TRA_E!C24+FC_OTH_E!C24</f>
        <v>0</v>
      </c>
      <c r="D24" s="8">
        <f>FC_IND_E!D24+FC_TRA_E!D24+FC_OTH_E!D24</f>
        <v>0</v>
      </c>
      <c r="E24" s="8">
        <f>FC_IND_E!E24+FC_TRA_E!E24+FC_OTH_E!E24</f>
        <v>0</v>
      </c>
      <c r="F24" s="8">
        <f>FC_IND_E!F24+FC_TRA_E!F24+FC_OTH_E!F24</f>
        <v>0</v>
      </c>
      <c r="G24" s="8">
        <f>FC_IND_E!G24+FC_TRA_E!G24+FC_OTH_E!G24</f>
        <v>0</v>
      </c>
      <c r="H24" s="8">
        <f>FC_IND_E!H24+FC_TRA_E!H24+FC_OTH_E!H24</f>
        <v>0</v>
      </c>
      <c r="I24" s="8">
        <f>FC_IND_E!I24+FC_TRA_E!I24+FC_OTH_E!I24</f>
        <v>0</v>
      </c>
      <c r="J24" s="8">
        <f>FC_IND_E!J24+FC_TRA_E!J24+FC_OTH_E!J24</f>
        <v>0</v>
      </c>
      <c r="K24" s="8">
        <f>FC_IND_E!K24+FC_TRA_E!K24+FC_OTH_E!K24</f>
        <v>0</v>
      </c>
      <c r="L24" s="8">
        <f>FC_IND_E!L24+FC_TRA_E!L24+FC_OTH_E!L24</f>
        <v>0</v>
      </c>
      <c r="M24" s="8">
        <f>FC_IND_E!M24+FC_TRA_E!M24+FC_OTH_E!M24</f>
        <v>0</v>
      </c>
      <c r="N24" s="8">
        <f>FC_IND_E!N24+FC_TRA_E!N24+FC_OTH_E!N24</f>
        <v>0</v>
      </c>
      <c r="O24" s="8">
        <f>FC_IND_E!O24+FC_TRA_E!O24+FC_OTH_E!O24</f>
        <v>0</v>
      </c>
      <c r="P24" s="8">
        <f>FC_IND_E!P24+FC_TRA_E!P24+FC_OTH_E!P24</f>
        <v>0</v>
      </c>
      <c r="Q24" s="8">
        <f>FC_IND_E!Q24+FC_TRA_E!Q24+FC_OTH_E!Q24</f>
        <v>0</v>
      </c>
      <c r="R24" s="8">
        <f>FC_IND_E!R24+FC_TRA_E!R24+FC_OTH_E!R24</f>
        <v>0</v>
      </c>
      <c r="S24" s="8">
        <f>FC_IND_E!S24+FC_TRA_E!S24+FC_OTH_E!S24</f>
        <v>0</v>
      </c>
      <c r="T24" s="8">
        <f>FC_IND_E!T24+FC_TRA_E!T24+FC_OTH_E!T24</f>
        <v>0</v>
      </c>
      <c r="U24" s="8">
        <f>FC_IND_E!U24+FC_TRA_E!U24+FC_OTH_E!U24</f>
        <v>0</v>
      </c>
      <c r="V24" s="8">
        <f>FC_IND_E!V24+FC_TRA_E!V24+FC_OTH_E!V24</f>
        <v>0</v>
      </c>
      <c r="W24" s="8">
        <f>FC_IND_E!W24+FC_TRA_E!W24+FC_OTH_E!W24</f>
        <v>0</v>
      </c>
      <c r="X24" s="8">
        <f>FC_IND_E!X24+FC_TRA_E!X24+FC_OTH_E!X24</f>
        <v>0</v>
      </c>
      <c r="Y24" s="8">
        <f>FC_IND_E!Y24+FC_TRA_E!Y24+FC_OTH_E!Y24</f>
        <v>0</v>
      </c>
      <c r="Z24" s="8">
        <f>FC_IND_E!Z24+FC_TRA_E!Z24+FC_OTH_E!Z24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FC_IND_E!C25+FC_TRA_E!C25+FC_OTH_E!C25</f>
        <v>0</v>
      </c>
      <c r="D25" s="27">
        <f>FC_IND_E!D25+FC_TRA_E!D25+FC_OTH_E!D25</f>
        <v>0</v>
      </c>
      <c r="E25" s="27">
        <f>FC_IND_E!E25+FC_TRA_E!E25+FC_OTH_E!E25</f>
        <v>0</v>
      </c>
      <c r="F25" s="27">
        <f>FC_IND_E!F25+FC_TRA_E!F25+FC_OTH_E!F25</f>
        <v>0</v>
      </c>
      <c r="G25" s="27">
        <f>FC_IND_E!G25+FC_TRA_E!G25+FC_OTH_E!G25</f>
        <v>0</v>
      </c>
      <c r="H25" s="27">
        <f>FC_IND_E!H25+FC_TRA_E!H25+FC_OTH_E!H25</f>
        <v>0</v>
      </c>
      <c r="I25" s="27">
        <f>FC_IND_E!I25+FC_TRA_E!I25+FC_OTH_E!I25</f>
        <v>0</v>
      </c>
      <c r="J25" s="27">
        <f>FC_IND_E!J25+FC_TRA_E!J25+FC_OTH_E!J25</f>
        <v>0</v>
      </c>
      <c r="K25" s="27">
        <f>FC_IND_E!K25+FC_TRA_E!K25+FC_OTH_E!K25</f>
        <v>0</v>
      </c>
      <c r="L25" s="27">
        <f>FC_IND_E!L25+FC_TRA_E!L25+FC_OTH_E!L25</f>
        <v>0</v>
      </c>
      <c r="M25" s="27">
        <f>FC_IND_E!M25+FC_TRA_E!M25+FC_OTH_E!M25</f>
        <v>0</v>
      </c>
      <c r="N25" s="27">
        <f>FC_IND_E!N25+FC_TRA_E!N25+FC_OTH_E!N25</f>
        <v>0</v>
      </c>
      <c r="O25" s="27">
        <f>FC_IND_E!O25+FC_TRA_E!O25+FC_OTH_E!O25</f>
        <v>0</v>
      </c>
      <c r="P25" s="27">
        <f>FC_IND_E!P25+FC_TRA_E!P25+FC_OTH_E!P25</f>
        <v>0</v>
      </c>
      <c r="Q25" s="27">
        <f>FC_IND_E!Q25+FC_TRA_E!Q25+FC_OTH_E!Q25</f>
        <v>0</v>
      </c>
      <c r="R25" s="27">
        <f>FC_IND_E!R25+FC_TRA_E!R25+FC_OTH_E!R25</f>
        <v>0</v>
      </c>
      <c r="S25" s="27">
        <f>FC_IND_E!S25+FC_TRA_E!S25+FC_OTH_E!S25</f>
        <v>0</v>
      </c>
      <c r="T25" s="27">
        <f>FC_IND_E!T25+FC_TRA_E!T25+FC_OTH_E!T25</f>
        <v>0</v>
      </c>
      <c r="U25" s="27">
        <f>FC_IND_E!U25+FC_TRA_E!U25+FC_OTH_E!U25</f>
        <v>0</v>
      </c>
      <c r="V25" s="27">
        <f>FC_IND_E!V25+FC_TRA_E!V25+FC_OTH_E!V25</f>
        <v>0</v>
      </c>
      <c r="W25" s="27">
        <f>FC_IND_E!W25+FC_TRA_E!W25+FC_OTH_E!W25</f>
        <v>0</v>
      </c>
      <c r="X25" s="27">
        <f>FC_IND_E!X25+FC_TRA_E!X25+FC_OTH_E!X25</f>
        <v>0</v>
      </c>
      <c r="Y25" s="27">
        <f>FC_IND_E!Y25+FC_TRA_E!Y25+FC_OTH_E!Y25</f>
        <v>0</v>
      </c>
      <c r="Z25" s="27">
        <f>FC_IND_E!Z25+FC_TRA_E!Z25+FC_OTH_E!Z25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30844.766307600003</v>
      </c>
      <c r="D26" s="27">
        <f t="shared" si="14"/>
        <v>31595.567939640001</v>
      </c>
      <c r="E26" s="27">
        <f t="shared" si="14"/>
        <v>32172.699282120004</v>
      </c>
      <c r="F26" s="27">
        <f t="shared" si="14"/>
        <v>31357.729784520001</v>
      </c>
      <c r="G26" s="27">
        <f t="shared" si="14"/>
        <v>31637.115546839999</v>
      </c>
      <c r="H26" s="27">
        <f t="shared" si="14"/>
        <v>31210.8629526</v>
      </c>
      <c r="I26" s="27">
        <f t="shared" si="14"/>
        <v>29451.847149719997</v>
      </c>
      <c r="J26" s="27">
        <f t="shared" si="14"/>
        <v>28345.969903319998</v>
      </c>
      <c r="K26" s="27">
        <f t="shared" si="14"/>
        <v>27239.732762759999</v>
      </c>
      <c r="L26" s="27">
        <f t="shared" si="14"/>
        <v>26796.81044772</v>
      </c>
      <c r="M26" s="27">
        <f t="shared" si="14"/>
        <v>26046.743946839993</v>
      </c>
      <c r="N26" s="27">
        <f t="shared" si="14"/>
        <v>23643.490732559996</v>
      </c>
      <c r="O26" s="27">
        <f t="shared" si="14"/>
        <v>21324.634640640001</v>
      </c>
      <c r="P26" s="27">
        <f t="shared" si="14"/>
        <v>20905.196445360005</v>
      </c>
      <c r="Q26" s="27">
        <f t="shared" si="14"/>
        <v>21150.041884919996</v>
      </c>
      <c r="R26" s="27">
        <f t="shared" si="14"/>
        <v>21277.658763719999</v>
      </c>
      <c r="S26" s="27">
        <f t="shared" si="14"/>
        <v>21285.277810919997</v>
      </c>
      <c r="T26" s="27">
        <f t="shared" si="14"/>
        <v>21731.940511919998</v>
      </c>
      <c r="U26" s="27">
        <f t="shared" si="14"/>
        <v>21751.30750572</v>
      </c>
      <c r="V26" s="27">
        <f t="shared" si="14"/>
        <v>22033.958519159998</v>
      </c>
      <c r="W26" s="27">
        <f t="shared" si="14"/>
        <v>19230.5310102</v>
      </c>
      <c r="X26" s="27">
        <f t="shared" si="14"/>
        <v>20019.107282399997</v>
      </c>
      <c r="Y26" s="27">
        <f t="shared" ref="Y26:Z26" si="15">SUM(Y27,Y33)</f>
        <v>21111.744263760003</v>
      </c>
      <c r="Z26" s="27">
        <f t="shared" si="15"/>
        <v>22005.549573840002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W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ref="X27:Z27" si="17">SUM(X28:X32)</f>
        <v>0</v>
      </c>
      <c r="Y27" s="19">
        <f t="shared" si="17"/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FC_IND_E!C28+FC_TRA_E!C28+FC_OTH_E!C28</f>
        <v>0</v>
      </c>
      <c r="D28" s="8">
        <f>FC_IND_E!D28+FC_TRA_E!D28+FC_OTH_E!D28</f>
        <v>0</v>
      </c>
      <c r="E28" s="8">
        <f>FC_IND_E!E28+FC_TRA_E!E28+FC_OTH_E!E28</f>
        <v>0</v>
      </c>
      <c r="F28" s="8">
        <f>FC_IND_E!F28+FC_TRA_E!F28+FC_OTH_E!F28</f>
        <v>0</v>
      </c>
      <c r="G28" s="8">
        <f>FC_IND_E!G28+FC_TRA_E!G28+FC_OTH_E!G28</f>
        <v>0</v>
      </c>
      <c r="H28" s="8">
        <f>FC_IND_E!H28+FC_TRA_E!H28+FC_OTH_E!H28</f>
        <v>0</v>
      </c>
      <c r="I28" s="8">
        <f>FC_IND_E!I28+FC_TRA_E!I28+FC_OTH_E!I28</f>
        <v>0</v>
      </c>
      <c r="J28" s="8">
        <f>FC_IND_E!J28+FC_TRA_E!J28+FC_OTH_E!J28</f>
        <v>0</v>
      </c>
      <c r="K28" s="8">
        <f>FC_IND_E!K28+FC_TRA_E!K28+FC_OTH_E!K28</f>
        <v>0</v>
      </c>
      <c r="L28" s="8">
        <f>FC_IND_E!L28+FC_TRA_E!L28+FC_OTH_E!L28</f>
        <v>0</v>
      </c>
      <c r="M28" s="8">
        <f>FC_IND_E!M28+FC_TRA_E!M28+FC_OTH_E!M28</f>
        <v>0</v>
      </c>
      <c r="N28" s="8">
        <f>FC_IND_E!N28+FC_TRA_E!N28+FC_OTH_E!N28</f>
        <v>0</v>
      </c>
      <c r="O28" s="8">
        <f>FC_IND_E!O28+FC_TRA_E!O28+FC_OTH_E!O28</f>
        <v>0</v>
      </c>
      <c r="P28" s="8">
        <f>FC_IND_E!P28+FC_TRA_E!P28+FC_OTH_E!P28</f>
        <v>0</v>
      </c>
      <c r="Q28" s="8">
        <f>FC_IND_E!Q28+FC_TRA_E!Q28+FC_OTH_E!Q28</f>
        <v>0</v>
      </c>
      <c r="R28" s="8">
        <f>FC_IND_E!R28+FC_TRA_E!R28+FC_OTH_E!R28</f>
        <v>0</v>
      </c>
      <c r="S28" s="8">
        <f>FC_IND_E!S28+FC_TRA_E!S28+FC_OTH_E!S28</f>
        <v>0</v>
      </c>
      <c r="T28" s="8">
        <f>FC_IND_E!T28+FC_TRA_E!T28+FC_OTH_E!T28</f>
        <v>0</v>
      </c>
      <c r="U28" s="8">
        <f>FC_IND_E!U28+FC_TRA_E!U28+FC_OTH_E!U28</f>
        <v>0</v>
      </c>
      <c r="V28" s="8">
        <f>FC_IND_E!V28+FC_TRA_E!V28+FC_OTH_E!V28</f>
        <v>0</v>
      </c>
      <c r="W28" s="8">
        <f>FC_IND_E!W28+FC_TRA_E!W28+FC_OTH_E!W28</f>
        <v>0</v>
      </c>
      <c r="X28" s="8">
        <f>FC_IND_E!X28+FC_TRA_E!X28+FC_OTH_E!X28</f>
        <v>0</v>
      </c>
      <c r="Y28" s="8">
        <f>FC_IND_E!Y28+FC_TRA_E!Y28+FC_OTH_E!Y28</f>
        <v>0</v>
      </c>
      <c r="Z28" s="8">
        <f>FC_IND_E!Z28+FC_TRA_E!Z28+FC_OTH_E!Z28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FC_IND_E!C29+FC_TRA_E!C29+FC_OTH_E!C29</f>
        <v>0</v>
      </c>
      <c r="D29" s="8">
        <f>FC_IND_E!D29+FC_TRA_E!D29+FC_OTH_E!D29</f>
        <v>0</v>
      </c>
      <c r="E29" s="8">
        <f>FC_IND_E!E29+FC_TRA_E!E29+FC_OTH_E!E29</f>
        <v>0</v>
      </c>
      <c r="F29" s="8">
        <f>FC_IND_E!F29+FC_TRA_E!F29+FC_OTH_E!F29</f>
        <v>0</v>
      </c>
      <c r="G29" s="8">
        <f>FC_IND_E!G29+FC_TRA_E!G29+FC_OTH_E!G29</f>
        <v>0</v>
      </c>
      <c r="H29" s="8">
        <f>FC_IND_E!H29+FC_TRA_E!H29+FC_OTH_E!H29</f>
        <v>0</v>
      </c>
      <c r="I29" s="8">
        <f>FC_IND_E!I29+FC_TRA_E!I29+FC_OTH_E!I29</f>
        <v>0</v>
      </c>
      <c r="J29" s="8">
        <f>FC_IND_E!J29+FC_TRA_E!J29+FC_OTH_E!J29</f>
        <v>0</v>
      </c>
      <c r="K29" s="8">
        <f>FC_IND_E!K29+FC_TRA_E!K29+FC_OTH_E!K29</f>
        <v>0</v>
      </c>
      <c r="L29" s="8">
        <f>FC_IND_E!L29+FC_TRA_E!L29+FC_OTH_E!L29</f>
        <v>0</v>
      </c>
      <c r="M29" s="8">
        <f>FC_IND_E!M29+FC_TRA_E!M29+FC_OTH_E!M29</f>
        <v>0</v>
      </c>
      <c r="N29" s="8">
        <f>FC_IND_E!N29+FC_TRA_E!N29+FC_OTH_E!N29</f>
        <v>0</v>
      </c>
      <c r="O29" s="8">
        <f>FC_IND_E!O29+FC_TRA_E!O29+FC_OTH_E!O29</f>
        <v>0</v>
      </c>
      <c r="P29" s="8">
        <f>FC_IND_E!P29+FC_TRA_E!P29+FC_OTH_E!P29</f>
        <v>0</v>
      </c>
      <c r="Q29" s="8">
        <f>FC_IND_E!Q29+FC_TRA_E!Q29+FC_OTH_E!Q29</f>
        <v>0</v>
      </c>
      <c r="R29" s="8">
        <f>FC_IND_E!R29+FC_TRA_E!R29+FC_OTH_E!R29</f>
        <v>0</v>
      </c>
      <c r="S29" s="8">
        <f>FC_IND_E!S29+FC_TRA_E!S29+FC_OTH_E!S29</f>
        <v>0</v>
      </c>
      <c r="T29" s="8">
        <f>FC_IND_E!T29+FC_TRA_E!T29+FC_OTH_E!T29</f>
        <v>0</v>
      </c>
      <c r="U29" s="8">
        <f>FC_IND_E!U29+FC_TRA_E!U29+FC_OTH_E!U29</f>
        <v>0</v>
      </c>
      <c r="V29" s="8">
        <f>FC_IND_E!V29+FC_TRA_E!V29+FC_OTH_E!V29</f>
        <v>0</v>
      </c>
      <c r="W29" s="8">
        <f>FC_IND_E!W29+FC_TRA_E!W29+FC_OTH_E!W29</f>
        <v>0</v>
      </c>
      <c r="X29" s="8">
        <f>FC_IND_E!X29+FC_TRA_E!X29+FC_OTH_E!X29</f>
        <v>0</v>
      </c>
      <c r="Y29" s="8">
        <f>FC_IND_E!Y29+FC_TRA_E!Y29+FC_OTH_E!Y29</f>
        <v>0</v>
      </c>
      <c r="Z29" s="8">
        <f>FC_IND_E!Z29+FC_TRA_E!Z29+FC_OTH_E!Z29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FC_IND_E!C30+FC_TRA_E!C30+FC_OTH_E!C30</f>
        <v>0</v>
      </c>
      <c r="D30" s="8">
        <f>FC_IND_E!D30+FC_TRA_E!D30+FC_OTH_E!D30</f>
        <v>0</v>
      </c>
      <c r="E30" s="8">
        <f>FC_IND_E!E30+FC_TRA_E!E30+FC_OTH_E!E30</f>
        <v>0</v>
      </c>
      <c r="F30" s="8">
        <f>FC_IND_E!F30+FC_TRA_E!F30+FC_OTH_E!F30</f>
        <v>0</v>
      </c>
      <c r="G30" s="8">
        <f>FC_IND_E!G30+FC_TRA_E!G30+FC_OTH_E!G30</f>
        <v>0</v>
      </c>
      <c r="H30" s="8">
        <f>FC_IND_E!H30+FC_TRA_E!H30+FC_OTH_E!H30</f>
        <v>0</v>
      </c>
      <c r="I30" s="8">
        <f>FC_IND_E!I30+FC_TRA_E!I30+FC_OTH_E!I30</f>
        <v>0</v>
      </c>
      <c r="J30" s="8">
        <f>FC_IND_E!J30+FC_TRA_E!J30+FC_OTH_E!J30</f>
        <v>0</v>
      </c>
      <c r="K30" s="8">
        <f>FC_IND_E!K30+FC_TRA_E!K30+FC_OTH_E!K30</f>
        <v>0</v>
      </c>
      <c r="L30" s="8">
        <f>FC_IND_E!L30+FC_TRA_E!L30+FC_OTH_E!L30</f>
        <v>0</v>
      </c>
      <c r="M30" s="8">
        <f>FC_IND_E!M30+FC_TRA_E!M30+FC_OTH_E!M30</f>
        <v>0</v>
      </c>
      <c r="N30" s="8">
        <f>FC_IND_E!N30+FC_TRA_E!N30+FC_OTH_E!N30</f>
        <v>0</v>
      </c>
      <c r="O30" s="8">
        <f>FC_IND_E!O30+FC_TRA_E!O30+FC_OTH_E!O30</f>
        <v>0</v>
      </c>
      <c r="P30" s="8">
        <f>FC_IND_E!P30+FC_TRA_E!P30+FC_OTH_E!P30</f>
        <v>0</v>
      </c>
      <c r="Q30" s="8">
        <f>FC_IND_E!Q30+FC_TRA_E!Q30+FC_OTH_E!Q30</f>
        <v>0</v>
      </c>
      <c r="R30" s="8">
        <f>FC_IND_E!R30+FC_TRA_E!R30+FC_OTH_E!R30</f>
        <v>0</v>
      </c>
      <c r="S30" s="8">
        <f>FC_IND_E!S30+FC_TRA_E!S30+FC_OTH_E!S30</f>
        <v>0</v>
      </c>
      <c r="T30" s="8">
        <f>FC_IND_E!T30+FC_TRA_E!T30+FC_OTH_E!T30</f>
        <v>0</v>
      </c>
      <c r="U30" s="8">
        <f>FC_IND_E!U30+FC_TRA_E!U30+FC_OTH_E!U30</f>
        <v>0</v>
      </c>
      <c r="V30" s="8">
        <f>FC_IND_E!V30+FC_TRA_E!V30+FC_OTH_E!V30</f>
        <v>0</v>
      </c>
      <c r="W30" s="8">
        <f>FC_IND_E!W30+FC_TRA_E!W30+FC_OTH_E!W30</f>
        <v>0</v>
      </c>
      <c r="X30" s="8">
        <f>FC_IND_E!X30+FC_TRA_E!X30+FC_OTH_E!X30</f>
        <v>0</v>
      </c>
      <c r="Y30" s="8">
        <f>FC_IND_E!Y30+FC_TRA_E!Y30+FC_OTH_E!Y30</f>
        <v>0</v>
      </c>
      <c r="Z30" s="8">
        <f>FC_IND_E!Z30+FC_TRA_E!Z30+FC_OTH_E!Z30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FC_IND_E!C31+FC_TRA_E!C31+FC_OTH_E!C31</f>
        <v>0</v>
      </c>
      <c r="D31" s="8">
        <f>FC_IND_E!D31+FC_TRA_E!D31+FC_OTH_E!D31</f>
        <v>0</v>
      </c>
      <c r="E31" s="8">
        <f>FC_IND_E!E31+FC_TRA_E!E31+FC_OTH_E!E31</f>
        <v>0</v>
      </c>
      <c r="F31" s="8">
        <f>FC_IND_E!F31+FC_TRA_E!F31+FC_OTH_E!F31</f>
        <v>0</v>
      </c>
      <c r="G31" s="8">
        <f>FC_IND_E!G31+FC_TRA_E!G31+FC_OTH_E!G31</f>
        <v>0</v>
      </c>
      <c r="H31" s="8">
        <f>FC_IND_E!H31+FC_TRA_E!H31+FC_OTH_E!H31</f>
        <v>0</v>
      </c>
      <c r="I31" s="8">
        <f>FC_IND_E!I31+FC_TRA_E!I31+FC_OTH_E!I31</f>
        <v>0</v>
      </c>
      <c r="J31" s="8">
        <f>FC_IND_E!J31+FC_TRA_E!J31+FC_OTH_E!J31</f>
        <v>0</v>
      </c>
      <c r="K31" s="8">
        <f>FC_IND_E!K31+FC_TRA_E!K31+FC_OTH_E!K31</f>
        <v>0</v>
      </c>
      <c r="L31" s="8">
        <f>FC_IND_E!L31+FC_TRA_E!L31+FC_OTH_E!L31</f>
        <v>0</v>
      </c>
      <c r="M31" s="8">
        <f>FC_IND_E!M31+FC_TRA_E!M31+FC_OTH_E!M31</f>
        <v>0</v>
      </c>
      <c r="N31" s="8">
        <f>FC_IND_E!N31+FC_TRA_E!N31+FC_OTH_E!N31</f>
        <v>0</v>
      </c>
      <c r="O31" s="8">
        <f>FC_IND_E!O31+FC_TRA_E!O31+FC_OTH_E!O31</f>
        <v>0</v>
      </c>
      <c r="P31" s="8">
        <f>FC_IND_E!P31+FC_TRA_E!P31+FC_OTH_E!P31</f>
        <v>0</v>
      </c>
      <c r="Q31" s="8">
        <f>FC_IND_E!Q31+FC_TRA_E!Q31+FC_OTH_E!Q31</f>
        <v>0</v>
      </c>
      <c r="R31" s="8">
        <f>FC_IND_E!R31+FC_TRA_E!R31+FC_OTH_E!R31</f>
        <v>0</v>
      </c>
      <c r="S31" s="8">
        <f>FC_IND_E!S31+FC_TRA_E!S31+FC_OTH_E!S31</f>
        <v>0</v>
      </c>
      <c r="T31" s="8">
        <f>FC_IND_E!T31+FC_TRA_E!T31+FC_OTH_E!T31</f>
        <v>0</v>
      </c>
      <c r="U31" s="8">
        <f>FC_IND_E!U31+FC_TRA_E!U31+FC_OTH_E!U31</f>
        <v>0</v>
      </c>
      <c r="V31" s="8">
        <f>FC_IND_E!V31+FC_TRA_E!V31+FC_OTH_E!V31</f>
        <v>0</v>
      </c>
      <c r="W31" s="8">
        <f>FC_IND_E!W31+FC_TRA_E!W31+FC_OTH_E!W31</f>
        <v>0</v>
      </c>
      <c r="X31" s="8">
        <f>FC_IND_E!X31+FC_TRA_E!X31+FC_OTH_E!X31</f>
        <v>0</v>
      </c>
      <c r="Y31" s="8">
        <f>FC_IND_E!Y31+FC_TRA_E!Y31+FC_OTH_E!Y31</f>
        <v>0</v>
      </c>
      <c r="Z31" s="8">
        <f>FC_IND_E!Z31+FC_TRA_E!Z31+FC_OTH_E!Z31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FC_IND_E!C32+FC_TRA_E!C32+FC_OTH_E!C32</f>
        <v>0</v>
      </c>
      <c r="D32" s="8">
        <f>FC_IND_E!D32+FC_TRA_E!D32+FC_OTH_E!D32</f>
        <v>0</v>
      </c>
      <c r="E32" s="8">
        <f>FC_IND_E!E32+FC_TRA_E!E32+FC_OTH_E!E32</f>
        <v>0</v>
      </c>
      <c r="F32" s="8">
        <f>FC_IND_E!F32+FC_TRA_E!F32+FC_OTH_E!F32</f>
        <v>0</v>
      </c>
      <c r="G32" s="8">
        <f>FC_IND_E!G32+FC_TRA_E!G32+FC_OTH_E!G32</f>
        <v>0</v>
      </c>
      <c r="H32" s="8">
        <f>FC_IND_E!H32+FC_TRA_E!H32+FC_OTH_E!H32</f>
        <v>0</v>
      </c>
      <c r="I32" s="8">
        <f>FC_IND_E!I32+FC_TRA_E!I32+FC_OTH_E!I32</f>
        <v>0</v>
      </c>
      <c r="J32" s="8">
        <f>FC_IND_E!J32+FC_TRA_E!J32+FC_OTH_E!J32</f>
        <v>0</v>
      </c>
      <c r="K32" s="8">
        <f>FC_IND_E!K32+FC_TRA_E!K32+FC_OTH_E!K32</f>
        <v>0</v>
      </c>
      <c r="L32" s="8">
        <f>FC_IND_E!L32+FC_TRA_E!L32+FC_OTH_E!L32</f>
        <v>0</v>
      </c>
      <c r="M32" s="8">
        <f>FC_IND_E!M32+FC_TRA_E!M32+FC_OTH_E!M32</f>
        <v>0</v>
      </c>
      <c r="N32" s="8">
        <f>FC_IND_E!N32+FC_TRA_E!N32+FC_OTH_E!N32</f>
        <v>0</v>
      </c>
      <c r="O32" s="8">
        <f>FC_IND_E!O32+FC_TRA_E!O32+FC_OTH_E!O32</f>
        <v>0</v>
      </c>
      <c r="P32" s="8">
        <f>FC_IND_E!P32+FC_TRA_E!P32+FC_OTH_E!P32</f>
        <v>0</v>
      </c>
      <c r="Q32" s="8">
        <f>FC_IND_E!Q32+FC_TRA_E!Q32+FC_OTH_E!Q32</f>
        <v>0</v>
      </c>
      <c r="R32" s="8">
        <f>FC_IND_E!R32+FC_TRA_E!R32+FC_OTH_E!R32</f>
        <v>0</v>
      </c>
      <c r="S32" s="8">
        <f>FC_IND_E!S32+FC_TRA_E!S32+FC_OTH_E!S32</f>
        <v>0</v>
      </c>
      <c r="T32" s="8">
        <f>FC_IND_E!T32+FC_TRA_E!T32+FC_OTH_E!T32</f>
        <v>0</v>
      </c>
      <c r="U32" s="8">
        <f>FC_IND_E!U32+FC_TRA_E!U32+FC_OTH_E!U32</f>
        <v>0</v>
      </c>
      <c r="V32" s="8">
        <f>FC_IND_E!V32+FC_TRA_E!V32+FC_OTH_E!V32</f>
        <v>0</v>
      </c>
      <c r="W32" s="8">
        <f>FC_IND_E!W32+FC_TRA_E!W32+FC_OTH_E!W32</f>
        <v>0</v>
      </c>
      <c r="X32" s="8">
        <f>FC_IND_E!X32+FC_TRA_E!X32+FC_OTH_E!X32</f>
        <v>0</v>
      </c>
      <c r="Y32" s="8">
        <f>FC_IND_E!Y32+FC_TRA_E!Y32+FC_OTH_E!Y32</f>
        <v>0</v>
      </c>
      <c r="Z32" s="8">
        <f>FC_IND_E!Z32+FC_TRA_E!Z32+FC_OTH_E!Z32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W33" si="18">SUM(C34:C50)</f>
        <v>30844.766307600003</v>
      </c>
      <c r="D33" s="19">
        <f t="shared" si="18"/>
        <v>31595.567939640001</v>
      </c>
      <c r="E33" s="19">
        <f t="shared" si="18"/>
        <v>32172.699282120004</v>
      </c>
      <c r="F33" s="19">
        <f t="shared" si="18"/>
        <v>31357.729784520001</v>
      </c>
      <c r="G33" s="19">
        <f t="shared" si="18"/>
        <v>31637.115546839999</v>
      </c>
      <c r="H33" s="19">
        <f t="shared" si="18"/>
        <v>31210.8629526</v>
      </c>
      <c r="I33" s="19">
        <f t="shared" si="18"/>
        <v>29451.847149719997</v>
      </c>
      <c r="J33" s="19">
        <f t="shared" si="18"/>
        <v>28345.969903319998</v>
      </c>
      <c r="K33" s="19">
        <f t="shared" si="18"/>
        <v>27239.732762759999</v>
      </c>
      <c r="L33" s="19">
        <f t="shared" si="18"/>
        <v>26796.81044772</v>
      </c>
      <c r="M33" s="19">
        <f t="shared" si="18"/>
        <v>26046.743946839993</v>
      </c>
      <c r="N33" s="19">
        <f t="shared" si="18"/>
        <v>23643.490732559996</v>
      </c>
      <c r="O33" s="19">
        <f t="shared" si="18"/>
        <v>21324.634640640001</v>
      </c>
      <c r="P33" s="19">
        <f t="shared" si="18"/>
        <v>20905.196445360005</v>
      </c>
      <c r="Q33" s="19">
        <f t="shared" si="18"/>
        <v>21150.041884919996</v>
      </c>
      <c r="R33" s="19">
        <f t="shared" si="18"/>
        <v>21277.658763719999</v>
      </c>
      <c r="S33" s="19">
        <f t="shared" si="18"/>
        <v>21285.277810919997</v>
      </c>
      <c r="T33" s="19">
        <f t="shared" si="18"/>
        <v>21731.940511919998</v>
      </c>
      <c r="U33" s="19">
        <f t="shared" si="18"/>
        <v>21751.30750572</v>
      </c>
      <c r="V33" s="19">
        <f t="shared" si="18"/>
        <v>22033.958519159998</v>
      </c>
      <c r="W33" s="19">
        <f t="shared" si="18"/>
        <v>19230.5310102</v>
      </c>
      <c r="X33" s="19">
        <f t="shared" ref="X33:Z33" si="19">SUM(X34:X50)</f>
        <v>20019.107282399997</v>
      </c>
      <c r="Y33" s="19">
        <f t="shared" si="19"/>
        <v>21111.744263760003</v>
      </c>
      <c r="Z33" s="19">
        <f t="shared" si="19"/>
        <v>22005.549573840002</v>
      </c>
    </row>
    <row r="34" spans="1:26" ht="11.25" customHeight="1" x14ac:dyDescent="0.2">
      <c r="A34" s="28" t="s">
        <v>54</v>
      </c>
      <c r="B34" s="7" t="s">
        <v>55</v>
      </c>
      <c r="C34" s="8">
        <f>FC_IND_E!C34+FC_TRA_E!C34+FC_OTH_E!C34</f>
        <v>0</v>
      </c>
      <c r="D34" s="8">
        <f>FC_IND_E!D34+FC_TRA_E!D34+FC_OTH_E!D34</f>
        <v>0</v>
      </c>
      <c r="E34" s="8">
        <f>FC_IND_E!E34+FC_TRA_E!E34+FC_OTH_E!E34</f>
        <v>0</v>
      </c>
      <c r="F34" s="8">
        <f>FC_IND_E!F34+FC_TRA_E!F34+FC_OTH_E!F34</f>
        <v>0</v>
      </c>
      <c r="G34" s="8">
        <f>FC_IND_E!G34+FC_TRA_E!G34+FC_OTH_E!G34</f>
        <v>0</v>
      </c>
      <c r="H34" s="8">
        <f>FC_IND_E!H34+FC_TRA_E!H34+FC_OTH_E!H34</f>
        <v>0</v>
      </c>
      <c r="I34" s="8">
        <f>FC_IND_E!I34+FC_TRA_E!I34+FC_OTH_E!I34</f>
        <v>0</v>
      </c>
      <c r="J34" s="8">
        <f>FC_IND_E!J34+FC_TRA_E!J34+FC_OTH_E!J34</f>
        <v>0</v>
      </c>
      <c r="K34" s="8">
        <f>FC_IND_E!K34+FC_TRA_E!K34+FC_OTH_E!K34</f>
        <v>0</v>
      </c>
      <c r="L34" s="8">
        <f>FC_IND_E!L34+FC_TRA_E!L34+FC_OTH_E!L34</f>
        <v>0</v>
      </c>
      <c r="M34" s="8">
        <f>FC_IND_E!M34+FC_TRA_E!M34+FC_OTH_E!M34</f>
        <v>0</v>
      </c>
      <c r="N34" s="8">
        <f>FC_IND_E!N34+FC_TRA_E!N34+FC_OTH_E!N34</f>
        <v>0</v>
      </c>
      <c r="O34" s="8">
        <f>FC_IND_E!O34+FC_TRA_E!O34+FC_OTH_E!O34</f>
        <v>0</v>
      </c>
      <c r="P34" s="8">
        <f>FC_IND_E!P34+FC_TRA_E!P34+FC_OTH_E!P34</f>
        <v>0</v>
      </c>
      <c r="Q34" s="8">
        <f>FC_IND_E!Q34+FC_TRA_E!Q34+FC_OTH_E!Q34</f>
        <v>0</v>
      </c>
      <c r="R34" s="8">
        <f>FC_IND_E!R34+FC_TRA_E!R34+FC_OTH_E!R34</f>
        <v>0</v>
      </c>
      <c r="S34" s="8">
        <f>FC_IND_E!S34+FC_TRA_E!S34+FC_OTH_E!S34</f>
        <v>0</v>
      </c>
      <c r="T34" s="8">
        <f>FC_IND_E!T34+FC_TRA_E!T34+FC_OTH_E!T34</f>
        <v>0</v>
      </c>
      <c r="U34" s="8">
        <f>FC_IND_E!U34+FC_TRA_E!U34+FC_OTH_E!U34</f>
        <v>0</v>
      </c>
      <c r="V34" s="8">
        <f>FC_IND_E!V34+FC_TRA_E!V34+FC_OTH_E!V34</f>
        <v>0</v>
      </c>
      <c r="W34" s="8">
        <f>FC_IND_E!W34+FC_TRA_E!W34+FC_OTH_E!W34</f>
        <v>0</v>
      </c>
      <c r="X34" s="8">
        <f>FC_IND_E!X34+FC_TRA_E!X34+FC_OTH_E!X34</f>
        <v>0</v>
      </c>
      <c r="Y34" s="8">
        <f>FC_IND_E!Y34+FC_TRA_E!Y34+FC_OTH_E!Y34</f>
        <v>0</v>
      </c>
      <c r="Z34" s="8">
        <f>FC_IND_E!Z34+FC_TRA_E!Z34+FC_OTH_E!Z34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FC_IND_E!C35+FC_TRA_E!C35+FC_OTH_E!C35</f>
        <v>0</v>
      </c>
      <c r="D35" s="8">
        <f>FC_IND_E!D35+FC_TRA_E!D35+FC_OTH_E!D35</f>
        <v>0</v>
      </c>
      <c r="E35" s="8">
        <f>FC_IND_E!E35+FC_TRA_E!E35+FC_OTH_E!E35</f>
        <v>0</v>
      </c>
      <c r="F35" s="8">
        <f>FC_IND_E!F35+FC_TRA_E!F35+FC_OTH_E!F35</f>
        <v>0</v>
      </c>
      <c r="G35" s="8">
        <f>FC_IND_E!G35+FC_TRA_E!G35+FC_OTH_E!G35</f>
        <v>0</v>
      </c>
      <c r="H35" s="8">
        <f>FC_IND_E!H35+FC_TRA_E!H35+FC_OTH_E!H35</f>
        <v>0</v>
      </c>
      <c r="I35" s="8">
        <f>FC_IND_E!I35+FC_TRA_E!I35+FC_OTH_E!I35</f>
        <v>0</v>
      </c>
      <c r="J35" s="8">
        <f>FC_IND_E!J35+FC_TRA_E!J35+FC_OTH_E!J35</f>
        <v>0</v>
      </c>
      <c r="K35" s="8">
        <f>FC_IND_E!K35+FC_TRA_E!K35+FC_OTH_E!K35</f>
        <v>0</v>
      </c>
      <c r="L35" s="8">
        <f>FC_IND_E!L35+FC_TRA_E!L35+FC_OTH_E!L35</f>
        <v>0</v>
      </c>
      <c r="M35" s="8">
        <f>FC_IND_E!M35+FC_TRA_E!M35+FC_OTH_E!M35</f>
        <v>0</v>
      </c>
      <c r="N35" s="8">
        <f>FC_IND_E!N35+FC_TRA_E!N35+FC_OTH_E!N35</f>
        <v>0</v>
      </c>
      <c r="O35" s="8">
        <f>FC_IND_E!O35+FC_TRA_E!O35+FC_OTH_E!O35</f>
        <v>0</v>
      </c>
      <c r="P35" s="8">
        <f>FC_IND_E!P35+FC_TRA_E!P35+FC_OTH_E!P35</f>
        <v>0</v>
      </c>
      <c r="Q35" s="8">
        <f>FC_IND_E!Q35+FC_TRA_E!Q35+FC_OTH_E!Q35</f>
        <v>0</v>
      </c>
      <c r="R35" s="8">
        <f>FC_IND_E!R35+FC_TRA_E!R35+FC_OTH_E!R35</f>
        <v>0</v>
      </c>
      <c r="S35" s="8">
        <f>FC_IND_E!S35+FC_TRA_E!S35+FC_OTH_E!S35</f>
        <v>0</v>
      </c>
      <c r="T35" s="8">
        <f>FC_IND_E!T35+FC_TRA_E!T35+FC_OTH_E!T35</f>
        <v>0</v>
      </c>
      <c r="U35" s="8">
        <f>FC_IND_E!U35+FC_TRA_E!U35+FC_OTH_E!U35</f>
        <v>0</v>
      </c>
      <c r="V35" s="8">
        <f>FC_IND_E!V35+FC_TRA_E!V35+FC_OTH_E!V35</f>
        <v>0</v>
      </c>
      <c r="W35" s="8">
        <f>FC_IND_E!W35+FC_TRA_E!W35+FC_OTH_E!W35</f>
        <v>0</v>
      </c>
      <c r="X35" s="8">
        <f>FC_IND_E!X35+FC_TRA_E!X35+FC_OTH_E!X35</f>
        <v>0</v>
      </c>
      <c r="Y35" s="8">
        <f>FC_IND_E!Y35+FC_TRA_E!Y35+FC_OTH_E!Y35</f>
        <v>0</v>
      </c>
      <c r="Z35" s="8">
        <f>FC_IND_E!Z35+FC_TRA_E!Z35+FC_OTH_E!Z35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FC_IND_E!C36+FC_TRA_E!C36+FC_OTH_E!C36</f>
        <v>3008.5072671600005</v>
      </c>
      <c r="D36" s="8">
        <f>FC_IND_E!D36+FC_TRA_E!D36+FC_OTH_E!D36</f>
        <v>2927.9220300000002</v>
      </c>
      <c r="E36" s="8">
        <f>FC_IND_E!E36+FC_TRA_E!E36+FC_OTH_E!E36</f>
        <v>2868.2293795200003</v>
      </c>
      <c r="F36" s="8">
        <f>FC_IND_E!F36+FC_TRA_E!F36+FC_OTH_E!F36</f>
        <v>2754.8136162000001</v>
      </c>
      <c r="G36" s="8">
        <f>FC_IND_E!G36+FC_TRA_E!G36+FC_OTH_E!G36</f>
        <v>2668.8233339999997</v>
      </c>
      <c r="H36" s="8">
        <f>FC_IND_E!H36+FC_TRA_E!H36+FC_OTH_E!H36</f>
        <v>2564.3392747199996</v>
      </c>
      <c r="I36" s="8">
        <f>FC_IND_E!I36+FC_TRA_E!I36+FC_OTH_E!I36</f>
        <v>2364.32739348</v>
      </c>
      <c r="J36" s="8">
        <f>FC_IND_E!J36+FC_TRA_E!J36+FC_OTH_E!J36</f>
        <v>2249.5148233199998</v>
      </c>
      <c r="K36" s="8">
        <f>FC_IND_E!K36+FC_TRA_E!K36+FC_OTH_E!K36</f>
        <v>2130.5084252399997</v>
      </c>
      <c r="L36" s="8">
        <f>FC_IND_E!L36+FC_TRA_E!L36+FC_OTH_E!L36</f>
        <v>2011.5020271600001</v>
      </c>
      <c r="M36" s="8">
        <f>FC_IND_E!M36+FC_TRA_E!M36+FC_OTH_E!M36</f>
        <v>1924.4245572</v>
      </c>
      <c r="N36" s="8">
        <f>FC_IND_E!N36+FC_TRA_E!N36+FC_OTH_E!N36</f>
        <v>1776.3918814800002</v>
      </c>
      <c r="O36" s="8">
        <f>FC_IND_E!O36+FC_TRA_E!O36+FC_OTH_E!O36</f>
        <v>1660.2879067200001</v>
      </c>
      <c r="P36" s="8">
        <f>FC_IND_E!P36+FC_TRA_E!P36+FC_OTH_E!P36</f>
        <v>1608.0406523999998</v>
      </c>
      <c r="Q36" s="8">
        <f>FC_IND_E!Q36+FC_TRA_E!Q36+FC_OTH_E!Q36</f>
        <v>1567.40445432</v>
      </c>
      <c r="R36" s="8">
        <f>FC_IND_E!R36+FC_TRA_E!R36+FC_OTH_E!R36</f>
        <v>1509.3525805199999</v>
      </c>
      <c r="S36" s="8">
        <f>FC_IND_E!S36+FC_TRA_E!S36+FC_OTH_E!S36</f>
        <v>1480.3267571999997</v>
      </c>
      <c r="T36" s="8">
        <f>FC_IND_E!T36+FC_TRA_E!T36+FC_OTH_E!T36</f>
        <v>1489.1237553600006</v>
      </c>
      <c r="U36" s="8">
        <f>FC_IND_E!U36+FC_TRA_E!U36+FC_OTH_E!U36</f>
        <v>1505.0737947600003</v>
      </c>
      <c r="V36" s="8">
        <f>FC_IND_E!V36+FC_TRA_E!V36+FC_OTH_E!V36</f>
        <v>1471.4525246400003</v>
      </c>
      <c r="W36" s="8">
        <f>FC_IND_E!W36+FC_TRA_E!W36+FC_OTH_E!W36</f>
        <v>1446.50172456</v>
      </c>
      <c r="X36" s="8">
        <f>FC_IND_E!X36+FC_TRA_E!X36+FC_OTH_E!X36</f>
        <v>1298.4140761200001</v>
      </c>
      <c r="Y36" s="8">
        <f>FC_IND_E!Y36+FC_TRA_E!Y36+FC_OTH_E!Y36</f>
        <v>1281.1147063200001</v>
      </c>
      <c r="Z36" s="8">
        <f>FC_IND_E!Z36+FC_TRA_E!Z36+FC_OTH_E!Z36</f>
        <v>1268.6886</v>
      </c>
    </row>
    <row r="37" spans="1:26" ht="11.25" customHeight="1" x14ac:dyDescent="0.2">
      <c r="A37" s="28" t="s">
        <v>60</v>
      </c>
      <c r="B37" s="7" t="s">
        <v>61</v>
      </c>
      <c r="C37" s="8">
        <f>FC_IND_E!C37+FC_TRA_E!C37+FC_OTH_E!C37</f>
        <v>6591.1508308799994</v>
      </c>
      <c r="D37" s="8">
        <f>FC_IND_E!D37+FC_TRA_E!D37+FC_OTH_E!D37</f>
        <v>6193.7568831599992</v>
      </c>
      <c r="E37" s="8">
        <f>FC_IND_E!E37+FC_TRA_E!E37+FC_OTH_E!E37</f>
        <v>6417.2909631600032</v>
      </c>
      <c r="F37" s="8">
        <f>FC_IND_E!F37+FC_TRA_E!F37+FC_OTH_E!F37</f>
        <v>6224.8031722800015</v>
      </c>
      <c r="G37" s="8">
        <f>FC_IND_E!G37+FC_TRA_E!G37+FC_OTH_E!G37</f>
        <v>5982.6411691200001</v>
      </c>
      <c r="H37" s="8">
        <f>FC_IND_E!H37+FC_TRA_E!H37+FC_OTH_E!H37</f>
        <v>5613.1892308799979</v>
      </c>
      <c r="I37" s="8">
        <f>FC_IND_E!I37+FC_TRA_E!I37+FC_OTH_E!I37</f>
        <v>5190.9580522799988</v>
      </c>
      <c r="J37" s="8">
        <f>FC_IND_E!J37+FC_TRA_E!J37+FC_OTH_E!J37</f>
        <v>4839.0804831600008</v>
      </c>
      <c r="K37" s="8">
        <f>FC_IND_E!K37+FC_TRA_E!K37+FC_OTH_E!K37</f>
        <v>4537.2096831600002</v>
      </c>
      <c r="L37" s="8">
        <f>FC_IND_E!L37+FC_TRA_E!L37+FC_OTH_E!L37</f>
        <v>4457.9299287599997</v>
      </c>
      <c r="M37" s="8">
        <f>FC_IND_E!M37+FC_TRA_E!M37+FC_OTH_E!M37</f>
        <v>4232.2894891200003</v>
      </c>
      <c r="N37" s="8">
        <f>FC_IND_E!N37+FC_TRA_E!N37+FC_OTH_E!N37</f>
        <v>3805.4012673599996</v>
      </c>
      <c r="O37" s="8">
        <f>FC_IND_E!O37+FC_TRA_E!O37+FC_OTH_E!O37</f>
        <v>3430.3500000000017</v>
      </c>
      <c r="P37" s="8">
        <f>FC_IND_E!P37+FC_TRA_E!P37+FC_OTH_E!P37</f>
        <v>3344.97245544</v>
      </c>
      <c r="Q37" s="8">
        <f>FC_IND_E!Q37+FC_TRA_E!Q37+FC_OTH_E!Q37</f>
        <v>3320.5787999999993</v>
      </c>
      <c r="R37" s="8">
        <f>FC_IND_E!R37+FC_TRA_E!R37+FC_OTH_E!R37</f>
        <v>3192.51223368</v>
      </c>
      <c r="S37" s="8">
        <f>FC_IND_E!S37+FC_TRA_E!S37+FC_OTH_E!S37</f>
        <v>3140.6760277199987</v>
      </c>
      <c r="T37" s="8">
        <f>FC_IND_E!T37+FC_TRA_E!T37+FC_OTH_E!T37</f>
        <v>3133.6474276799986</v>
      </c>
      <c r="U37" s="8">
        <f>FC_IND_E!U37+FC_TRA_E!U37+FC_OTH_E!U37</f>
        <v>3105.7869981600002</v>
      </c>
      <c r="V37" s="8">
        <f>FC_IND_E!V37+FC_TRA_E!V37+FC_OTH_E!V37</f>
        <v>3215.8021895999991</v>
      </c>
      <c r="W37" s="8">
        <f>FC_IND_E!W37+FC_TRA_E!W37+FC_OTH_E!W37</f>
        <v>2662.2684395999995</v>
      </c>
      <c r="X37" s="8">
        <f>FC_IND_E!X37+FC_TRA_E!X37+FC_OTH_E!X37</f>
        <v>2894.3771471999999</v>
      </c>
      <c r="Y37" s="8">
        <f>FC_IND_E!Y37+FC_TRA_E!Y37+FC_OTH_E!Y37</f>
        <v>3150.7565165999995</v>
      </c>
      <c r="Z37" s="8">
        <f>FC_IND_E!Z37+FC_TRA_E!Z37+FC_OTH_E!Z37</f>
        <v>3516.6942795600003</v>
      </c>
    </row>
    <row r="38" spans="1:26" ht="11.25" customHeight="1" x14ac:dyDescent="0.2">
      <c r="A38" s="28" t="s">
        <v>62</v>
      </c>
      <c r="B38" s="7" t="s">
        <v>63</v>
      </c>
      <c r="C38" s="8">
        <f>FC_IND_E!C38+FC_TRA_E!C38+FC_OTH_E!C38</f>
        <v>9.3030840000000001</v>
      </c>
      <c r="D38" s="8">
        <f>FC_IND_E!D38+FC_TRA_E!D38+FC_OTH_E!D38</f>
        <v>9.3030840000000001</v>
      </c>
      <c r="E38" s="8">
        <f>FC_IND_E!E38+FC_TRA_E!E38+FC_OTH_E!E38</f>
        <v>6.2019719999999996</v>
      </c>
      <c r="F38" s="8">
        <f>FC_IND_E!F38+FC_TRA_E!F38+FC_OTH_E!F38</f>
        <v>6.2019720000000005</v>
      </c>
      <c r="G38" s="8">
        <f>FC_IND_E!G38+FC_TRA_E!G38+FC_OTH_E!G38</f>
        <v>6.2720280000000015</v>
      </c>
      <c r="H38" s="8">
        <f>FC_IND_E!H38+FC_TRA_E!H38+FC_OTH_E!H38</f>
        <v>9.4079160000000002</v>
      </c>
      <c r="I38" s="8">
        <f>FC_IND_E!I38+FC_TRA_E!I38+FC_OTH_E!I38</f>
        <v>6.2720280000000033</v>
      </c>
      <c r="J38" s="8">
        <f>FC_IND_E!J38+FC_TRA_E!J38+FC_OTH_E!J38</f>
        <v>6.1598879999999978</v>
      </c>
      <c r="K38" s="8">
        <f>FC_IND_E!K38+FC_TRA_E!K38+FC_OTH_E!K38</f>
        <v>6.1598879999999978</v>
      </c>
      <c r="L38" s="8">
        <f>FC_IND_E!L38+FC_TRA_E!L38+FC_OTH_E!L38</f>
        <v>6.1598879999999978</v>
      </c>
      <c r="M38" s="8">
        <f>FC_IND_E!M38+FC_TRA_E!M38+FC_OTH_E!M38</f>
        <v>9.2400840000000013</v>
      </c>
      <c r="N38" s="8">
        <f>FC_IND_E!N38+FC_TRA_E!N38+FC_OTH_E!N38</f>
        <v>6.1598879999999978</v>
      </c>
      <c r="O38" s="8">
        <f>FC_IND_E!O38+FC_TRA_E!O38+FC_OTH_E!O38</f>
        <v>3.0799440000000002</v>
      </c>
      <c r="P38" s="8">
        <f>FC_IND_E!P38+FC_TRA_E!P38+FC_OTH_E!P38</f>
        <v>6.1598879999999978</v>
      </c>
      <c r="Q38" s="8">
        <f>FC_IND_E!Q38+FC_TRA_E!Q38+FC_OTH_E!Q38</f>
        <v>3.0799440000000007</v>
      </c>
      <c r="R38" s="8">
        <f>FC_IND_E!R38+FC_TRA_E!R38+FC_OTH_E!R38</f>
        <v>3.0799440000000007</v>
      </c>
      <c r="S38" s="8">
        <f>FC_IND_E!S38+FC_TRA_E!S38+FC_OTH_E!S38</f>
        <v>3.0799440000000011</v>
      </c>
      <c r="T38" s="8">
        <f>FC_IND_E!T38+FC_TRA_E!T38+FC_OTH_E!T38</f>
        <v>3.7298520000000002</v>
      </c>
      <c r="U38" s="8">
        <f>FC_IND_E!U38+FC_TRA_E!U38+FC_OTH_E!U38</f>
        <v>3.0061079999999993</v>
      </c>
      <c r="V38" s="8">
        <f>FC_IND_E!V38+FC_TRA_E!V38+FC_OTH_E!V38</f>
        <v>3.8437560000000013</v>
      </c>
      <c r="W38" s="8">
        <f>FC_IND_E!W38+FC_TRA_E!W38+FC_OTH_E!W38</f>
        <v>3.8467799999999981</v>
      </c>
      <c r="X38" s="8">
        <f>FC_IND_E!X38+FC_TRA_E!X38+FC_OTH_E!X38</f>
        <v>3.9977280000000004</v>
      </c>
      <c r="Y38" s="8">
        <f>FC_IND_E!Y38+FC_TRA_E!Y38+FC_OTH_E!Y38</f>
        <v>4.9712039999999993</v>
      </c>
      <c r="Z38" s="8">
        <f>FC_IND_E!Z38+FC_TRA_E!Z38+FC_OTH_E!Z38</f>
        <v>5.0480640000000001</v>
      </c>
    </row>
    <row r="39" spans="1:26" ht="11.25" customHeight="1" x14ac:dyDescent="0.2">
      <c r="A39" s="28" t="s">
        <v>64</v>
      </c>
      <c r="B39" s="7" t="s">
        <v>65</v>
      </c>
      <c r="C39" s="8">
        <f>FC_IND_E!C39+FC_TRA_E!C39+FC_OTH_E!C39</f>
        <v>0</v>
      </c>
      <c r="D39" s="8">
        <f>FC_IND_E!D39+FC_TRA_E!D39+FC_OTH_E!D39</f>
        <v>0</v>
      </c>
      <c r="E39" s="8">
        <f>FC_IND_E!E39+FC_TRA_E!E39+FC_OTH_E!E39</f>
        <v>0</v>
      </c>
      <c r="F39" s="8">
        <f>FC_IND_E!F39+FC_TRA_E!F39+FC_OTH_E!F39</f>
        <v>0</v>
      </c>
      <c r="G39" s="8">
        <f>FC_IND_E!G39+FC_TRA_E!G39+FC_OTH_E!G39</f>
        <v>0</v>
      </c>
      <c r="H39" s="8">
        <f>FC_IND_E!H39+FC_TRA_E!H39+FC_OTH_E!H39</f>
        <v>0</v>
      </c>
      <c r="I39" s="8">
        <f>FC_IND_E!I39+FC_TRA_E!I39+FC_OTH_E!I39</f>
        <v>0</v>
      </c>
      <c r="J39" s="8">
        <f>FC_IND_E!J39+FC_TRA_E!J39+FC_OTH_E!J39</f>
        <v>0</v>
      </c>
      <c r="K39" s="8">
        <f>FC_IND_E!K39+FC_TRA_E!K39+FC_OTH_E!K39</f>
        <v>0</v>
      </c>
      <c r="L39" s="8">
        <f>FC_IND_E!L39+FC_TRA_E!L39+FC_OTH_E!L39</f>
        <v>0</v>
      </c>
      <c r="M39" s="8">
        <f>FC_IND_E!M39+FC_TRA_E!M39+FC_OTH_E!M39</f>
        <v>0</v>
      </c>
      <c r="N39" s="8">
        <f>FC_IND_E!N39+FC_TRA_E!N39+FC_OTH_E!N39</f>
        <v>0</v>
      </c>
      <c r="O39" s="8">
        <f>FC_IND_E!O39+FC_TRA_E!O39+FC_OTH_E!O39</f>
        <v>0</v>
      </c>
      <c r="P39" s="8">
        <f>FC_IND_E!P39+FC_TRA_E!P39+FC_OTH_E!P39</f>
        <v>0</v>
      </c>
      <c r="Q39" s="8">
        <f>FC_IND_E!Q39+FC_TRA_E!Q39+FC_OTH_E!Q39</f>
        <v>0</v>
      </c>
      <c r="R39" s="8">
        <f>FC_IND_E!R39+FC_TRA_E!R39+FC_OTH_E!R39</f>
        <v>0</v>
      </c>
      <c r="S39" s="8">
        <f>FC_IND_E!S39+FC_TRA_E!S39+FC_OTH_E!S39</f>
        <v>0</v>
      </c>
      <c r="T39" s="8">
        <f>FC_IND_E!T39+FC_TRA_E!T39+FC_OTH_E!T39</f>
        <v>0</v>
      </c>
      <c r="U39" s="8">
        <f>FC_IND_E!U39+FC_TRA_E!U39+FC_OTH_E!U39</f>
        <v>0</v>
      </c>
      <c r="V39" s="8">
        <f>FC_IND_E!V39+FC_TRA_E!V39+FC_OTH_E!V39</f>
        <v>0</v>
      </c>
      <c r="W39" s="8">
        <f>FC_IND_E!W39+FC_TRA_E!W39+FC_OTH_E!W39</f>
        <v>0</v>
      </c>
      <c r="X39" s="8">
        <f>FC_IND_E!X39+FC_TRA_E!X39+FC_OTH_E!X39</f>
        <v>0</v>
      </c>
      <c r="Y39" s="8">
        <f>FC_IND_E!Y39+FC_TRA_E!Y39+FC_OTH_E!Y39</f>
        <v>0</v>
      </c>
      <c r="Z39" s="8">
        <f>FC_IND_E!Z39+FC_TRA_E!Z39+FC_OTH_E!Z39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FC_IND_E!C40+FC_TRA_E!C40+FC_OTH_E!C40</f>
        <v>442.43107055999985</v>
      </c>
      <c r="D40" s="8">
        <f>FC_IND_E!D40+FC_TRA_E!D40+FC_OTH_E!D40</f>
        <v>413.5766227200001</v>
      </c>
      <c r="E40" s="8">
        <f>FC_IND_E!E40+FC_TRA_E!E40+FC_OTH_E!E40</f>
        <v>416.78287380000012</v>
      </c>
      <c r="F40" s="8">
        <f>FC_IND_E!F40+FC_TRA_E!F40+FC_OTH_E!F40</f>
        <v>400.75265376000016</v>
      </c>
      <c r="G40" s="8">
        <f>FC_IND_E!G40+FC_TRA_E!G40+FC_OTH_E!G40</f>
        <v>432.81283500000012</v>
      </c>
      <c r="H40" s="8">
        <f>FC_IND_E!H40+FC_TRA_E!H40+FC_OTH_E!H40</f>
        <v>480.90323628000021</v>
      </c>
      <c r="I40" s="8">
        <f>FC_IND_E!I40+FC_TRA_E!I40+FC_OTH_E!I40</f>
        <v>477.69724404000016</v>
      </c>
      <c r="J40" s="8">
        <f>FC_IND_E!J40+FC_TRA_E!J40+FC_OTH_E!J40</f>
        <v>473.0301</v>
      </c>
      <c r="K40" s="8">
        <f>FC_IND_E!K40+FC_TRA_E!K40+FC_OTH_E!K40</f>
        <v>451.38796992000016</v>
      </c>
      <c r="L40" s="8">
        <f>FC_IND_E!L40+FC_TRA_E!L40+FC_OTH_E!L40</f>
        <v>426.6545137199999</v>
      </c>
      <c r="M40" s="8">
        <f>FC_IND_E!M40+FC_TRA_E!M40+FC_OTH_E!M40</f>
        <v>488.48854248000015</v>
      </c>
      <c r="N40" s="8">
        <f>FC_IND_E!N40+FC_TRA_E!N40+FC_OTH_E!N40</f>
        <v>435.92978627999997</v>
      </c>
      <c r="O40" s="8">
        <f>FC_IND_E!O40+FC_TRA_E!O40+FC_OTH_E!O40</f>
        <v>408.10448628</v>
      </c>
      <c r="P40" s="8">
        <f>FC_IND_E!P40+FC_TRA_E!P40+FC_OTH_E!P40</f>
        <v>423.56266992000013</v>
      </c>
      <c r="Q40" s="8">
        <f>FC_IND_E!Q40+FC_TRA_E!Q40+FC_OTH_E!Q40</f>
        <v>423.56292876000009</v>
      </c>
      <c r="R40" s="8">
        <f>FC_IND_E!R40+FC_TRA_E!R40+FC_OTH_E!R40</f>
        <v>451.38822876000017</v>
      </c>
      <c r="S40" s="8">
        <f>FC_IND_E!S40+FC_TRA_E!S40+FC_OTH_E!S40</f>
        <v>460.66324248000012</v>
      </c>
      <c r="T40" s="8">
        <f>FC_IND_E!T40+FC_TRA_E!T40+FC_OTH_E!T40</f>
        <v>547.39172592000011</v>
      </c>
      <c r="U40" s="8">
        <f>FC_IND_E!U40+FC_TRA_E!U40+FC_OTH_E!U40</f>
        <v>595.14304679999975</v>
      </c>
      <c r="V40" s="8">
        <f>FC_IND_E!V40+FC_TRA_E!V40+FC_OTH_E!V40</f>
        <v>558.41960412000003</v>
      </c>
      <c r="W40" s="8">
        <f>FC_IND_E!W40+FC_TRA_E!W40+FC_OTH_E!W40</f>
        <v>325.15403147999996</v>
      </c>
      <c r="X40" s="8">
        <f>FC_IND_E!X40+FC_TRA_E!X40+FC_OTH_E!X40</f>
        <v>414.20741580000004</v>
      </c>
      <c r="Y40" s="8">
        <f>FC_IND_E!Y40+FC_TRA_E!Y40+FC_OTH_E!Y40</f>
        <v>506.62468476000004</v>
      </c>
      <c r="Z40" s="8">
        <f>FC_IND_E!Z40+FC_TRA_E!Z40+FC_OTH_E!Z40</f>
        <v>529.71321276000003</v>
      </c>
    </row>
    <row r="41" spans="1:26" ht="11.25" customHeight="1" x14ac:dyDescent="0.2">
      <c r="A41" s="28" t="s">
        <v>68</v>
      </c>
      <c r="B41" s="7" t="s">
        <v>69</v>
      </c>
      <c r="C41" s="8">
        <f>FC_IND_E!C41+FC_TRA_E!C41+FC_OTH_E!C41</f>
        <v>28.342979999999997</v>
      </c>
      <c r="D41" s="8">
        <f>FC_IND_E!D41+FC_TRA_E!D41+FC_OTH_E!D41</f>
        <v>22.044626280000003</v>
      </c>
      <c r="E41" s="8">
        <f>FC_IND_E!E41+FC_TRA_E!E41+FC_OTH_E!E41</f>
        <v>15.746013720000001</v>
      </c>
      <c r="F41" s="8">
        <f>FC_IND_E!F41+FC_TRA_E!F41+FC_OTH_E!F41</f>
        <v>12.596966279999998</v>
      </c>
      <c r="G41" s="8">
        <f>FC_IND_E!G41+FC_TRA_E!G41+FC_OTH_E!G41</f>
        <v>9.4367887200000009</v>
      </c>
      <c r="H41" s="8">
        <f>FC_IND_E!H41+FC_TRA_E!H41+FC_OTH_E!H41</f>
        <v>9.4367887200000045</v>
      </c>
      <c r="I41" s="8">
        <f>FC_IND_E!I41+FC_TRA_E!I41+FC_OTH_E!I41</f>
        <v>6.2913650400000023</v>
      </c>
      <c r="J41" s="8">
        <f>FC_IND_E!J41+FC_TRA_E!J41+FC_OTH_E!J41</f>
        <v>3.1456825199999985</v>
      </c>
      <c r="K41" s="8">
        <f>FC_IND_E!K41+FC_TRA_E!K41+FC_OTH_E!K41</f>
        <v>6.2913650400000014</v>
      </c>
      <c r="L41" s="8">
        <f>FC_IND_E!L41+FC_TRA_E!L41+FC_OTH_E!L41</f>
        <v>6.2913650399999996</v>
      </c>
      <c r="M41" s="8">
        <f>FC_IND_E!M41+FC_TRA_E!M41+FC_OTH_E!M41</f>
        <v>6.2913650400000005</v>
      </c>
      <c r="N41" s="8">
        <f>FC_IND_E!N41+FC_TRA_E!N41+FC_OTH_E!N41</f>
        <v>6.2913650400000005</v>
      </c>
      <c r="O41" s="8">
        <f>FC_IND_E!O41+FC_TRA_E!O41+FC_OTH_E!O41</f>
        <v>3.1456825200000007</v>
      </c>
      <c r="P41" s="8">
        <f>FC_IND_E!P41+FC_TRA_E!P41+FC_OTH_E!P41</f>
        <v>6.2913650400000023</v>
      </c>
      <c r="Q41" s="8">
        <f>FC_IND_E!Q41+FC_TRA_E!Q41+FC_OTH_E!Q41</f>
        <v>3.1456825200000007</v>
      </c>
      <c r="R41" s="8">
        <f>FC_IND_E!R41+FC_TRA_E!R41+FC_OTH_E!R41</f>
        <v>3.1456825200000007</v>
      </c>
      <c r="S41" s="8">
        <f>FC_IND_E!S41+FC_TRA_E!S41+FC_OTH_E!S41</f>
        <v>3.1456825200000007</v>
      </c>
      <c r="T41" s="8">
        <f>FC_IND_E!T41+FC_TRA_E!T41+FC_OTH_E!T41</f>
        <v>2.20505796</v>
      </c>
      <c r="U41" s="8">
        <f>FC_IND_E!U41+FC_TRA_E!U41+FC_OTH_E!U41</f>
        <v>1.3586511599999995</v>
      </c>
      <c r="V41" s="8">
        <f>FC_IND_E!V41+FC_TRA_E!V41+FC_OTH_E!V41</f>
        <v>1.1352722399999999</v>
      </c>
      <c r="W41" s="8">
        <f>FC_IND_E!W41+FC_TRA_E!W41+FC_OTH_E!W41</f>
        <v>1.3589099999999998</v>
      </c>
      <c r="X41" s="8">
        <f>FC_IND_E!X41+FC_TRA_E!X41+FC_OTH_E!X41</f>
        <v>3.1674250800000001</v>
      </c>
      <c r="Y41" s="8">
        <f>FC_IND_E!Y41+FC_TRA_E!Y41+FC_OTH_E!Y41</f>
        <v>1.5727118400000002</v>
      </c>
      <c r="Z41" s="8">
        <f>FC_IND_E!Z41+FC_TRA_E!Z41+FC_OTH_E!Z41</f>
        <v>0.89015075999999982</v>
      </c>
    </row>
    <row r="42" spans="1:26" ht="11.25" customHeight="1" x14ac:dyDescent="0.2">
      <c r="A42" s="28" t="s">
        <v>70</v>
      </c>
      <c r="B42" s="7" t="s">
        <v>71</v>
      </c>
      <c r="C42" s="8">
        <f>FC_IND_E!C42+FC_TRA_E!C42+FC_OTH_E!C42</f>
        <v>0</v>
      </c>
      <c r="D42" s="8">
        <f>FC_IND_E!D42+FC_TRA_E!D42+FC_OTH_E!D42</f>
        <v>0</v>
      </c>
      <c r="E42" s="8">
        <f>FC_IND_E!E42+FC_TRA_E!E42+FC_OTH_E!E42</f>
        <v>0</v>
      </c>
      <c r="F42" s="8">
        <f>FC_IND_E!F42+FC_TRA_E!F42+FC_OTH_E!F42</f>
        <v>0</v>
      </c>
      <c r="G42" s="8">
        <f>FC_IND_E!G42+FC_TRA_E!G42+FC_OTH_E!G42</f>
        <v>0</v>
      </c>
      <c r="H42" s="8">
        <f>FC_IND_E!H42+FC_TRA_E!H42+FC_OTH_E!H42</f>
        <v>0</v>
      </c>
      <c r="I42" s="8">
        <f>FC_IND_E!I42+FC_TRA_E!I42+FC_OTH_E!I42</f>
        <v>0</v>
      </c>
      <c r="J42" s="8">
        <f>FC_IND_E!J42+FC_TRA_E!J42+FC_OTH_E!J42</f>
        <v>0</v>
      </c>
      <c r="K42" s="8">
        <f>FC_IND_E!K42+FC_TRA_E!K42+FC_OTH_E!K42</f>
        <v>0</v>
      </c>
      <c r="L42" s="8">
        <f>FC_IND_E!L42+FC_TRA_E!L42+FC_OTH_E!L42</f>
        <v>0</v>
      </c>
      <c r="M42" s="8">
        <f>FC_IND_E!M42+FC_TRA_E!M42+FC_OTH_E!M42</f>
        <v>0</v>
      </c>
      <c r="N42" s="8">
        <f>FC_IND_E!N42+FC_TRA_E!N42+FC_OTH_E!N42</f>
        <v>0</v>
      </c>
      <c r="O42" s="8">
        <f>FC_IND_E!O42+FC_TRA_E!O42+FC_OTH_E!O42</f>
        <v>0</v>
      </c>
      <c r="P42" s="8">
        <f>FC_IND_E!P42+FC_TRA_E!P42+FC_OTH_E!P42</f>
        <v>0</v>
      </c>
      <c r="Q42" s="8">
        <f>FC_IND_E!Q42+FC_TRA_E!Q42+FC_OTH_E!Q42</f>
        <v>0</v>
      </c>
      <c r="R42" s="8">
        <f>FC_IND_E!R42+FC_TRA_E!R42+FC_OTH_E!R42</f>
        <v>0</v>
      </c>
      <c r="S42" s="8">
        <f>FC_IND_E!S42+FC_TRA_E!S42+FC_OTH_E!S42</f>
        <v>0</v>
      </c>
      <c r="T42" s="8">
        <f>FC_IND_E!T42+FC_TRA_E!T42+FC_OTH_E!T42</f>
        <v>0</v>
      </c>
      <c r="U42" s="8">
        <f>FC_IND_E!U42+FC_TRA_E!U42+FC_OTH_E!U42</f>
        <v>0</v>
      </c>
      <c r="V42" s="8">
        <f>FC_IND_E!V42+FC_TRA_E!V42+FC_OTH_E!V42</f>
        <v>0</v>
      </c>
      <c r="W42" s="8">
        <f>FC_IND_E!W42+FC_TRA_E!W42+FC_OTH_E!W42</f>
        <v>0</v>
      </c>
      <c r="X42" s="8">
        <f>FC_IND_E!X42+FC_TRA_E!X42+FC_OTH_E!X42</f>
        <v>0</v>
      </c>
      <c r="Y42" s="8">
        <f>FC_IND_E!Y42+FC_TRA_E!Y42+FC_OTH_E!Y42</f>
        <v>0</v>
      </c>
      <c r="Z42" s="8">
        <f>FC_IND_E!Z42+FC_TRA_E!Z42+FC_OTH_E!Z42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FC_IND_E!C43+FC_TRA_E!C43+FC_OTH_E!C43</f>
        <v>15199.704435240001</v>
      </c>
      <c r="D43" s="8">
        <f>FC_IND_E!D43+FC_TRA_E!D43+FC_OTH_E!D43</f>
        <v>16528.956177240001</v>
      </c>
      <c r="E43" s="8">
        <f>FC_IND_E!E43+FC_TRA_E!E43+FC_OTH_E!E43</f>
        <v>16888.560661439999</v>
      </c>
      <c r="F43" s="8">
        <f>FC_IND_E!F43+FC_TRA_E!F43+FC_OTH_E!F43</f>
        <v>17036.2552698</v>
      </c>
      <c r="G43" s="8">
        <f>FC_IND_E!G43+FC_TRA_E!G43+FC_OTH_E!G43</f>
        <v>17704.092130919998</v>
      </c>
      <c r="H43" s="8">
        <f>FC_IND_E!H43+FC_TRA_E!H43+FC_OTH_E!H43</f>
        <v>17533.922459040001</v>
      </c>
      <c r="I43" s="8">
        <f>FC_IND_E!I43+FC_TRA_E!I43+FC_OTH_E!I43</f>
        <v>16622.927455679997</v>
      </c>
      <c r="J43" s="8">
        <f>FC_IND_E!J43+FC_TRA_E!J43+FC_OTH_E!J43</f>
        <v>16855.527237119997</v>
      </c>
      <c r="K43" s="8">
        <f>FC_IND_E!K43+FC_TRA_E!K43+FC_OTH_E!K43</f>
        <v>16546.455633239999</v>
      </c>
      <c r="L43" s="8">
        <f>FC_IND_E!L43+FC_TRA_E!L43+FC_OTH_E!L43</f>
        <v>16514.593018559997</v>
      </c>
      <c r="M43" s="8">
        <f>FC_IND_E!M43+FC_TRA_E!M43+FC_OTH_E!M43</f>
        <v>16294.737962879995</v>
      </c>
      <c r="N43" s="8">
        <f>FC_IND_E!N43+FC_TRA_E!N43+FC_OTH_E!N43</f>
        <v>15103.061288639998</v>
      </c>
      <c r="O43" s="8">
        <f>FC_IND_E!O43+FC_TRA_E!O43+FC_OTH_E!O43</f>
        <v>13713.834962879999</v>
      </c>
      <c r="P43" s="8">
        <f>FC_IND_E!P43+FC_TRA_E!P43+FC_OTH_E!P43</f>
        <v>13468.489655400004</v>
      </c>
      <c r="Q43" s="8">
        <f>FC_IND_E!Q43+FC_TRA_E!Q43+FC_OTH_E!Q43</f>
        <v>13752.070207199999</v>
      </c>
      <c r="R43" s="8">
        <f>FC_IND_E!R43+FC_TRA_E!R43+FC_OTH_E!R43</f>
        <v>14048.3965518</v>
      </c>
      <c r="S43" s="8">
        <f>FC_IND_E!S43+FC_TRA_E!S43+FC_OTH_E!S43</f>
        <v>14433.938644319998</v>
      </c>
      <c r="T43" s="8">
        <f>FC_IND_E!T43+FC_TRA_E!T43+FC_OTH_E!T43</f>
        <v>14729.828569559999</v>
      </c>
      <c r="U43" s="8">
        <f>FC_IND_E!U43+FC_TRA_E!U43+FC_OTH_E!U43</f>
        <v>14866.06850352</v>
      </c>
      <c r="V43" s="8">
        <f>FC_IND_E!V43+FC_TRA_E!V43+FC_OTH_E!V43</f>
        <v>15204.689379359999</v>
      </c>
      <c r="W43" s="8">
        <f>FC_IND_E!W43+FC_TRA_E!W43+FC_OTH_E!W43</f>
        <v>13209.807414960002</v>
      </c>
      <c r="X43" s="8">
        <f>FC_IND_E!X43+FC_TRA_E!X43+FC_OTH_E!X43</f>
        <v>14047.322842799998</v>
      </c>
      <c r="Y43" s="8">
        <f>FC_IND_E!Y43+FC_TRA_E!Y43+FC_OTH_E!Y43</f>
        <v>14560.030761120001</v>
      </c>
      <c r="Z43" s="8">
        <f>FC_IND_E!Z43+FC_TRA_E!Z43+FC_OTH_E!Z43</f>
        <v>15151.56359184</v>
      </c>
    </row>
    <row r="44" spans="1:26" ht="11.25" customHeight="1" x14ac:dyDescent="0.2">
      <c r="A44" s="28" t="s">
        <v>74</v>
      </c>
      <c r="B44" s="7" t="s">
        <v>75</v>
      </c>
      <c r="C44" s="8">
        <f>FC_IND_E!C44+FC_TRA_E!C44+FC_OTH_E!C44</f>
        <v>3958.7315457600002</v>
      </c>
      <c r="D44" s="8">
        <f>FC_IND_E!D44+FC_TRA_E!D44+FC_OTH_E!D44</f>
        <v>3442.7827742400009</v>
      </c>
      <c r="E44" s="8">
        <f>FC_IND_E!E44+FC_TRA_E!E44+FC_OTH_E!E44</f>
        <v>3005.0089624800012</v>
      </c>
      <c r="F44" s="8">
        <f>FC_IND_E!F44+FC_TRA_E!F44+FC_OTH_E!F44</f>
        <v>2551.598431200001</v>
      </c>
      <c r="G44" s="8">
        <f>FC_IND_E!G44+FC_TRA_E!G44+FC_OTH_E!G44</f>
        <v>2031.2917300800007</v>
      </c>
      <c r="H44" s="8">
        <f>FC_IND_E!H44+FC_TRA_E!H44+FC_OTH_E!H44</f>
        <v>1766.8810389600003</v>
      </c>
      <c r="I44" s="8">
        <f>FC_IND_E!I44+FC_TRA_E!I44+FC_OTH_E!I44</f>
        <v>1664.2275552000006</v>
      </c>
      <c r="J44" s="8">
        <f>FC_IND_E!J44+FC_TRA_E!J44+FC_OTH_E!J44</f>
        <v>1910.2318452000002</v>
      </c>
      <c r="K44" s="8">
        <f>FC_IND_E!K44+FC_TRA_E!K44+FC_OTH_E!K44</f>
        <v>1377.7198761600002</v>
      </c>
      <c r="L44" s="8">
        <f>FC_IND_E!L44+FC_TRA_E!L44+FC_OTH_E!L44</f>
        <v>1486.0796284800001</v>
      </c>
      <c r="M44" s="8">
        <f>FC_IND_E!M44+FC_TRA_E!M44+FC_OTH_E!M44</f>
        <v>1291.0319071200001</v>
      </c>
      <c r="N44" s="8">
        <f>FC_IND_E!N44+FC_TRA_E!N44+FC_OTH_E!N44</f>
        <v>978.33541176000006</v>
      </c>
      <c r="O44" s="8">
        <f>FC_IND_E!O44+FC_TRA_E!O44+FC_OTH_E!O44</f>
        <v>826.63181424000015</v>
      </c>
      <c r="P44" s="8">
        <f>FC_IND_E!P44+FC_TRA_E!P44+FC_OTH_E!P44</f>
        <v>681.1198761600001</v>
      </c>
      <c r="Q44" s="8">
        <f>FC_IND_E!Q44+FC_TRA_E!Q44+FC_OTH_E!Q44</f>
        <v>510.83990712000008</v>
      </c>
      <c r="R44" s="8">
        <f>FC_IND_E!R44+FC_TRA_E!R44+FC_OTH_E!R44</f>
        <v>647.06365944000004</v>
      </c>
      <c r="S44" s="8">
        <f>FC_IND_E!S44+FC_TRA_E!S44+FC_OTH_E!S44</f>
        <v>721.36747367999999</v>
      </c>
      <c r="T44" s="8">
        <f>FC_IND_E!T44+FC_TRA_E!T44+FC_OTH_E!T44</f>
        <v>613.04868144</v>
      </c>
      <c r="U44" s="8">
        <f>FC_IND_E!U44+FC_TRA_E!U44+FC_OTH_E!U44</f>
        <v>601.61524631999998</v>
      </c>
      <c r="V44" s="8">
        <f>FC_IND_E!V44+FC_TRA_E!V44+FC_OTH_E!V44</f>
        <v>523.38483720000011</v>
      </c>
      <c r="W44" s="8">
        <f>FC_IND_E!W44+FC_TRA_E!W44+FC_OTH_E!W44</f>
        <v>468.5025096</v>
      </c>
      <c r="X44" s="8">
        <f>FC_IND_E!X44+FC_TRA_E!X44+FC_OTH_E!X44</f>
        <v>409.77077040000006</v>
      </c>
      <c r="Y44" s="8">
        <f>FC_IND_E!Y44+FC_TRA_E!Y44+FC_OTH_E!Y44</f>
        <v>543.55224311999996</v>
      </c>
      <c r="Z44" s="8">
        <f>FC_IND_E!Z44+FC_TRA_E!Z44+FC_OTH_E!Z44</f>
        <v>513.72243792000006</v>
      </c>
    </row>
    <row r="45" spans="1:26" ht="11.25" customHeight="1" x14ac:dyDescent="0.2">
      <c r="A45" s="28" t="s">
        <v>76</v>
      </c>
      <c r="B45" s="7" t="s">
        <v>77</v>
      </c>
      <c r="C45" s="8">
        <f>FC_IND_E!C45+FC_TRA_E!C45+FC_OTH_E!C45</f>
        <v>0</v>
      </c>
      <c r="D45" s="8">
        <f>FC_IND_E!D45+FC_TRA_E!D45+FC_OTH_E!D45</f>
        <v>0</v>
      </c>
      <c r="E45" s="8">
        <f>FC_IND_E!E45+FC_TRA_E!E45+FC_OTH_E!E45</f>
        <v>0</v>
      </c>
      <c r="F45" s="8">
        <f>FC_IND_E!F45+FC_TRA_E!F45+FC_OTH_E!F45</f>
        <v>0</v>
      </c>
      <c r="G45" s="8">
        <f>FC_IND_E!G45+FC_TRA_E!G45+FC_OTH_E!G45</f>
        <v>0</v>
      </c>
      <c r="H45" s="8">
        <f>FC_IND_E!H45+FC_TRA_E!H45+FC_OTH_E!H45</f>
        <v>0</v>
      </c>
      <c r="I45" s="8">
        <f>FC_IND_E!I45+FC_TRA_E!I45+FC_OTH_E!I45</f>
        <v>0</v>
      </c>
      <c r="J45" s="8">
        <f>FC_IND_E!J45+FC_TRA_E!J45+FC_OTH_E!J45</f>
        <v>0</v>
      </c>
      <c r="K45" s="8">
        <f>FC_IND_E!K45+FC_TRA_E!K45+FC_OTH_E!K45</f>
        <v>0</v>
      </c>
      <c r="L45" s="8">
        <f>FC_IND_E!L45+FC_TRA_E!L45+FC_OTH_E!L45</f>
        <v>0</v>
      </c>
      <c r="M45" s="8">
        <f>FC_IND_E!M45+FC_TRA_E!M45+FC_OTH_E!M45</f>
        <v>0</v>
      </c>
      <c r="N45" s="8">
        <f>FC_IND_E!N45+FC_TRA_E!N45+FC_OTH_E!N45</f>
        <v>0</v>
      </c>
      <c r="O45" s="8">
        <f>FC_IND_E!O45+FC_TRA_E!O45+FC_OTH_E!O45</f>
        <v>0</v>
      </c>
      <c r="P45" s="8">
        <f>FC_IND_E!P45+FC_TRA_E!P45+FC_OTH_E!P45</f>
        <v>0</v>
      </c>
      <c r="Q45" s="8">
        <f>FC_IND_E!Q45+FC_TRA_E!Q45+FC_OTH_E!Q45</f>
        <v>0</v>
      </c>
      <c r="R45" s="8">
        <f>FC_IND_E!R45+FC_TRA_E!R45+FC_OTH_E!R45</f>
        <v>0</v>
      </c>
      <c r="S45" s="8">
        <f>FC_IND_E!S45+FC_TRA_E!S45+FC_OTH_E!S45</f>
        <v>0</v>
      </c>
      <c r="T45" s="8">
        <f>FC_IND_E!T45+FC_TRA_E!T45+FC_OTH_E!T45</f>
        <v>0</v>
      </c>
      <c r="U45" s="8">
        <f>FC_IND_E!U45+FC_TRA_E!U45+FC_OTH_E!U45</f>
        <v>0</v>
      </c>
      <c r="V45" s="8">
        <f>FC_IND_E!V45+FC_TRA_E!V45+FC_OTH_E!V45</f>
        <v>0</v>
      </c>
      <c r="W45" s="8">
        <f>FC_IND_E!W45+FC_TRA_E!W45+FC_OTH_E!W45</f>
        <v>0</v>
      </c>
      <c r="X45" s="8">
        <f>FC_IND_E!X45+FC_TRA_E!X45+FC_OTH_E!X45</f>
        <v>0</v>
      </c>
      <c r="Y45" s="8">
        <f>FC_IND_E!Y45+FC_TRA_E!Y45+FC_OTH_E!Y45</f>
        <v>0</v>
      </c>
      <c r="Z45" s="8">
        <f>FC_IND_E!Z45+FC_TRA_E!Z45+FC_OTH_E!Z45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FC_IND_E!C46+FC_TRA_E!C46+FC_OTH_E!C46</f>
        <v>0</v>
      </c>
      <c r="D46" s="8">
        <f>FC_IND_E!D46+FC_TRA_E!D46+FC_OTH_E!D46</f>
        <v>0</v>
      </c>
      <c r="E46" s="8">
        <f>FC_IND_E!E46+FC_TRA_E!E46+FC_OTH_E!E46</f>
        <v>0</v>
      </c>
      <c r="F46" s="8">
        <f>FC_IND_E!F46+FC_TRA_E!F46+FC_OTH_E!F46</f>
        <v>0</v>
      </c>
      <c r="G46" s="8">
        <f>FC_IND_E!G46+FC_TRA_E!G46+FC_OTH_E!G46</f>
        <v>0</v>
      </c>
      <c r="H46" s="8">
        <f>FC_IND_E!H46+FC_TRA_E!H46+FC_OTH_E!H46</f>
        <v>0</v>
      </c>
      <c r="I46" s="8">
        <f>FC_IND_E!I46+FC_TRA_E!I46+FC_OTH_E!I46</f>
        <v>0</v>
      </c>
      <c r="J46" s="8">
        <f>FC_IND_E!J46+FC_TRA_E!J46+FC_OTH_E!J46</f>
        <v>0</v>
      </c>
      <c r="K46" s="8">
        <f>FC_IND_E!K46+FC_TRA_E!K46+FC_OTH_E!K46</f>
        <v>0</v>
      </c>
      <c r="L46" s="8">
        <f>FC_IND_E!L46+FC_TRA_E!L46+FC_OTH_E!L46</f>
        <v>0</v>
      </c>
      <c r="M46" s="8">
        <f>FC_IND_E!M46+FC_TRA_E!M46+FC_OTH_E!M46</f>
        <v>0</v>
      </c>
      <c r="N46" s="8">
        <f>FC_IND_E!N46+FC_TRA_E!N46+FC_OTH_E!N46</f>
        <v>0</v>
      </c>
      <c r="O46" s="8">
        <f>FC_IND_E!O46+FC_TRA_E!O46+FC_OTH_E!O46</f>
        <v>0</v>
      </c>
      <c r="P46" s="8">
        <f>FC_IND_E!P46+FC_TRA_E!P46+FC_OTH_E!P46</f>
        <v>0</v>
      </c>
      <c r="Q46" s="8">
        <f>FC_IND_E!Q46+FC_TRA_E!Q46+FC_OTH_E!Q46</f>
        <v>0</v>
      </c>
      <c r="R46" s="8">
        <f>FC_IND_E!R46+FC_TRA_E!R46+FC_OTH_E!R46</f>
        <v>0</v>
      </c>
      <c r="S46" s="8">
        <f>FC_IND_E!S46+FC_TRA_E!S46+FC_OTH_E!S46</f>
        <v>0</v>
      </c>
      <c r="T46" s="8">
        <f>FC_IND_E!T46+FC_TRA_E!T46+FC_OTH_E!T46</f>
        <v>0</v>
      </c>
      <c r="U46" s="8">
        <f>FC_IND_E!U46+FC_TRA_E!U46+FC_OTH_E!U46</f>
        <v>0</v>
      </c>
      <c r="V46" s="8">
        <f>FC_IND_E!V46+FC_TRA_E!V46+FC_OTH_E!V46</f>
        <v>0</v>
      </c>
      <c r="W46" s="8">
        <f>FC_IND_E!W46+FC_TRA_E!W46+FC_OTH_E!W46</f>
        <v>0</v>
      </c>
      <c r="X46" s="8">
        <f>FC_IND_E!X46+FC_TRA_E!X46+FC_OTH_E!X46</f>
        <v>0</v>
      </c>
      <c r="Y46" s="8">
        <f>FC_IND_E!Y46+FC_TRA_E!Y46+FC_OTH_E!Y46</f>
        <v>0</v>
      </c>
      <c r="Z46" s="8">
        <f>FC_IND_E!Z46+FC_TRA_E!Z46+FC_OTH_E!Z46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FC_IND_E!C47+FC_TRA_E!C47+FC_OTH_E!C47</f>
        <v>0</v>
      </c>
      <c r="D47" s="8">
        <f>FC_IND_E!D47+FC_TRA_E!D47+FC_OTH_E!D47</f>
        <v>0</v>
      </c>
      <c r="E47" s="8">
        <f>FC_IND_E!E47+FC_TRA_E!E47+FC_OTH_E!E47</f>
        <v>0</v>
      </c>
      <c r="F47" s="8">
        <f>FC_IND_E!F47+FC_TRA_E!F47+FC_OTH_E!F47</f>
        <v>0</v>
      </c>
      <c r="G47" s="8">
        <f>FC_IND_E!G47+FC_TRA_E!G47+FC_OTH_E!G47</f>
        <v>0</v>
      </c>
      <c r="H47" s="8">
        <f>FC_IND_E!H47+FC_TRA_E!H47+FC_OTH_E!H47</f>
        <v>0</v>
      </c>
      <c r="I47" s="8">
        <f>FC_IND_E!I47+FC_TRA_E!I47+FC_OTH_E!I47</f>
        <v>0</v>
      </c>
      <c r="J47" s="8">
        <f>FC_IND_E!J47+FC_TRA_E!J47+FC_OTH_E!J47</f>
        <v>0</v>
      </c>
      <c r="K47" s="8">
        <f>FC_IND_E!K47+FC_TRA_E!K47+FC_OTH_E!K47</f>
        <v>0</v>
      </c>
      <c r="L47" s="8">
        <f>FC_IND_E!L47+FC_TRA_E!L47+FC_OTH_E!L47</f>
        <v>0</v>
      </c>
      <c r="M47" s="8">
        <f>FC_IND_E!M47+FC_TRA_E!M47+FC_OTH_E!M47</f>
        <v>0</v>
      </c>
      <c r="N47" s="8">
        <f>FC_IND_E!N47+FC_TRA_E!N47+FC_OTH_E!N47</f>
        <v>0</v>
      </c>
      <c r="O47" s="8">
        <f>FC_IND_E!O47+FC_TRA_E!O47+FC_OTH_E!O47</f>
        <v>0</v>
      </c>
      <c r="P47" s="8">
        <f>FC_IND_E!P47+FC_TRA_E!P47+FC_OTH_E!P47</f>
        <v>0</v>
      </c>
      <c r="Q47" s="8">
        <f>FC_IND_E!Q47+FC_TRA_E!Q47+FC_OTH_E!Q47</f>
        <v>0</v>
      </c>
      <c r="R47" s="8">
        <f>FC_IND_E!R47+FC_TRA_E!R47+FC_OTH_E!R47</f>
        <v>0</v>
      </c>
      <c r="S47" s="8">
        <f>FC_IND_E!S47+FC_TRA_E!S47+FC_OTH_E!S47</f>
        <v>0</v>
      </c>
      <c r="T47" s="8">
        <f>FC_IND_E!T47+FC_TRA_E!T47+FC_OTH_E!T47</f>
        <v>0</v>
      </c>
      <c r="U47" s="8">
        <f>FC_IND_E!U47+FC_TRA_E!U47+FC_OTH_E!U47</f>
        <v>0</v>
      </c>
      <c r="V47" s="8">
        <f>FC_IND_E!V47+FC_TRA_E!V47+FC_OTH_E!V47</f>
        <v>0</v>
      </c>
      <c r="W47" s="8">
        <f>FC_IND_E!W47+FC_TRA_E!W47+FC_OTH_E!W47</f>
        <v>0</v>
      </c>
      <c r="X47" s="8">
        <f>FC_IND_E!X47+FC_TRA_E!X47+FC_OTH_E!X47</f>
        <v>0</v>
      </c>
      <c r="Y47" s="8">
        <f>FC_IND_E!Y47+FC_TRA_E!Y47+FC_OTH_E!Y47</f>
        <v>0</v>
      </c>
      <c r="Z47" s="8">
        <f>FC_IND_E!Z47+FC_TRA_E!Z47+FC_OTH_E!Z47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FC_IND_E!C48+FC_TRA_E!C48+FC_OTH_E!C48</f>
        <v>1606.5950940000005</v>
      </c>
      <c r="D48" s="8">
        <f>FC_IND_E!D48+FC_TRA_E!D48+FC_OTH_E!D48</f>
        <v>2057.2257420000001</v>
      </c>
      <c r="E48" s="8">
        <f>FC_IND_E!E48+FC_TRA_E!E48+FC_OTH_E!E48</f>
        <v>2554.8784559999999</v>
      </c>
      <c r="F48" s="8">
        <f>FC_IND_E!F48+FC_TRA_E!F48+FC_OTH_E!F48</f>
        <v>2370.707703</v>
      </c>
      <c r="G48" s="8">
        <f>FC_IND_E!G48+FC_TRA_E!G48+FC_OTH_E!G48</f>
        <v>2801.7455309999996</v>
      </c>
      <c r="H48" s="8">
        <f>FC_IND_E!H48+FC_TRA_E!H48+FC_OTH_E!H48</f>
        <v>3232.7830080000003</v>
      </c>
      <c r="I48" s="8">
        <f>FC_IND_E!I48+FC_TRA_E!I48+FC_OTH_E!I48</f>
        <v>3119.1460560000005</v>
      </c>
      <c r="J48" s="8">
        <f>FC_IND_E!J48+FC_TRA_E!J48+FC_OTH_E!J48</f>
        <v>2009.2798440000001</v>
      </c>
      <c r="K48" s="8">
        <f>FC_IND_E!K48+FC_TRA_E!K48+FC_OTH_E!K48</f>
        <v>2183.9999219999995</v>
      </c>
      <c r="L48" s="8">
        <f>FC_IND_E!L48+FC_TRA_E!L48+FC_OTH_E!L48</f>
        <v>1887.6000779999995</v>
      </c>
      <c r="M48" s="8">
        <f>FC_IND_E!M48+FC_TRA_E!M48+FC_OTH_E!M48</f>
        <v>1800.2400389999998</v>
      </c>
      <c r="N48" s="8">
        <f>FC_IND_E!N48+FC_TRA_E!N48+FC_OTH_E!N48</f>
        <v>1531.9198440000002</v>
      </c>
      <c r="O48" s="8">
        <f>FC_IND_E!O48+FC_TRA_E!O48+FC_OTH_E!O48</f>
        <v>1279.1998440000002</v>
      </c>
      <c r="P48" s="8">
        <f>FC_IND_E!P48+FC_TRA_E!P48+FC_OTH_E!P48</f>
        <v>1366.5598830000004</v>
      </c>
      <c r="Q48" s="8">
        <f>FC_IND_E!Q48+FC_TRA_E!Q48+FC_OTH_E!Q48</f>
        <v>1569.3599609999997</v>
      </c>
      <c r="R48" s="8">
        <f>FC_IND_E!R48+FC_TRA_E!R48+FC_OTH_E!R48</f>
        <v>1422.7198829999998</v>
      </c>
      <c r="S48" s="8">
        <f>FC_IND_E!S48+FC_TRA_E!S48+FC_OTH_E!S48</f>
        <v>1042.0800389999999</v>
      </c>
      <c r="T48" s="8">
        <f>FC_IND_E!T48+FC_TRA_E!T48+FC_OTH_E!T48</f>
        <v>1212.9654420000002</v>
      </c>
      <c r="U48" s="8">
        <f>FC_IND_E!U48+FC_TRA_E!U48+FC_OTH_E!U48</f>
        <v>1073.2551569999998</v>
      </c>
      <c r="V48" s="8">
        <f>FC_IND_E!V48+FC_TRA_E!V48+FC_OTH_E!V48</f>
        <v>1055.2309560000003</v>
      </c>
      <c r="W48" s="8">
        <f>FC_IND_E!W48+FC_TRA_E!W48+FC_OTH_E!W48</f>
        <v>1113.0911999999998</v>
      </c>
      <c r="X48" s="8">
        <f>FC_IND_E!X48+FC_TRA_E!X48+FC_OTH_E!X48</f>
        <v>947.84987700000011</v>
      </c>
      <c r="Y48" s="8">
        <f>FC_IND_E!Y48+FC_TRA_E!Y48+FC_OTH_E!Y48</f>
        <v>1063.1214359999997</v>
      </c>
      <c r="Z48" s="8">
        <f>FC_IND_E!Z48+FC_TRA_E!Z48+FC_OTH_E!Z48</f>
        <v>1019.2292369999998</v>
      </c>
    </row>
    <row r="49" spans="1:26" ht="11.25" customHeight="1" x14ac:dyDescent="0.2">
      <c r="A49" s="28" t="s">
        <v>84</v>
      </c>
      <c r="B49" s="7" t="s">
        <v>85</v>
      </c>
      <c r="C49" s="8">
        <f>FC_IND_E!C49+FC_TRA_E!C49+FC_OTH_E!C49</f>
        <v>0</v>
      </c>
      <c r="D49" s="8">
        <f>FC_IND_E!D49+FC_TRA_E!D49+FC_OTH_E!D49</f>
        <v>0</v>
      </c>
      <c r="E49" s="8">
        <f>FC_IND_E!E49+FC_TRA_E!E49+FC_OTH_E!E49</f>
        <v>0</v>
      </c>
      <c r="F49" s="8">
        <f>FC_IND_E!F49+FC_TRA_E!F49+FC_OTH_E!F49</f>
        <v>0</v>
      </c>
      <c r="G49" s="8">
        <f>FC_IND_E!G49+FC_TRA_E!G49+FC_OTH_E!G49</f>
        <v>0</v>
      </c>
      <c r="H49" s="8">
        <f>FC_IND_E!H49+FC_TRA_E!H49+FC_OTH_E!H49</f>
        <v>0</v>
      </c>
      <c r="I49" s="8">
        <f>FC_IND_E!I49+FC_TRA_E!I49+FC_OTH_E!I49</f>
        <v>0</v>
      </c>
      <c r="J49" s="8">
        <f>FC_IND_E!J49+FC_TRA_E!J49+FC_OTH_E!J49</f>
        <v>0</v>
      </c>
      <c r="K49" s="8">
        <f>FC_IND_E!K49+FC_TRA_E!K49+FC_OTH_E!K49</f>
        <v>0</v>
      </c>
      <c r="L49" s="8">
        <f>FC_IND_E!L49+FC_TRA_E!L49+FC_OTH_E!L49</f>
        <v>0</v>
      </c>
      <c r="M49" s="8">
        <f>FC_IND_E!M49+FC_TRA_E!M49+FC_OTH_E!M49</f>
        <v>0</v>
      </c>
      <c r="N49" s="8">
        <f>FC_IND_E!N49+FC_TRA_E!N49+FC_OTH_E!N49</f>
        <v>0</v>
      </c>
      <c r="O49" s="8">
        <f>FC_IND_E!O49+FC_TRA_E!O49+FC_OTH_E!O49</f>
        <v>0</v>
      </c>
      <c r="P49" s="8">
        <f>FC_IND_E!P49+FC_TRA_E!P49+FC_OTH_E!P49</f>
        <v>0</v>
      </c>
      <c r="Q49" s="8">
        <f>FC_IND_E!Q49+FC_TRA_E!Q49+FC_OTH_E!Q49</f>
        <v>0</v>
      </c>
      <c r="R49" s="8">
        <f>FC_IND_E!R49+FC_TRA_E!R49+FC_OTH_E!R49</f>
        <v>0</v>
      </c>
      <c r="S49" s="8">
        <f>FC_IND_E!S49+FC_TRA_E!S49+FC_OTH_E!S49</f>
        <v>0</v>
      </c>
      <c r="T49" s="8">
        <f>FC_IND_E!T49+FC_TRA_E!T49+FC_OTH_E!T49</f>
        <v>0</v>
      </c>
      <c r="U49" s="8">
        <f>FC_IND_E!U49+FC_TRA_E!U49+FC_OTH_E!U49</f>
        <v>0</v>
      </c>
      <c r="V49" s="8">
        <f>FC_IND_E!V49+FC_TRA_E!V49+FC_OTH_E!V49</f>
        <v>0</v>
      </c>
      <c r="W49" s="8">
        <f>FC_IND_E!W49+FC_TRA_E!W49+FC_OTH_E!W49</f>
        <v>0</v>
      </c>
      <c r="X49" s="8">
        <f>FC_IND_E!X49+FC_TRA_E!X49+FC_OTH_E!X49</f>
        <v>0</v>
      </c>
      <c r="Y49" s="8">
        <f>FC_IND_E!Y49+FC_TRA_E!Y49+FC_OTH_E!Y49</f>
        <v>0</v>
      </c>
      <c r="Z49" s="8">
        <f>FC_IND_E!Z49+FC_TRA_E!Z49+FC_OTH_E!Z49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FC_IND_E!C50+FC_TRA_E!C50+FC_OTH_E!C50</f>
        <v>0</v>
      </c>
      <c r="D50" s="8">
        <f>FC_IND_E!D50+FC_TRA_E!D50+FC_OTH_E!D50</f>
        <v>0</v>
      </c>
      <c r="E50" s="8">
        <f>FC_IND_E!E50+FC_TRA_E!E50+FC_OTH_E!E50</f>
        <v>0</v>
      </c>
      <c r="F50" s="8">
        <f>FC_IND_E!F50+FC_TRA_E!F50+FC_OTH_E!F50</f>
        <v>0</v>
      </c>
      <c r="G50" s="8">
        <f>FC_IND_E!G50+FC_TRA_E!G50+FC_OTH_E!G50</f>
        <v>0</v>
      </c>
      <c r="H50" s="8">
        <f>FC_IND_E!H50+FC_TRA_E!H50+FC_OTH_E!H50</f>
        <v>0</v>
      </c>
      <c r="I50" s="8">
        <f>FC_IND_E!I50+FC_TRA_E!I50+FC_OTH_E!I50</f>
        <v>0</v>
      </c>
      <c r="J50" s="8">
        <f>FC_IND_E!J50+FC_TRA_E!J50+FC_OTH_E!J50</f>
        <v>0</v>
      </c>
      <c r="K50" s="8">
        <f>FC_IND_E!K50+FC_TRA_E!K50+FC_OTH_E!K50</f>
        <v>0</v>
      </c>
      <c r="L50" s="8">
        <f>FC_IND_E!L50+FC_TRA_E!L50+FC_OTH_E!L50</f>
        <v>0</v>
      </c>
      <c r="M50" s="8">
        <f>FC_IND_E!M50+FC_TRA_E!M50+FC_OTH_E!M50</f>
        <v>0</v>
      </c>
      <c r="N50" s="8">
        <f>FC_IND_E!N50+FC_TRA_E!N50+FC_OTH_E!N50</f>
        <v>0</v>
      </c>
      <c r="O50" s="8">
        <f>FC_IND_E!O50+FC_TRA_E!O50+FC_OTH_E!O50</f>
        <v>0</v>
      </c>
      <c r="P50" s="8">
        <f>FC_IND_E!P50+FC_TRA_E!P50+FC_OTH_E!P50</f>
        <v>0</v>
      </c>
      <c r="Q50" s="8">
        <f>FC_IND_E!Q50+FC_TRA_E!Q50+FC_OTH_E!Q50</f>
        <v>0</v>
      </c>
      <c r="R50" s="8">
        <f>FC_IND_E!R50+FC_TRA_E!R50+FC_OTH_E!R50</f>
        <v>0</v>
      </c>
      <c r="S50" s="8">
        <f>FC_IND_E!S50+FC_TRA_E!S50+FC_OTH_E!S50</f>
        <v>0</v>
      </c>
      <c r="T50" s="8">
        <f>FC_IND_E!T50+FC_TRA_E!T50+FC_OTH_E!T50</f>
        <v>0</v>
      </c>
      <c r="U50" s="8">
        <f>FC_IND_E!U50+FC_TRA_E!U50+FC_OTH_E!U50</f>
        <v>0</v>
      </c>
      <c r="V50" s="8">
        <f>FC_IND_E!V50+FC_TRA_E!V50+FC_OTH_E!V50</f>
        <v>0</v>
      </c>
      <c r="W50" s="8">
        <f>FC_IND_E!W50+FC_TRA_E!W50+FC_OTH_E!W50</f>
        <v>0</v>
      </c>
      <c r="X50" s="8">
        <f>FC_IND_E!X50+FC_TRA_E!X50+FC_OTH_E!X50</f>
        <v>0</v>
      </c>
      <c r="Y50" s="8">
        <f>FC_IND_E!Y50+FC_TRA_E!Y50+FC_OTH_E!Y50</f>
        <v>0</v>
      </c>
      <c r="Z50" s="8">
        <f>FC_IND_E!Z50+FC_TRA_E!Z50+FC_OTH_E!Z50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FC_IND_E!C51+FC_TRA_E!C51+FC_OTH_E!C51</f>
        <v>1856.66877</v>
      </c>
      <c r="D51" s="27">
        <f>FC_IND_E!D51+FC_TRA_E!D51+FC_OTH_E!D51</f>
        <v>2442.2013000000002</v>
      </c>
      <c r="E51" s="27">
        <f>FC_IND_E!E51+FC_TRA_E!E51+FC_OTH_E!E51</f>
        <v>2779.0705800000001</v>
      </c>
      <c r="F51" s="27">
        <f>FC_IND_E!F51+FC_TRA_E!F51+FC_OTH_E!F51</f>
        <v>2832.9939000000004</v>
      </c>
      <c r="G51" s="27">
        <f>FC_IND_E!G51+FC_TRA_E!G51+FC_OTH_E!G51</f>
        <v>3007.6388100000004</v>
      </c>
      <c r="H51" s="27">
        <f>FC_IND_E!H51+FC_TRA_E!H51+FC_OTH_E!H51</f>
        <v>3070.4988600000006</v>
      </c>
      <c r="I51" s="27">
        <f>FC_IND_E!I51+FC_TRA_E!I51+FC_OTH_E!I51</f>
        <v>3145.7289600000004</v>
      </c>
      <c r="J51" s="27">
        <f>FC_IND_E!J51+FC_TRA_E!J51+FC_OTH_E!J51</f>
        <v>3381.71922</v>
      </c>
      <c r="K51" s="27">
        <f>FC_IND_E!K51+FC_TRA_E!K51+FC_OTH_E!K51</f>
        <v>3394.3922100000004</v>
      </c>
      <c r="L51" s="27">
        <f>FC_IND_E!L51+FC_TRA_E!L51+FC_OTH_E!L51</f>
        <v>3377.4275700000003</v>
      </c>
      <c r="M51" s="27">
        <f>FC_IND_E!M51+FC_TRA_E!M51+FC_OTH_E!M51</f>
        <v>3674.4097499999998</v>
      </c>
      <c r="N51" s="27">
        <f>FC_IND_E!N51+FC_TRA_E!N51+FC_OTH_E!N51</f>
        <v>3860.8693200000007</v>
      </c>
      <c r="O51" s="27">
        <f>FC_IND_E!O51+FC_TRA_E!O51+FC_OTH_E!O51</f>
        <v>3793.0612499999997</v>
      </c>
      <c r="P51" s="27">
        <f>FC_IND_E!P51+FC_TRA_E!P51+FC_OTH_E!P51</f>
        <v>3679.8121799999999</v>
      </c>
      <c r="Q51" s="27">
        <f>FC_IND_E!Q51+FC_TRA_E!Q51+FC_OTH_E!Q51</f>
        <v>3635.2800000000007</v>
      </c>
      <c r="R51" s="27">
        <f>FC_IND_E!R51+FC_TRA_E!R51+FC_OTH_E!R51</f>
        <v>3792.6835848000001</v>
      </c>
      <c r="S51" s="27">
        <f>FC_IND_E!S51+FC_TRA_E!S51+FC_OTH_E!S51</f>
        <v>3841.5613381200005</v>
      </c>
      <c r="T51" s="27">
        <f>FC_IND_E!T51+FC_TRA_E!T51+FC_OTH_E!T51</f>
        <v>4088.8694365199999</v>
      </c>
      <c r="U51" s="27">
        <f>FC_IND_E!U51+FC_TRA_E!U51+FC_OTH_E!U51</f>
        <v>4237.0456708800002</v>
      </c>
      <c r="V51" s="27">
        <f>FC_IND_E!V51+FC_TRA_E!V51+FC_OTH_E!V51</f>
        <v>4262.7767886000001</v>
      </c>
      <c r="W51" s="27">
        <f>FC_IND_E!W51+FC_TRA_E!W51+FC_OTH_E!W51</f>
        <v>3976.1272861200005</v>
      </c>
      <c r="X51" s="27">
        <f>FC_IND_E!X51+FC_TRA_E!X51+FC_OTH_E!X51</f>
        <v>4396.0304005200005</v>
      </c>
      <c r="Y51" s="27">
        <f>FC_IND_E!Y51+FC_TRA_E!Y51+FC_OTH_E!Y51</f>
        <v>3984.1087453200003</v>
      </c>
      <c r="Z51" s="27">
        <f>FC_IND_E!Z51+FC_TRA_E!Z51+FC_OTH_E!Z51</f>
        <v>3862.1521699199993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W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203.05977120000006</v>
      </c>
      <c r="I52" s="27">
        <f t="shared" si="20"/>
        <v>244.67311439999995</v>
      </c>
      <c r="J52" s="27">
        <f t="shared" si="20"/>
        <v>221.65022879999998</v>
      </c>
      <c r="K52" s="27">
        <f t="shared" si="20"/>
        <v>231.51688559999999</v>
      </c>
      <c r="L52" s="27">
        <f t="shared" si="20"/>
        <v>231.51688560000002</v>
      </c>
      <c r="M52" s="27">
        <f t="shared" si="20"/>
        <v>326.89800000000002</v>
      </c>
      <c r="N52" s="27">
        <f t="shared" si="20"/>
        <v>457.88628600000004</v>
      </c>
      <c r="O52" s="27">
        <f t="shared" si="20"/>
        <v>375.66088559999997</v>
      </c>
      <c r="P52" s="27">
        <f t="shared" si="20"/>
        <v>421.70665680000002</v>
      </c>
      <c r="Q52" s="27">
        <f t="shared" si="20"/>
        <v>515.22882839999988</v>
      </c>
      <c r="R52" s="27">
        <f t="shared" si="20"/>
        <v>334.4768856</v>
      </c>
      <c r="S52" s="27">
        <f t="shared" si="20"/>
        <v>541.68388559999994</v>
      </c>
      <c r="T52" s="27">
        <f t="shared" si="20"/>
        <v>572.62542480000013</v>
      </c>
      <c r="U52" s="27">
        <f t="shared" si="20"/>
        <v>522.30990239999994</v>
      </c>
      <c r="V52" s="27">
        <f t="shared" si="20"/>
        <v>523.82495879999999</v>
      </c>
      <c r="W52" s="27">
        <f t="shared" si="20"/>
        <v>578.10135239999988</v>
      </c>
      <c r="X52" s="27">
        <f t="shared" ref="X52:Z52" si="21">SUM(X53:X54)</f>
        <v>535.36728960000005</v>
      </c>
      <c r="Y52" s="27">
        <f t="shared" si="21"/>
        <v>515.45173679999994</v>
      </c>
      <c r="Z52" s="27">
        <f t="shared" si="21"/>
        <v>510.69138120000002</v>
      </c>
    </row>
    <row r="53" spans="1:26" ht="11.25" customHeight="1" x14ac:dyDescent="0.2">
      <c r="A53" s="29" t="s">
        <v>116</v>
      </c>
      <c r="B53" s="7" t="s">
        <v>117</v>
      </c>
      <c r="C53" s="8">
        <f>FC_IND_E!C53+FC_TRA_E!C53+FC_OTH_E!C53</f>
        <v>0</v>
      </c>
      <c r="D53" s="8">
        <f>FC_IND_E!D53+FC_TRA_E!D53+FC_OTH_E!D53</f>
        <v>0</v>
      </c>
      <c r="E53" s="8">
        <f>FC_IND_E!E53+FC_TRA_E!E53+FC_OTH_E!E53</f>
        <v>0</v>
      </c>
      <c r="F53" s="8">
        <f>FC_IND_E!F53+FC_TRA_E!F53+FC_OTH_E!F53</f>
        <v>0</v>
      </c>
      <c r="G53" s="8">
        <f>FC_IND_E!G53+FC_TRA_E!G53+FC_OTH_E!G53</f>
        <v>0</v>
      </c>
      <c r="H53" s="8">
        <f>FC_IND_E!H53+FC_TRA_E!H53+FC_OTH_E!H53</f>
        <v>203.05977120000006</v>
      </c>
      <c r="I53" s="8">
        <f>FC_IND_E!I53+FC_TRA_E!I53+FC_OTH_E!I53</f>
        <v>244.67311439999995</v>
      </c>
      <c r="J53" s="8">
        <f>FC_IND_E!J53+FC_TRA_E!J53+FC_OTH_E!J53</f>
        <v>221.65022879999998</v>
      </c>
      <c r="K53" s="8">
        <f>FC_IND_E!K53+FC_TRA_E!K53+FC_OTH_E!K53</f>
        <v>231.51688559999999</v>
      </c>
      <c r="L53" s="8">
        <f>FC_IND_E!L53+FC_TRA_E!L53+FC_OTH_E!L53</f>
        <v>231.51688560000002</v>
      </c>
      <c r="M53" s="8">
        <f>FC_IND_E!M53+FC_TRA_E!M53+FC_OTH_E!M53</f>
        <v>326.89800000000002</v>
      </c>
      <c r="N53" s="8">
        <f>FC_IND_E!N53+FC_TRA_E!N53+FC_OTH_E!N53</f>
        <v>457.88628600000004</v>
      </c>
      <c r="O53" s="8">
        <f>FC_IND_E!O53+FC_TRA_E!O53+FC_OTH_E!O53</f>
        <v>375.66088559999997</v>
      </c>
      <c r="P53" s="8">
        <f>FC_IND_E!P53+FC_TRA_E!P53+FC_OTH_E!P53</f>
        <v>421.70665680000002</v>
      </c>
      <c r="Q53" s="8">
        <f>FC_IND_E!Q53+FC_TRA_E!Q53+FC_OTH_E!Q53</f>
        <v>515.22882839999988</v>
      </c>
      <c r="R53" s="8">
        <f>FC_IND_E!R53+FC_TRA_E!R53+FC_OTH_E!R53</f>
        <v>334.4768856</v>
      </c>
      <c r="S53" s="8">
        <f>FC_IND_E!S53+FC_TRA_E!S53+FC_OTH_E!S53</f>
        <v>541.68388559999994</v>
      </c>
      <c r="T53" s="8">
        <f>FC_IND_E!T53+FC_TRA_E!T53+FC_OTH_E!T53</f>
        <v>572.62542480000013</v>
      </c>
      <c r="U53" s="8">
        <f>FC_IND_E!U53+FC_TRA_E!U53+FC_OTH_E!U53</f>
        <v>522.30990239999994</v>
      </c>
      <c r="V53" s="8">
        <f>FC_IND_E!V53+FC_TRA_E!V53+FC_OTH_E!V53</f>
        <v>523.82495879999999</v>
      </c>
      <c r="W53" s="8">
        <f>FC_IND_E!W53+FC_TRA_E!W53+FC_OTH_E!W53</f>
        <v>578.10135239999988</v>
      </c>
      <c r="X53" s="8">
        <f>FC_IND_E!X53+FC_TRA_E!X53+FC_OTH_E!X53</f>
        <v>535.36728960000005</v>
      </c>
      <c r="Y53" s="8">
        <f>FC_IND_E!Y53+FC_TRA_E!Y53+FC_OTH_E!Y53</f>
        <v>515.45173679999994</v>
      </c>
      <c r="Z53" s="8">
        <f>FC_IND_E!Z53+FC_TRA_E!Z53+FC_OTH_E!Z53</f>
        <v>510.69138120000002</v>
      </c>
    </row>
    <row r="54" spans="1:26" ht="11.25" customHeight="1" x14ac:dyDescent="0.2">
      <c r="A54" s="43" t="s">
        <v>118</v>
      </c>
      <c r="B54" s="44" t="s">
        <v>119</v>
      </c>
      <c r="C54" s="45">
        <f>FC_IND_E!C54+FC_TRA_E!C54+FC_OTH_E!C54</f>
        <v>0</v>
      </c>
      <c r="D54" s="45">
        <f>FC_IND_E!D54+FC_TRA_E!D54+FC_OTH_E!D54</f>
        <v>0</v>
      </c>
      <c r="E54" s="45">
        <f>FC_IND_E!E54+FC_TRA_E!E54+FC_OTH_E!E54</f>
        <v>0</v>
      </c>
      <c r="F54" s="45">
        <f>FC_IND_E!F54+FC_TRA_E!F54+FC_OTH_E!F54</f>
        <v>0</v>
      </c>
      <c r="G54" s="45">
        <f>FC_IND_E!G54+FC_TRA_E!G54+FC_OTH_E!G54</f>
        <v>0</v>
      </c>
      <c r="H54" s="45">
        <f>FC_IND_E!H54+FC_TRA_E!H54+FC_OTH_E!H54</f>
        <v>0</v>
      </c>
      <c r="I54" s="45">
        <f>FC_IND_E!I54+FC_TRA_E!I54+FC_OTH_E!I54</f>
        <v>0</v>
      </c>
      <c r="J54" s="45">
        <f>FC_IND_E!J54+FC_TRA_E!J54+FC_OTH_E!J54</f>
        <v>0</v>
      </c>
      <c r="K54" s="45">
        <f>FC_IND_E!K54+FC_TRA_E!K54+FC_OTH_E!K54</f>
        <v>0</v>
      </c>
      <c r="L54" s="45">
        <f>FC_IND_E!L54+FC_TRA_E!L54+FC_OTH_E!L54</f>
        <v>0</v>
      </c>
      <c r="M54" s="45">
        <f>FC_IND_E!M54+FC_TRA_E!M54+FC_OTH_E!M54</f>
        <v>0</v>
      </c>
      <c r="N54" s="45">
        <f>FC_IND_E!N54+FC_TRA_E!N54+FC_OTH_E!N54</f>
        <v>0</v>
      </c>
      <c r="O54" s="45">
        <f>FC_IND_E!O54+FC_TRA_E!O54+FC_OTH_E!O54</f>
        <v>0</v>
      </c>
      <c r="P54" s="45">
        <f>FC_IND_E!P54+FC_TRA_E!P54+FC_OTH_E!P54</f>
        <v>0</v>
      </c>
      <c r="Q54" s="45">
        <f>FC_IND_E!Q54+FC_TRA_E!Q54+FC_OTH_E!Q54</f>
        <v>0</v>
      </c>
      <c r="R54" s="45">
        <f>FC_IND_E!R54+FC_TRA_E!R54+FC_OTH_E!R54</f>
        <v>0</v>
      </c>
      <c r="S54" s="45">
        <f>FC_IND_E!S54+FC_TRA_E!S54+FC_OTH_E!S54</f>
        <v>0</v>
      </c>
      <c r="T54" s="45">
        <f>FC_IND_E!T54+FC_TRA_E!T54+FC_OTH_E!T54</f>
        <v>0</v>
      </c>
      <c r="U54" s="45">
        <f>FC_IND_E!U54+FC_TRA_E!U54+FC_OTH_E!U54</f>
        <v>0</v>
      </c>
      <c r="V54" s="45">
        <f>FC_IND_E!V54+FC_TRA_E!V54+FC_OTH_E!V54</f>
        <v>0</v>
      </c>
      <c r="W54" s="45">
        <f>FC_IND_E!W54+FC_TRA_E!W54+FC_OTH_E!W54</f>
        <v>0</v>
      </c>
      <c r="X54" s="45">
        <f>FC_IND_E!X54+FC_TRA_E!X54+FC_OTH_E!X54</f>
        <v>0</v>
      </c>
      <c r="Y54" s="45">
        <f>FC_IND_E!Y54+FC_TRA_E!Y54+FC_OTH_E!Y54</f>
        <v>0</v>
      </c>
      <c r="Z54" s="45">
        <f>FC_IND_E!Z54+FC_TRA_E!Z54+FC_OTH_E!Z54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11321.631820799998</v>
      </c>
      <c r="D61" s="49">
        <f t="shared" si="22"/>
        <v>11278.064044799998</v>
      </c>
      <c r="E61" s="49">
        <f t="shared" si="22"/>
        <v>11552.463820799996</v>
      </c>
      <c r="F61" s="49">
        <f t="shared" si="22"/>
        <v>11582.591731199998</v>
      </c>
      <c r="G61" s="49">
        <f t="shared" si="22"/>
        <v>11627.7279552</v>
      </c>
      <c r="H61" s="49">
        <f t="shared" si="22"/>
        <v>11747.455775999999</v>
      </c>
      <c r="I61" s="49">
        <f t="shared" si="22"/>
        <v>12036.954588479997</v>
      </c>
      <c r="J61" s="49">
        <f t="shared" si="22"/>
        <v>12416.873928479996</v>
      </c>
      <c r="K61" s="49">
        <f t="shared" si="22"/>
        <v>12394.538854559998</v>
      </c>
      <c r="L61" s="49">
        <f t="shared" si="22"/>
        <v>12589.2889416</v>
      </c>
      <c r="M61" s="49">
        <f t="shared" si="22"/>
        <v>11056.232927520001</v>
      </c>
      <c r="N61" s="49">
        <f t="shared" si="22"/>
        <v>11048.622108480002</v>
      </c>
      <c r="O61" s="49">
        <f t="shared" si="22"/>
        <v>9292.5965916000005</v>
      </c>
      <c r="P61" s="49">
        <f t="shared" si="22"/>
        <v>9574.0217294400009</v>
      </c>
      <c r="Q61" s="49">
        <f t="shared" si="22"/>
        <v>9140.2672492800029</v>
      </c>
      <c r="R61" s="49">
        <f t="shared" si="22"/>
        <v>9243.5245869600039</v>
      </c>
      <c r="S61" s="49">
        <f t="shared" si="22"/>
        <v>9272.8259683200031</v>
      </c>
      <c r="T61" s="49">
        <f t="shared" si="22"/>
        <v>9208.6263633599992</v>
      </c>
      <c r="U61" s="49">
        <f t="shared" si="22"/>
        <v>9224.9578677599966</v>
      </c>
      <c r="V61" s="49">
        <f t="shared" si="22"/>
        <v>9458.9298986400045</v>
      </c>
      <c r="W61" s="49">
        <f t="shared" si="22"/>
        <v>9317.6904398400002</v>
      </c>
      <c r="X61" s="49">
        <f t="shared" si="22"/>
        <v>9471.4426461600015</v>
      </c>
      <c r="Y61" s="49">
        <f t="shared" ref="Y61:Z61" si="23">SUM(Y62:Y72)</f>
        <v>9748.6333725599961</v>
      </c>
      <c r="Z61" s="49">
        <f t="shared" si="23"/>
        <v>9728.0677209599999</v>
      </c>
    </row>
    <row r="62" spans="1:26" ht="11.25" customHeight="1" x14ac:dyDescent="0.2">
      <c r="A62" s="50" t="s">
        <v>92</v>
      </c>
      <c r="B62" s="51" t="s">
        <v>93</v>
      </c>
      <c r="C62" s="52">
        <f>FC_IND_E!C62+FC_TRA_E!C62+FC_OTH_E!C62</f>
        <v>11321.631820799998</v>
      </c>
      <c r="D62" s="52">
        <f>FC_IND_E!D62+FC_TRA_E!D62+FC_OTH_E!D62</f>
        <v>11278.064044799998</v>
      </c>
      <c r="E62" s="52">
        <f>FC_IND_E!E62+FC_TRA_E!E62+FC_OTH_E!E62</f>
        <v>11552.463820799996</v>
      </c>
      <c r="F62" s="52">
        <f>FC_IND_E!F62+FC_TRA_E!F62+FC_OTH_E!F62</f>
        <v>11582.591731199998</v>
      </c>
      <c r="G62" s="52">
        <f>FC_IND_E!G62+FC_TRA_E!G62+FC_OTH_E!G62</f>
        <v>11627.7279552</v>
      </c>
      <c r="H62" s="52">
        <f>FC_IND_E!H62+FC_TRA_E!H62+FC_OTH_E!H62</f>
        <v>11747.455775999999</v>
      </c>
      <c r="I62" s="52">
        <f>FC_IND_E!I62+FC_TRA_E!I62+FC_OTH_E!I62</f>
        <v>11824.288358399997</v>
      </c>
      <c r="J62" s="52">
        <f>FC_IND_E!J62+FC_TRA_E!J62+FC_OTH_E!J62</f>
        <v>12015.359999999997</v>
      </c>
      <c r="K62" s="52">
        <f>FC_IND_E!K62+FC_TRA_E!K62+FC_OTH_E!K62</f>
        <v>11983.999507199998</v>
      </c>
      <c r="L62" s="52">
        <f>FC_IND_E!L62+FC_TRA_E!L62+FC_OTH_E!L62</f>
        <v>11918.591999999999</v>
      </c>
      <c r="M62" s="52">
        <f>FC_IND_E!M62+FC_TRA_E!M62+FC_OTH_E!M62</f>
        <v>10085.935507200002</v>
      </c>
      <c r="N62" s="52">
        <f>FC_IND_E!N62+FC_TRA_E!N62+FC_OTH_E!N62</f>
        <v>10136.447596800001</v>
      </c>
      <c r="O62" s="52">
        <f>FC_IND_E!O62+FC_TRA_E!O62+FC_OTH_E!O62</f>
        <v>8235.1362239999999</v>
      </c>
      <c r="P62" s="52">
        <f>FC_IND_E!P62+FC_TRA_E!P62+FC_OTH_E!P62</f>
        <v>8615.1518208000016</v>
      </c>
      <c r="Q62" s="52">
        <f>FC_IND_E!Q62+FC_TRA_E!Q62+FC_OTH_E!Q62</f>
        <v>8163.6799104000038</v>
      </c>
      <c r="R62" s="52">
        <f>FC_IND_E!R62+FC_TRA_E!R62+FC_OTH_E!R62</f>
        <v>8060.9755968000027</v>
      </c>
      <c r="S62" s="52">
        <f>FC_IND_E!S62+FC_TRA_E!S62+FC_OTH_E!S62</f>
        <v>8313.087686400002</v>
      </c>
      <c r="T62" s="52">
        <f>FC_IND_E!T62+FC_TRA_E!T62+FC_OTH_E!T62</f>
        <v>8308.3125887999995</v>
      </c>
      <c r="U62" s="52">
        <f>FC_IND_E!U62+FC_TRA_E!U62+FC_OTH_E!U62</f>
        <v>8270.6492735999964</v>
      </c>
      <c r="V62" s="52">
        <f>FC_IND_E!V62+FC_TRA_E!V62+FC_OTH_E!V62</f>
        <v>8495.6981760000035</v>
      </c>
      <c r="W62" s="52">
        <f>FC_IND_E!W62+FC_TRA_E!W62+FC_OTH_E!W62</f>
        <v>8451.1389311999992</v>
      </c>
      <c r="X62" s="52">
        <f>FC_IND_E!X62+FC_TRA_E!X62+FC_OTH_E!X62</f>
        <v>8282.3005440000015</v>
      </c>
      <c r="Y62" s="52">
        <f>FC_IND_E!Y62+FC_TRA_E!Y62+FC_OTH_E!Y62</f>
        <v>8536.7991743999974</v>
      </c>
      <c r="Z62" s="52">
        <f>FC_IND_E!Z62+FC_TRA_E!Z62+FC_OTH_E!Z62</f>
        <v>8438.1353280000003</v>
      </c>
    </row>
    <row r="63" spans="1:26" ht="11.25" customHeight="1" x14ac:dyDescent="0.2">
      <c r="A63" s="50" t="s">
        <v>94</v>
      </c>
      <c r="B63" s="51" t="s">
        <v>95</v>
      </c>
      <c r="C63" s="52">
        <f>FC_IND_E!C63+FC_TRA_E!C63+FC_OTH_E!C63</f>
        <v>0</v>
      </c>
      <c r="D63" s="52">
        <f>FC_IND_E!D63+FC_TRA_E!D63+FC_OTH_E!D63</f>
        <v>0</v>
      </c>
      <c r="E63" s="52">
        <f>FC_IND_E!E63+FC_TRA_E!E63+FC_OTH_E!E63</f>
        <v>0</v>
      </c>
      <c r="F63" s="52">
        <f>FC_IND_E!F63+FC_TRA_E!F63+FC_OTH_E!F63</f>
        <v>0</v>
      </c>
      <c r="G63" s="52">
        <f>FC_IND_E!G63+FC_TRA_E!G63+FC_OTH_E!G63</f>
        <v>0</v>
      </c>
      <c r="H63" s="52">
        <f>FC_IND_E!H63+FC_TRA_E!H63+FC_OTH_E!H63</f>
        <v>0</v>
      </c>
      <c r="I63" s="52">
        <f>FC_IND_E!I63+FC_TRA_E!I63+FC_OTH_E!I63</f>
        <v>0</v>
      </c>
      <c r="J63" s="52">
        <f>FC_IND_E!J63+FC_TRA_E!J63+FC_OTH_E!J63</f>
        <v>0</v>
      </c>
      <c r="K63" s="52">
        <f>FC_IND_E!K63+FC_TRA_E!K63+FC_OTH_E!K63</f>
        <v>0</v>
      </c>
      <c r="L63" s="52">
        <f>FC_IND_E!L63+FC_TRA_E!L63+FC_OTH_E!L63</f>
        <v>0</v>
      </c>
      <c r="M63" s="52">
        <f>FC_IND_E!M63+FC_TRA_E!M63+FC_OTH_E!M63</f>
        <v>0</v>
      </c>
      <c r="N63" s="52">
        <f>FC_IND_E!N63+FC_TRA_E!N63+FC_OTH_E!N63</f>
        <v>0</v>
      </c>
      <c r="O63" s="52">
        <f>FC_IND_E!O63+FC_TRA_E!O63+FC_OTH_E!O63</f>
        <v>208.15200000000004</v>
      </c>
      <c r="P63" s="52">
        <f>FC_IND_E!P63+FC_TRA_E!P63+FC_OTH_E!P63</f>
        <v>142.07195520000002</v>
      </c>
      <c r="Q63" s="52">
        <f>FC_IND_E!Q63+FC_TRA_E!Q63+FC_OTH_E!Q63</f>
        <v>142.07195520000002</v>
      </c>
      <c r="R63" s="52">
        <f>FC_IND_E!R63+FC_TRA_E!R63+FC_OTH_E!R63</f>
        <v>142.07195520000005</v>
      </c>
      <c r="S63" s="52">
        <f>FC_IND_E!S63+FC_TRA_E!S63+FC_OTH_E!S63</f>
        <v>118.94359680000004</v>
      </c>
      <c r="T63" s="52">
        <f>FC_IND_E!T63+FC_TRA_E!T63+FC_OTH_E!T63</f>
        <v>126.49674240000006</v>
      </c>
      <c r="U63" s="52">
        <f>FC_IND_E!U63+FC_TRA_E!U63+FC_OTH_E!U63</f>
        <v>126.49714560000007</v>
      </c>
      <c r="V63" s="52">
        <f>FC_IND_E!V63+FC_TRA_E!V63+FC_OTH_E!V63</f>
        <v>108.98576640000006</v>
      </c>
      <c r="W63" s="52">
        <f>FC_IND_E!W63+FC_TRA_E!W63+FC_OTH_E!W63</f>
        <v>95.320108799999929</v>
      </c>
      <c r="X63" s="52">
        <f>FC_IND_E!X63+FC_TRA_E!X63+FC_OTH_E!X63</f>
        <v>117.55618560000005</v>
      </c>
      <c r="Y63" s="52">
        <f>FC_IND_E!Y63+FC_TRA_E!Y63+FC_OTH_E!Y63</f>
        <v>132.81407999999996</v>
      </c>
      <c r="Z63" s="52">
        <f>FC_IND_E!Z63+FC_TRA_E!Z63+FC_OTH_E!Z63</f>
        <v>147.90061440000002</v>
      </c>
    </row>
    <row r="64" spans="1:26" ht="11.25" customHeight="1" x14ac:dyDescent="0.2">
      <c r="A64" s="50" t="s">
        <v>96</v>
      </c>
      <c r="B64" s="51" t="s">
        <v>97</v>
      </c>
      <c r="C64" s="52">
        <f>FC_IND_E!C64+FC_TRA_E!C64+FC_OTH_E!C64</f>
        <v>0</v>
      </c>
      <c r="D64" s="52">
        <f>FC_IND_E!D64+FC_TRA_E!D64+FC_OTH_E!D64</f>
        <v>0</v>
      </c>
      <c r="E64" s="52">
        <f>FC_IND_E!E64+FC_TRA_E!E64+FC_OTH_E!E64</f>
        <v>0</v>
      </c>
      <c r="F64" s="52">
        <f>FC_IND_E!F64+FC_TRA_E!F64+FC_OTH_E!F64</f>
        <v>0</v>
      </c>
      <c r="G64" s="52">
        <f>FC_IND_E!G64+FC_TRA_E!G64+FC_OTH_E!G64</f>
        <v>0</v>
      </c>
      <c r="H64" s="52">
        <f>FC_IND_E!H64+FC_TRA_E!H64+FC_OTH_E!H64</f>
        <v>0</v>
      </c>
      <c r="I64" s="52">
        <f>FC_IND_E!I64+FC_TRA_E!I64+FC_OTH_E!I64</f>
        <v>0</v>
      </c>
      <c r="J64" s="52">
        <f>FC_IND_E!J64+FC_TRA_E!J64+FC_OTH_E!J64</f>
        <v>0</v>
      </c>
      <c r="K64" s="52">
        <f>FC_IND_E!K64+FC_TRA_E!K64+FC_OTH_E!K64</f>
        <v>0</v>
      </c>
      <c r="L64" s="52">
        <f>FC_IND_E!L64+FC_TRA_E!L64+FC_OTH_E!L64</f>
        <v>0</v>
      </c>
      <c r="M64" s="52">
        <f>FC_IND_E!M64+FC_TRA_E!M64+FC_OTH_E!M64</f>
        <v>0</v>
      </c>
      <c r="N64" s="52">
        <f>FC_IND_E!N64+FC_TRA_E!N64+FC_OTH_E!N64</f>
        <v>0</v>
      </c>
      <c r="O64" s="52">
        <f>FC_IND_E!O64+FC_TRA_E!O64+FC_OTH_E!O64</f>
        <v>1.1465344800000001</v>
      </c>
      <c r="P64" s="52">
        <f>FC_IND_E!P64+FC_TRA_E!P64+FC_OTH_E!P64</f>
        <v>1.4742</v>
      </c>
      <c r="Q64" s="52">
        <f>FC_IND_E!Q64+FC_TRA_E!Q64+FC_OTH_E!Q64</f>
        <v>19.328531040000005</v>
      </c>
      <c r="R64" s="52">
        <f>FC_IND_E!R64+FC_TRA_E!R64+FC_OTH_E!R64</f>
        <v>18.345534480000005</v>
      </c>
      <c r="S64" s="52">
        <f>FC_IND_E!S64+FC_TRA_E!S64+FC_OTH_E!S64</f>
        <v>20.092756320000003</v>
      </c>
      <c r="T64" s="52">
        <f>FC_IND_E!T64+FC_TRA_E!T64+FC_OTH_E!T64</f>
        <v>18.400374719999999</v>
      </c>
      <c r="U64" s="52">
        <f>FC_IND_E!U64+FC_TRA_E!U64+FC_OTH_E!U64</f>
        <v>17.785731600000002</v>
      </c>
      <c r="V64" s="52">
        <f>FC_IND_E!V64+FC_TRA_E!V64+FC_OTH_E!V64</f>
        <v>15.65226936</v>
      </c>
      <c r="W64" s="52">
        <f>FC_IND_E!W64+FC_TRA_E!W64+FC_OTH_E!W64</f>
        <v>16.169025600000005</v>
      </c>
      <c r="X64" s="52">
        <f>FC_IND_E!X64+FC_TRA_E!X64+FC_OTH_E!X64</f>
        <v>16.541506799999997</v>
      </c>
      <c r="Y64" s="52">
        <f>FC_IND_E!Y64+FC_TRA_E!Y64+FC_OTH_E!Y64</f>
        <v>28.416482640000002</v>
      </c>
      <c r="Z64" s="52">
        <f>FC_IND_E!Z64+FC_TRA_E!Z64+FC_OTH_E!Z64</f>
        <v>51.792773760000003</v>
      </c>
    </row>
    <row r="65" spans="1:26" ht="11.25" customHeight="1" x14ac:dyDescent="0.2">
      <c r="A65" s="50" t="s">
        <v>98</v>
      </c>
      <c r="B65" s="51" t="s">
        <v>99</v>
      </c>
      <c r="C65" s="52">
        <f>FC_IND_E!C65+FC_TRA_E!C65+FC_OTH_E!C65</f>
        <v>0</v>
      </c>
      <c r="D65" s="52">
        <f>FC_IND_E!D65+FC_TRA_E!D65+FC_OTH_E!D65</f>
        <v>0</v>
      </c>
      <c r="E65" s="52">
        <f>FC_IND_E!E65+FC_TRA_E!E65+FC_OTH_E!E65</f>
        <v>0</v>
      </c>
      <c r="F65" s="52">
        <f>FC_IND_E!F65+FC_TRA_E!F65+FC_OTH_E!F65</f>
        <v>0</v>
      </c>
      <c r="G65" s="52">
        <f>FC_IND_E!G65+FC_TRA_E!G65+FC_OTH_E!G65</f>
        <v>0</v>
      </c>
      <c r="H65" s="52">
        <f>FC_IND_E!H65+FC_TRA_E!H65+FC_OTH_E!H65</f>
        <v>0</v>
      </c>
      <c r="I65" s="52">
        <f>FC_IND_E!I65+FC_TRA_E!I65+FC_OTH_E!I65</f>
        <v>0</v>
      </c>
      <c r="J65" s="52">
        <f>FC_IND_E!J65+FC_TRA_E!J65+FC_OTH_E!J65</f>
        <v>0</v>
      </c>
      <c r="K65" s="52">
        <f>FC_IND_E!K65+FC_TRA_E!K65+FC_OTH_E!K65</f>
        <v>0</v>
      </c>
      <c r="L65" s="52">
        <f>FC_IND_E!L65+FC_TRA_E!L65+FC_OTH_E!L65</f>
        <v>0</v>
      </c>
      <c r="M65" s="52">
        <f>FC_IND_E!M65+FC_TRA_E!M65+FC_OTH_E!M65</f>
        <v>0</v>
      </c>
      <c r="N65" s="52">
        <f>FC_IND_E!N65+FC_TRA_E!N65+FC_OTH_E!N65</f>
        <v>0</v>
      </c>
      <c r="O65" s="52">
        <f>FC_IND_E!O65+FC_TRA_E!O65+FC_OTH_E!O65</f>
        <v>0</v>
      </c>
      <c r="P65" s="52">
        <f>FC_IND_E!P65+FC_TRA_E!P65+FC_OTH_E!P65</f>
        <v>0</v>
      </c>
      <c r="Q65" s="52">
        <f>FC_IND_E!Q65+FC_TRA_E!Q65+FC_OTH_E!Q65</f>
        <v>0</v>
      </c>
      <c r="R65" s="52">
        <f>FC_IND_E!R65+FC_TRA_E!R65+FC_OTH_E!R65</f>
        <v>0</v>
      </c>
      <c r="S65" s="52">
        <f>FC_IND_E!S65+FC_TRA_E!S65+FC_OTH_E!S65</f>
        <v>0</v>
      </c>
      <c r="T65" s="52">
        <f>FC_IND_E!T65+FC_TRA_E!T65+FC_OTH_E!T65</f>
        <v>0</v>
      </c>
      <c r="U65" s="52">
        <f>FC_IND_E!U65+FC_TRA_E!U65+FC_OTH_E!U65</f>
        <v>0</v>
      </c>
      <c r="V65" s="52">
        <f>FC_IND_E!V65+FC_TRA_E!V65+FC_OTH_E!V65</f>
        <v>0</v>
      </c>
      <c r="W65" s="52">
        <f>FC_IND_E!W65+FC_TRA_E!W65+FC_OTH_E!W65</f>
        <v>0</v>
      </c>
      <c r="X65" s="52">
        <f>FC_IND_E!X65+FC_TRA_E!X65+FC_OTH_E!X65</f>
        <v>0</v>
      </c>
      <c r="Y65" s="52">
        <f>FC_IND_E!Y65+FC_TRA_E!Y65+FC_OTH_E!Y65</f>
        <v>0</v>
      </c>
      <c r="Z65" s="52">
        <f>FC_IND_E!Z65+FC_TRA_E!Z65+FC_OTH_E!Z65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FC_IND_E!C66+FC_TRA_E!C66+FC_OTH_E!C66</f>
        <v>0</v>
      </c>
      <c r="D66" s="52">
        <f>FC_IND_E!D66+FC_TRA_E!D66+FC_OTH_E!D66</f>
        <v>0</v>
      </c>
      <c r="E66" s="52">
        <f>FC_IND_E!E66+FC_TRA_E!E66+FC_OTH_E!E66</f>
        <v>0</v>
      </c>
      <c r="F66" s="52">
        <f>FC_IND_E!F66+FC_TRA_E!F66+FC_OTH_E!F66</f>
        <v>0</v>
      </c>
      <c r="G66" s="52">
        <f>FC_IND_E!G66+FC_TRA_E!G66+FC_OTH_E!G66</f>
        <v>0</v>
      </c>
      <c r="H66" s="52">
        <f>FC_IND_E!H66+FC_TRA_E!H66+FC_OTH_E!H66</f>
        <v>0</v>
      </c>
      <c r="I66" s="52">
        <f>FC_IND_E!I66+FC_TRA_E!I66+FC_OTH_E!I66</f>
        <v>0</v>
      </c>
      <c r="J66" s="52">
        <f>FC_IND_E!J66+FC_TRA_E!J66+FC_OTH_E!J66</f>
        <v>0</v>
      </c>
      <c r="K66" s="52">
        <f>FC_IND_E!K66+FC_TRA_E!K66+FC_OTH_E!K66</f>
        <v>0</v>
      </c>
      <c r="L66" s="52">
        <f>FC_IND_E!L66+FC_TRA_E!L66+FC_OTH_E!L66</f>
        <v>0</v>
      </c>
      <c r="M66" s="52">
        <f>FC_IND_E!M66+FC_TRA_E!M66+FC_OTH_E!M66</f>
        <v>0</v>
      </c>
      <c r="N66" s="52">
        <f>FC_IND_E!N66+FC_TRA_E!N66+FC_OTH_E!N66</f>
        <v>0</v>
      </c>
      <c r="O66" s="52">
        <f>FC_IND_E!O66+FC_TRA_E!O66+FC_OTH_E!O66</f>
        <v>0</v>
      </c>
      <c r="P66" s="52">
        <f>FC_IND_E!P66+FC_TRA_E!P66+FC_OTH_E!P66</f>
        <v>0</v>
      </c>
      <c r="Q66" s="52">
        <f>FC_IND_E!Q66+FC_TRA_E!Q66+FC_OTH_E!Q66</f>
        <v>0</v>
      </c>
      <c r="R66" s="52">
        <f>FC_IND_E!R66+FC_TRA_E!R66+FC_OTH_E!R66</f>
        <v>0</v>
      </c>
      <c r="S66" s="52">
        <f>FC_IND_E!S66+FC_TRA_E!S66+FC_OTH_E!S66</f>
        <v>0</v>
      </c>
      <c r="T66" s="52">
        <f>FC_IND_E!T66+FC_TRA_E!T66+FC_OTH_E!T66</f>
        <v>0</v>
      </c>
      <c r="U66" s="52">
        <f>FC_IND_E!U66+FC_TRA_E!U66+FC_OTH_E!U66</f>
        <v>0</v>
      </c>
      <c r="V66" s="52">
        <f>FC_IND_E!V66+FC_TRA_E!V66+FC_OTH_E!V66</f>
        <v>0</v>
      </c>
      <c r="W66" s="52">
        <f>FC_IND_E!W66+FC_TRA_E!W66+FC_OTH_E!W66</f>
        <v>0</v>
      </c>
      <c r="X66" s="52">
        <f>FC_IND_E!X66+FC_TRA_E!X66+FC_OTH_E!X66</f>
        <v>0</v>
      </c>
      <c r="Y66" s="52">
        <f>FC_IND_E!Y66+FC_TRA_E!Y66+FC_OTH_E!Y66</f>
        <v>0</v>
      </c>
      <c r="Z66" s="52">
        <f>FC_IND_E!Z66+FC_TRA_E!Z66+FC_OTH_E!Z66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FC_IND_E!C67+FC_TRA_E!C67+FC_OTH_E!C67</f>
        <v>0</v>
      </c>
      <c r="D67" s="52">
        <f>FC_IND_E!D67+FC_TRA_E!D67+FC_OTH_E!D67</f>
        <v>0</v>
      </c>
      <c r="E67" s="52">
        <f>FC_IND_E!E67+FC_TRA_E!E67+FC_OTH_E!E67</f>
        <v>0</v>
      </c>
      <c r="F67" s="52">
        <f>FC_IND_E!F67+FC_TRA_E!F67+FC_OTH_E!F67</f>
        <v>0</v>
      </c>
      <c r="G67" s="52">
        <f>FC_IND_E!G67+FC_TRA_E!G67+FC_OTH_E!G67</f>
        <v>0</v>
      </c>
      <c r="H67" s="52">
        <f>FC_IND_E!H67+FC_TRA_E!H67+FC_OTH_E!H67</f>
        <v>0</v>
      </c>
      <c r="I67" s="52">
        <f>FC_IND_E!I67+FC_TRA_E!I67+FC_OTH_E!I67</f>
        <v>0</v>
      </c>
      <c r="J67" s="52">
        <f>FC_IND_E!J67+FC_TRA_E!J67+FC_OTH_E!J67</f>
        <v>0</v>
      </c>
      <c r="K67" s="52">
        <f>FC_IND_E!K67+FC_TRA_E!K67+FC_OTH_E!K67</f>
        <v>0</v>
      </c>
      <c r="L67" s="52">
        <f>FC_IND_E!L67+FC_TRA_E!L67+FC_OTH_E!L67</f>
        <v>0</v>
      </c>
      <c r="M67" s="52">
        <f>FC_IND_E!M67+FC_TRA_E!M67+FC_OTH_E!M67</f>
        <v>0</v>
      </c>
      <c r="N67" s="52">
        <f>FC_IND_E!N67+FC_TRA_E!N67+FC_OTH_E!N67</f>
        <v>0</v>
      </c>
      <c r="O67" s="52">
        <f>FC_IND_E!O67+FC_TRA_E!O67+FC_OTH_E!O67</f>
        <v>3.8232000000000004</v>
      </c>
      <c r="P67" s="52">
        <f>FC_IND_E!P67+FC_TRA_E!P67+FC_OTH_E!P67</f>
        <v>5.7347999999999999</v>
      </c>
      <c r="Q67" s="52">
        <f>FC_IND_E!Q67+FC_TRA_E!Q67+FC_OTH_E!Q67</f>
        <v>5.7348000000000008</v>
      </c>
      <c r="R67" s="52">
        <f>FC_IND_E!R67+FC_TRA_E!R67+FC_OTH_E!R67</f>
        <v>63.082800000000013</v>
      </c>
      <c r="S67" s="52">
        <f>FC_IND_E!S67+FC_TRA_E!S67+FC_OTH_E!S67</f>
        <v>74.552399999999992</v>
      </c>
      <c r="T67" s="52">
        <f>FC_IND_E!T67+FC_TRA_E!T67+FC_OTH_E!T67</f>
        <v>8.7360119999999988</v>
      </c>
      <c r="U67" s="52">
        <f>FC_IND_E!U67+FC_TRA_E!U67+FC_OTH_E!U67</f>
        <v>16.598550240000005</v>
      </c>
      <c r="V67" s="52">
        <f>FC_IND_E!V67+FC_TRA_E!V67+FC_OTH_E!V67</f>
        <v>24.262027200000002</v>
      </c>
      <c r="W67" s="52">
        <f>FC_IND_E!W67+FC_TRA_E!W67+FC_OTH_E!W67</f>
        <v>19.022459039999998</v>
      </c>
      <c r="X67" s="52">
        <f>FC_IND_E!X67+FC_TRA_E!X67+FC_OTH_E!X67</f>
        <v>50.72239440000002</v>
      </c>
      <c r="Y67" s="52">
        <f>FC_IND_E!Y67+FC_TRA_E!Y67+FC_OTH_E!Y67</f>
        <v>76.240470239999993</v>
      </c>
      <c r="Z67" s="52">
        <f>FC_IND_E!Z67+FC_TRA_E!Z67+FC_OTH_E!Z67</f>
        <v>75.26937744</v>
      </c>
    </row>
    <row r="68" spans="1:26" ht="11.25" customHeight="1" x14ac:dyDescent="0.2">
      <c r="A68" s="50" t="s">
        <v>104</v>
      </c>
      <c r="B68" s="51" t="s">
        <v>105</v>
      </c>
      <c r="C68" s="52">
        <f>FC_IND_E!C68+FC_TRA_E!C68+FC_OTH_E!C68</f>
        <v>0</v>
      </c>
      <c r="D68" s="52">
        <f>FC_IND_E!D68+FC_TRA_E!D68+FC_OTH_E!D68</f>
        <v>0</v>
      </c>
      <c r="E68" s="52">
        <f>FC_IND_E!E68+FC_TRA_E!E68+FC_OTH_E!E68</f>
        <v>0</v>
      </c>
      <c r="F68" s="52">
        <f>FC_IND_E!F68+FC_TRA_E!F68+FC_OTH_E!F68</f>
        <v>0</v>
      </c>
      <c r="G68" s="52">
        <f>FC_IND_E!G68+FC_TRA_E!G68+FC_OTH_E!G68</f>
        <v>0</v>
      </c>
      <c r="H68" s="52">
        <f>FC_IND_E!H68+FC_TRA_E!H68+FC_OTH_E!H68</f>
        <v>0</v>
      </c>
      <c r="I68" s="52">
        <f>FC_IND_E!I68+FC_TRA_E!I68+FC_OTH_E!I68</f>
        <v>0</v>
      </c>
      <c r="J68" s="52">
        <f>FC_IND_E!J68+FC_TRA_E!J68+FC_OTH_E!J68</f>
        <v>0</v>
      </c>
      <c r="K68" s="52">
        <f>FC_IND_E!K68+FC_TRA_E!K68+FC_OTH_E!K68</f>
        <v>0</v>
      </c>
      <c r="L68" s="52">
        <f>FC_IND_E!L68+FC_TRA_E!L68+FC_OTH_E!L68</f>
        <v>0</v>
      </c>
      <c r="M68" s="52">
        <f>FC_IND_E!M68+FC_TRA_E!M68+FC_OTH_E!M68</f>
        <v>0</v>
      </c>
      <c r="N68" s="52">
        <f>FC_IND_E!N68+FC_TRA_E!N68+FC_OTH_E!N68</f>
        <v>0</v>
      </c>
      <c r="O68" s="52">
        <f>FC_IND_E!O68+FC_TRA_E!O68+FC_OTH_E!O68</f>
        <v>0</v>
      </c>
      <c r="P68" s="52">
        <f>FC_IND_E!P68+FC_TRA_E!P68+FC_OTH_E!P68</f>
        <v>0</v>
      </c>
      <c r="Q68" s="52">
        <f>FC_IND_E!Q68+FC_TRA_E!Q68+FC_OTH_E!Q68</f>
        <v>0</v>
      </c>
      <c r="R68" s="52">
        <f>FC_IND_E!R68+FC_TRA_E!R68+FC_OTH_E!R68</f>
        <v>0</v>
      </c>
      <c r="S68" s="52">
        <f>FC_IND_E!S68+FC_TRA_E!S68+FC_OTH_E!S68</f>
        <v>0</v>
      </c>
      <c r="T68" s="52">
        <f>FC_IND_E!T68+FC_TRA_E!T68+FC_OTH_E!T68</f>
        <v>6.1064150399999999</v>
      </c>
      <c r="U68" s="52">
        <f>FC_IND_E!U68+FC_TRA_E!U68+FC_OTH_E!U68</f>
        <v>12.495492000000002</v>
      </c>
      <c r="V68" s="52">
        <f>FC_IND_E!V68+FC_TRA_E!V68+FC_OTH_E!V68</f>
        <v>5.4776260799999985</v>
      </c>
      <c r="W68" s="52">
        <f>FC_IND_E!W68+FC_TRA_E!W68+FC_OTH_E!W68</f>
        <v>4.188697920000001</v>
      </c>
      <c r="X68" s="52">
        <f>FC_IND_E!X68+FC_TRA_E!X68+FC_OTH_E!X68</f>
        <v>3.1383374400000013</v>
      </c>
      <c r="Y68" s="52">
        <f>FC_IND_E!Y68+FC_TRA_E!Y68+FC_OTH_E!Y68</f>
        <v>2.5044508800000003</v>
      </c>
      <c r="Z68" s="52">
        <f>FC_IND_E!Z68+FC_TRA_E!Z68+FC_OTH_E!Z68</f>
        <v>2.6693582400000002</v>
      </c>
    </row>
    <row r="69" spans="1:26" ht="11.25" customHeight="1" x14ac:dyDescent="0.2">
      <c r="A69" s="50" t="s">
        <v>106</v>
      </c>
      <c r="B69" s="51" t="s">
        <v>107</v>
      </c>
      <c r="C69" s="52">
        <f>FC_IND_E!C69+FC_TRA_E!C69+FC_OTH_E!C69</f>
        <v>0</v>
      </c>
      <c r="D69" s="52">
        <f>FC_IND_E!D69+FC_TRA_E!D69+FC_OTH_E!D69</f>
        <v>0</v>
      </c>
      <c r="E69" s="52">
        <f>FC_IND_E!E69+FC_TRA_E!E69+FC_OTH_E!E69</f>
        <v>0</v>
      </c>
      <c r="F69" s="52">
        <f>FC_IND_E!F69+FC_TRA_E!F69+FC_OTH_E!F69</f>
        <v>0</v>
      </c>
      <c r="G69" s="52">
        <f>FC_IND_E!G69+FC_TRA_E!G69+FC_OTH_E!G69</f>
        <v>0</v>
      </c>
      <c r="H69" s="52">
        <f>FC_IND_E!H69+FC_TRA_E!H69+FC_OTH_E!H69</f>
        <v>0</v>
      </c>
      <c r="I69" s="52">
        <f>FC_IND_E!I69+FC_TRA_E!I69+FC_OTH_E!I69</f>
        <v>209.56794335999996</v>
      </c>
      <c r="J69" s="52">
        <f>FC_IND_E!J69+FC_TRA_E!J69+FC_OTH_E!J69</f>
        <v>392.94033983999998</v>
      </c>
      <c r="K69" s="52">
        <f>FC_IND_E!K69+FC_TRA_E!K69+FC_OTH_E!K69</f>
        <v>395.55999647999988</v>
      </c>
      <c r="L69" s="52">
        <f>FC_IND_E!L69+FC_TRA_E!L69+FC_OTH_E!L69</f>
        <v>657.52005312000006</v>
      </c>
      <c r="M69" s="52">
        <f>FC_IND_E!M69+FC_TRA_E!M69+FC_OTH_E!M69</f>
        <v>956.15453808000007</v>
      </c>
      <c r="N69" s="52">
        <f>FC_IND_E!N69+FC_TRA_E!N69+FC_OTH_E!N69</f>
        <v>898.52336639999999</v>
      </c>
      <c r="O69" s="52">
        <f>FC_IND_E!O69+FC_TRA_E!O69+FC_OTH_E!O69</f>
        <v>830.41382303999967</v>
      </c>
      <c r="P69" s="52">
        <f>FC_IND_E!P69+FC_TRA_E!P69+FC_OTH_E!P69</f>
        <v>796.35905136000008</v>
      </c>
      <c r="Q69" s="52">
        <f>FC_IND_E!Q69+FC_TRA_E!Q69+FC_OTH_E!Q69</f>
        <v>793.73939471999984</v>
      </c>
      <c r="R69" s="52">
        <f>FC_IND_E!R69+FC_TRA_E!R69+FC_OTH_E!R69</f>
        <v>948.29582304000007</v>
      </c>
      <c r="S69" s="52">
        <f>FC_IND_E!S69+FC_TRA_E!S69+FC_OTH_E!S69</f>
        <v>738.72762480000006</v>
      </c>
      <c r="T69" s="52">
        <f>FC_IND_E!T69+FC_TRA_E!T69+FC_OTH_E!T69</f>
        <v>740.57423040000015</v>
      </c>
      <c r="U69" s="52">
        <f>FC_IND_E!U69+FC_TRA_E!U69+FC_OTH_E!U69</f>
        <v>780.93167471999993</v>
      </c>
      <c r="V69" s="52">
        <f>FC_IND_E!V69+FC_TRA_E!V69+FC_OTH_E!V69</f>
        <v>808.85403359999975</v>
      </c>
      <c r="W69" s="52">
        <f>FC_IND_E!W69+FC_TRA_E!W69+FC_OTH_E!W69</f>
        <v>731.85121727999979</v>
      </c>
      <c r="X69" s="52">
        <f>FC_IND_E!X69+FC_TRA_E!X69+FC_OTH_E!X69</f>
        <v>1001.1836779200003</v>
      </c>
      <c r="Y69" s="52">
        <f>FC_IND_E!Y69+FC_TRA_E!Y69+FC_OTH_E!Y69</f>
        <v>971.85871440000005</v>
      </c>
      <c r="Z69" s="52">
        <f>FC_IND_E!Z69+FC_TRA_E!Z69+FC_OTH_E!Z69</f>
        <v>1012.3002691200003</v>
      </c>
    </row>
    <row r="70" spans="1:26" ht="11.25" customHeight="1" x14ac:dyDescent="0.2">
      <c r="A70" s="50" t="s">
        <v>108</v>
      </c>
      <c r="B70" s="51" t="s">
        <v>109</v>
      </c>
      <c r="C70" s="52">
        <f>FC_IND_E!C70+FC_TRA_E!C70+FC_OTH_E!C70</f>
        <v>0</v>
      </c>
      <c r="D70" s="52">
        <f>FC_IND_E!D70+FC_TRA_E!D70+FC_OTH_E!D70</f>
        <v>0</v>
      </c>
      <c r="E70" s="52">
        <f>FC_IND_E!E70+FC_TRA_E!E70+FC_OTH_E!E70</f>
        <v>0</v>
      </c>
      <c r="F70" s="52">
        <f>FC_IND_E!F70+FC_TRA_E!F70+FC_OTH_E!F70</f>
        <v>0</v>
      </c>
      <c r="G70" s="52">
        <f>FC_IND_E!G70+FC_TRA_E!G70+FC_OTH_E!G70</f>
        <v>0</v>
      </c>
      <c r="H70" s="52">
        <f>FC_IND_E!H70+FC_TRA_E!H70+FC_OTH_E!H70</f>
        <v>0</v>
      </c>
      <c r="I70" s="52">
        <f>FC_IND_E!I70+FC_TRA_E!I70+FC_OTH_E!I70</f>
        <v>0</v>
      </c>
      <c r="J70" s="52">
        <f>FC_IND_E!J70+FC_TRA_E!J70+FC_OTH_E!J70</f>
        <v>0</v>
      </c>
      <c r="K70" s="52">
        <f>FC_IND_E!K70+FC_TRA_E!K70+FC_OTH_E!K70</f>
        <v>0</v>
      </c>
      <c r="L70" s="52">
        <f>FC_IND_E!L70+FC_TRA_E!L70+FC_OTH_E!L70</f>
        <v>0</v>
      </c>
      <c r="M70" s="52">
        <f>FC_IND_E!M70+FC_TRA_E!M70+FC_OTH_E!M70</f>
        <v>0</v>
      </c>
      <c r="N70" s="52">
        <f>FC_IND_E!N70+FC_TRA_E!N70+FC_OTH_E!N70</f>
        <v>0</v>
      </c>
      <c r="O70" s="52">
        <f>FC_IND_E!O70+FC_TRA_E!O70+FC_OTH_E!O70</f>
        <v>0</v>
      </c>
      <c r="P70" s="52">
        <f>FC_IND_E!P70+FC_TRA_E!P70+FC_OTH_E!P70</f>
        <v>0</v>
      </c>
      <c r="Q70" s="52">
        <f>FC_IND_E!Q70+FC_TRA_E!Q70+FC_OTH_E!Q70</f>
        <v>0</v>
      </c>
      <c r="R70" s="52">
        <f>FC_IND_E!R70+FC_TRA_E!R70+FC_OTH_E!R70</f>
        <v>0</v>
      </c>
      <c r="S70" s="52">
        <f>FC_IND_E!S70+FC_TRA_E!S70+FC_OTH_E!S70</f>
        <v>0</v>
      </c>
      <c r="T70" s="52">
        <f>FC_IND_E!T70+FC_TRA_E!T70+FC_OTH_E!T70</f>
        <v>0</v>
      </c>
      <c r="U70" s="52">
        <f>FC_IND_E!U70+FC_TRA_E!U70+FC_OTH_E!U70</f>
        <v>0</v>
      </c>
      <c r="V70" s="52">
        <f>FC_IND_E!V70+FC_TRA_E!V70+FC_OTH_E!V70</f>
        <v>0</v>
      </c>
      <c r="W70" s="52">
        <f>FC_IND_E!W70+FC_TRA_E!W70+FC_OTH_E!W70</f>
        <v>0</v>
      </c>
      <c r="X70" s="52">
        <f>FC_IND_E!X70+FC_TRA_E!X70+FC_OTH_E!X70</f>
        <v>0</v>
      </c>
      <c r="Y70" s="52">
        <f>FC_IND_E!Y70+FC_TRA_E!Y70+FC_OTH_E!Y70</f>
        <v>0</v>
      </c>
      <c r="Z70" s="52">
        <f>FC_IND_E!Z70+FC_TRA_E!Z70+FC_OTH_E!Z70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FC_IND_E!C71+FC_TRA_E!C71+FC_OTH_E!C71</f>
        <v>0</v>
      </c>
      <c r="D71" s="52">
        <f>FC_IND_E!D71+FC_TRA_E!D71+FC_OTH_E!D71</f>
        <v>0</v>
      </c>
      <c r="E71" s="52">
        <f>FC_IND_E!E71+FC_TRA_E!E71+FC_OTH_E!E71</f>
        <v>0</v>
      </c>
      <c r="F71" s="52">
        <f>FC_IND_E!F71+FC_TRA_E!F71+FC_OTH_E!F71</f>
        <v>0</v>
      </c>
      <c r="G71" s="52">
        <f>FC_IND_E!G71+FC_TRA_E!G71+FC_OTH_E!G71</f>
        <v>0</v>
      </c>
      <c r="H71" s="52">
        <f>FC_IND_E!H71+FC_TRA_E!H71+FC_OTH_E!H71</f>
        <v>0</v>
      </c>
      <c r="I71" s="52">
        <f>FC_IND_E!I71+FC_TRA_E!I71+FC_OTH_E!I71</f>
        <v>0</v>
      </c>
      <c r="J71" s="52">
        <f>FC_IND_E!J71+FC_TRA_E!J71+FC_OTH_E!J71</f>
        <v>0</v>
      </c>
      <c r="K71" s="52">
        <f>FC_IND_E!K71+FC_TRA_E!K71+FC_OTH_E!K71</f>
        <v>0</v>
      </c>
      <c r="L71" s="52">
        <f>FC_IND_E!L71+FC_TRA_E!L71+FC_OTH_E!L71</f>
        <v>0</v>
      </c>
      <c r="M71" s="52">
        <f>FC_IND_E!M71+FC_TRA_E!M71+FC_OTH_E!M71</f>
        <v>0</v>
      </c>
      <c r="N71" s="52">
        <f>FC_IND_E!N71+FC_TRA_E!N71+FC_OTH_E!N71</f>
        <v>0</v>
      </c>
      <c r="O71" s="52">
        <f>FC_IND_E!O71+FC_TRA_E!O71+FC_OTH_E!O71</f>
        <v>0</v>
      </c>
      <c r="P71" s="52">
        <f>FC_IND_E!P71+FC_TRA_E!P71+FC_OTH_E!P71</f>
        <v>0</v>
      </c>
      <c r="Q71" s="52">
        <f>FC_IND_E!Q71+FC_TRA_E!Q71+FC_OTH_E!Q71</f>
        <v>0</v>
      </c>
      <c r="R71" s="52">
        <f>FC_IND_E!R71+FC_TRA_E!R71+FC_OTH_E!R71</f>
        <v>0</v>
      </c>
      <c r="S71" s="52">
        <f>FC_IND_E!S71+FC_TRA_E!S71+FC_OTH_E!S71</f>
        <v>0</v>
      </c>
      <c r="T71" s="52">
        <f>FC_IND_E!T71+FC_TRA_E!T71+FC_OTH_E!T71</f>
        <v>0</v>
      </c>
      <c r="U71" s="52">
        <f>FC_IND_E!U71+FC_TRA_E!U71+FC_OTH_E!U71</f>
        <v>0</v>
      </c>
      <c r="V71" s="52">
        <f>FC_IND_E!V71+FC_TRA_E!V71+FC_OTH_E!V71</f>
        <v>0</v>
      </c>
      <c r="W71" s="52">
        <f>FC_IND_E!W71+FC_TRA_E!W71+FC_OTH_E!W71</f>
        <v>0</v>
      </c>
      <c r="X71" s="52">
        <f>FC_IND_E!X71+FC_TRA_E!X71+FC_OTH_E!X71</f>
        <v>0</v>
      </c>
      <c r="Y71" s="52">
        <f>FC_IND_E!Y71+FC_TRA_E!Y71+FC_OTH_E!Y71</f>
        <v>0</v>
      </c>
      <c r="Z71" s="52">
        <f>FC_IND_E!Z71+FC_TRA_E!Z71+FC_OTH_E!Z71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FC_IND_E!C72+FC_TRA_E!C72+FC_OTH_E!C72</f>
        <v>0</v>
      </c>
      <c r="D72" s="55">
        <f>FC_IND_E!D72+FC_TRA_E!D72+FC_OTH_E!D72</f>
        <v>0</v>
      </c>
      <c r="E72" s="55">
        <f>FC_IND_E!E72+FC_TRA_E!E72+FC_OTH_E!E72</f>
        <v>0</v>
      </c>
      <c r="F72" s="55">
        <f>FC_IND_E!F72+FC_TRA_E!F72+FC_OTH_E!F72</f>
        <v>0</v>
      </c>
      <c r="G72" s="55">
        <f>FC_IND_E!G72+FC_TRA_E!G72+FC_OTH_E!G72</f>
        <v>0</v>
      </c>
      <c r="H72" s="55">
        <f>FC_IND_E!H72+FC_TRA_E!H72+FC_OTH_E!H72</f>
        <v>0</v>
      </c>
      <c r="I72" s="55">
        <f>FC_IND_E!I72+FC_TRA_E!I72+FC_OTH_E!I72</f>
        <v>3.0982867199999991</v>
      </c>
      <c r="J72" s="55">
        <f>FC_IND_E!J72+FC_TRA_E!J72+FC_OTH_E!J72</f>
        <v>8.5735886399999988</v>
      </c>
      <c r="K72" s="55">
        <f>FC_IND_E!K72+FC_TRA_E!K72+FC_OTH_E!K72</f>
        <v>14.97935088</v>
      </c>
      <c r="L72" s="55">
        <f>FC_IND_E!L72+FC_TRA_E!L72+FC_OTH_E!L72</f>
        <v>13.176888479999999</v>
      </c>
      <c r="M72" s="55">
        <f>FC_IND_E!M72+FC_TRA_E!M72+FC_OTH_E!M72</f>
        <v>14.142882239999997</v>
      </c>
      <c r="N72" s="55">
        <f>FC_IND_E!N72+FC_TRA_E!N72+FC_OTH_E!N72</f>
        <v>13.651145279999998</v>
      </c>
      <c r="O72" s="55">
        <f>FC_IND_E!O72+FC_TRA_E!O72+FC_OTH_E!O72</f>
        <v>13.92481008</v>
      </c>
      <c r="P72" s="55">
        <f>FC_IND_E!P72+FC_TRA_E!P72+FC_OTH_E!P72</f>
        <v>13.229902080000002</v>
      </c>
      <c r="Q72" s="55">
        <f>FC_IND_E!Q72+FC_TRA_E!Q72+FC_OTH_E!Q72</f>
        <v>15.712657919999998</v>
      </c>
      <c r="R72" s="55">
        <f>FC_IND_E!R72+FC_TRA_E!R72+FC_OTH_E!R72</f>
        <v>10.752877439999995</v>
      </c>
      <c r="S72" s="55">
        <f>FC_IND_E!S72+FC_TRA_E!S72+FC_OTH_E!S72</f>
        <v>7.4219039999999996</v>
      </c>
      <c r="T72" s="55">
        <f>FC_IND_E!T72+FC_TRA_E!T72+FC_OTH_E!T72</f>
        <v>0</v>
      </c>
      <c r="U72" s="55">
        <f>FC_IND_E!U72+FC_TRA_E!U72+FC_OTH_E!U72</f>
        <v>0</v>
      </c>
      <c r="V72" s="55">
        <f>FC_IND_E!V72+FC_TRA_E!V72+FC_OTH_E!V72</f>
        <v>0</v>
      </c>
      <c r="W72" s="55">
        <f>FC_IND_E!W72+FC_TRA_E!W72+FC_OTH_E!W72</f>
        <v>0</v>
      </c>
      <c r="X72" s="55">
        <f>FC_IND_E!X72+FC_TRA_E!X72+FC_OTH_E!X72</f>
        <v>0</v>
      </c>
      <c r="Y72" s="55">
        <f>FC_IND_E!Y72+FC_TRA_E!Y72+FC_OTH_E!Y72</f>
        <v>0</v>
      </c>
      <c r="Z72" s="55">
        <f>FC_IND_E!Z72+FC_TRA_E!Z72+FC_OTH_E!Z72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2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142</v>
      </c>
      <c r="B1" s="4" t="s">
        <v>188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11267.553548879998</v>
      </c>
      <c r="D2" s="21">
        <f t="shared" ref="D2:X2" si="0">SUM(D3,D17,D22,D25,D26,D51,D52)</f>
        <v>10679.193387360003</v>
      </c>
      <c r="E2" s="21">
        <f t="shared" si="0"/>
        <v>10751.956638840002</v>
      </c>
      <c r="F2" s="21">
        <f t="shared" si="0"/>
        <v>9200.3728014000008</v>
      </c>
      <c r="G2" s="21">
        <f t="shared" si="0"/>
        <v>8649.9263628000008</v>
      </c>
      <c r="H2" s="21">
        <f t="shared" si="0"/>
        <v>8434.8883587600012</v>
      </c>
      <c r="I2" s="21">
        <f t="shared" si="0"/>
        <v>8136.382835880001</v>
      </c>
      <c r="J2" s="21">
        <f t="shared" si="0"/>
        <v>7935.7624844400007</v>
      </c>
      <c r="K2" s="21">
        <f t="shared" si="0"/>
        <v>7079.3231453999997</v>
      </c>
      <c r="L2" s="21">
        <f t="shared" si="0"/>
        <v>6480.9490863600004</v>
      </c>
      <c r="M2" s="21">
        <f t="shared" si="0"/>
        <v>6609.2329674000002</v>
      </c>
      <c r="N2" s="21">
        <f t="shared" si="0"/>
        <v>6331.4858581200015</v>
      </c>
      <c r="O2" s="21">
        <f t="shared" si="0"/>
        <v>5596.79745456</v>
      </c>
      <c r="P2" s="21">
        <f t="shared" si="0"/>
        <v>5389.2439599600011</v>
      </c>
      <c r="Q2" s="21">
        <f t="shared" si="0"/>
        <v>5579.36574552</v>
      </c>
      <c r="R2" s="21">
        <f t="shared" si="0"/>
        <v>5545.8950832</v>
      </c>
      <c r="S2" s="21">
        <f t="shared" si="0"/>
        <v>5343.8763567599999</v>
      </c>
      <c r="T2" s="21">
        <f t="shared" si="0"/>
        <v>5676.4181177999999</v>
      </c>
      <c r="U2" s="21">
        <f t="shared" si="0"/>
        <v>5542.9143674400002</v>
      </c>
      <c r="V2" s="21">
        <f t="shared" si="0"/>
        <v>5460.80300928</v>
      </c>
      <c r="W2" s="21">
        <f t="shared" si="0"/>
        <v>5335.6120801199995</v>
      </c>
      <c r="X2" s="21">
        <f t="shared" si="0"/>
        <v>5465.9147767200011</v>
      </c>
      <c r="Y2" s="21">
        <f t="shared" ref="Y2:Z2" si="1">SUM(Y3,Y17,Y22,Y25,Y26,Y51,Y52)</f>
        <v>5352.1907223599992</v>
      </c>
      <c r="Z2" s="21">
        <f t="shared" si="1"/>
        <v>5101.6279593600002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1590.9220324799999</v>
      </c>
      <c r="D3" s="24">
        <f t="shared" si="2"/>
        <v>746.58161376000021</v>
      </c>
      <c r="E3" s="24">
        <f t="shared" si="2"/>
        <v>707.98075055999993</v>
      </c>
      <c r="F3" s="24">
        <f t="shared" si="2"/>
        <v>549.36230832000035</v>
      </c>
      <c r="G3" s="24">
        <f t="shared" si="2"/>
        <v>346.79364300000003</v>
      </c>
      <c r="H3" s="24">
        <f t="shared" si="2"/>
        <v>69.977165760000034</v>
      </c>
      <c r="I3" s="24">
        <f t="shared" si="2"/>
        <v>110.44187027999999</v>
      </c>
      <c r="J3" s="24">
        <f t="shared" si="2"/>
        <v>667.96969392000005</v>
      </c>
      <c r="K3" s="24">
        <f t="shared" si="2"/>
        <v>285.78575052000002</v>
      </c>
      <c r="L3" s="24">
        <f t="shared" si="2"/>
        <v>92.939344199999994</v>
      </c>
      <c r="M3" s="24">
        <f t="shared" si="2"/>
        <v>201.94818300000003</v>
      </c>
      <c r="N3" s="24">
        <f t="shared" si="2"/>
        <v>83.454887160000013</v>
      </c>
      <c r="O3" s="24">
        <f t="shared" si="2"/>
        <v>82.322402039999986</v>
      </c>
      <c r="P3" s="24">
        <f t="shared" si="2"/>
        <v>76.266762479999997</v>
      </c>
      <c r="Q3" s="24">
        <f t="shared" si="2"/>
        <v>59.45194115999999</v>
      </c>
      <c r="R3" s="24">
        <f t="shared" si="2"/>
        <v>55.427058720000005</v>
      </c>
      <c r="S3" s="24">
        <f t="shared" si="2"/>
        <v>55.509081839999993</v>
      </c>
      <c r="T3" s="24">
        <f t="shared" si="2"/>
        <v>48.39675299999999</v>
      </c>
      <c r="U3" s="24">
        <f t="shared" si="2"/>
        <v>44.280429479999995</v>
      </c>
      <c r="V3" s="24">
        <f t="shared" si="2"/>
        <v>47.104614719999994</v>
      </c>
      <c r="W3" s="24">
        <f t="shared" si="2"/>
        <v>41.996482199999996</v>
      </c>
      <c r="X3" s="24">
        <f t="shared" ref="X3:Z3" si="3">SUM(X4,X8,X11)</f>
        <v>43.864879679999994</v>
      </c>
      <c r="Y3" s="24">
        <f t="shared" si="3"/>
        <v>29.899103399999994</v>
      </c>
      <c r="Z3" s="24">
        <f t="shared" si="3"/>
        <v>21.845979719999995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1149.8337496799998</v>
      </c>
      <c r="D4" s="19">
        <f t="shared" si="4"/>
        <v>629.55785376000017</v>
      </c>
      <c r="E4" s="19">
        <f t="shared" si="4"/>
        <v>644.96819375999996</v>
      </c>
      <c r="F4" s="19">
        <f t="shared" si="4"/>
        <v>519.35638392000033</v>
      </c>
      <c r="G4" s="19">
        <f t="shared" si="4"/>
        <v>322.78874940000003</v>
      </c>
      <c r="H4" s="19">
        <f t="shared" si="4"/>
        <v>54.97401096000003</v>
      </c>
      <c r="I4" s="19">
        <f t="shared" si="4"/>
        <v>98.439423479999988</v>
      </c>
      <c r="J4" s="19">
        <f t="shared" si="4"/>
        <v>655.96416552000005</v>
      </c>
      <c r="K4" s="19">
        <f t="shared" si="4"/>
        <v>273.09841812000002</v>
      </c>
      <c r="L4" s="19">
        <f t="shared" si="4"/>
        <v>83.556642599999989</v>
      </c>
      <c r="M4" s="19">
        <f t="shared" si="4"/>
        <v>192.51155340000003</v>
      </c>
      <c r="N4" s="19">
        <f t="shared" si="4"/>
        <v>73.967025960000015</v>
      </c>
      <c r="O4" s="19">
        <f t="shared" si="4"/>
        <v>79.158754439999981</v>
      </c>
      <c r="P4" s="19">
        <f t="shared" si="4"/>
        <v>73.103114879999993</v>
      </c>
      <c r="Q4" s="19">
        <f t="shared" si="4"/>
        <v>32.074621559999997</v>
      </c>
      <c r="R4" s="19">
        <f t="shared" si="4"/>
        <v>30.141375119999999</v>
      </c>
      <c r="S4" s="19">
        <f t="shared" si="4"/>
        <v>16.440557039999998</v>
      </c>
      <c r="T4" s="19">
        <f t="shared" si="4"/>
        <v>9.5736005999999936</v>
      </c>
      <c r="U4" s="19">
        <f t="shared" si="4"/>
        <v>13.199797079999998</v>
      </c>
      <c r="V4" s="19">
        <f t="shared" si="4"/>
        <v>13.995133919999999</v>
      </c>
      <c r="W4" s="19">
        <f t="shared" si="4"/>
        <v>15.915745799999996</v>
      </c>
      <c r="X4" s="19">
        <f t="shared" ref="X4:Z4" si="5">SUM(X5:X7)</f>
        <v>9.258511679999998</v>
      </c>
      <c r="Y4" s="19">
        <f t="shared" si="5"/>
        <v>7.0494245999999974</v>
      </c>
      <c r="Z4" s="19">
        <f t="shared" si="5"/>
        <v>5.4264445199999969</v>
      </c>
    </row>
    <row r="5" spans="1:26" ht="11.25" customHeight="1" x14ac:dyDescent="0.2">
      <c r="A5" s="28" t="s">
        <v>4</v>
      </c>
      <c r="B5" s="7" t="s">
        <v>5</v>
      </c>
      <c r="C5" s="8">
        <f>FC_IND_IS_E!C5+FC_IND_NFM_E!C5+FC_IND_CPC_E!C5+FC_IND_NMM_E!C5+FC_IND_PPP_E!C5+FC_IND_FBT_E!C5+FC_IND_TE_E!C5+FC_IND_MAC_E!C5+FC_IND_TL_E!C5+FC_IND_WP_E!C5+FC_IND_MQ_E!C5+FC_IND_CON_E!C5+FC_IND_NSP_E!C5</f>
        <v>0</v>
      </c>
      <c r="D5" s="8">
        <f>FC_IND_IS_E!D5+FC_IND_NFM_E!D5+FC_IND_CPC_E!D5+FC_IND_NMM_E!D5+FC_IND_PPP_E!D5+FC_IND_FBT_E!D5+FC_IND_TE_E!D5+FC_IND_MAC_E!D5+FC_IND_TL_E!D5+FC_IND_WP_E!D5+FC_IND_MQ_E!D5+FC_IND_CON_E!D5+FC_IND_NSP_E!D5</f>
        <v>0</v>
      </c>
      <c r="E5" s="8">
        <f>FC_IND_IS_E!E5+FC_IND_NFM_E!E5+FC_IND_CPC_E!E5+FC_IND_NMM_E!E5+FC_IND_PPP_E!E5+FC_IND_FBT_E!E5+FC_IND_TE_E!E5+FC_IND_MAC_E!E5+FC_IND_TL_E!E5+FC_IND_WP_E!E5+FC_IND_MQ_E!E5+FC_IND_CON_E!E5+FC_IND_NSP_E!E5</f>
        <v>0</v>
      </c>
      <c r="F5" s="8">
        <f>FC_IND_IS_E!F5+FC_IND_NFM_E!F5+FC_IND_CPC_E!F5+FC_IND_NMM_E!F5+FC_IND_PPP_E!F5+FC_IND_FBT_E!F5+FC_IND_TE_E!F5+FC_IND_MAC_E!F5+FC_IND_TL_E!F5+FC_IND_WP_E!F5+FC_IND_MQ_E!F5+FC_IND_CON_E!F5+FC_IND_NSP_E!F5</f>
        <v>0</v>
      </c>
      <c r="G5" s="8">
        <f>FC_IND_IS_E!G5+FC_IND_NFM_E!G5+FC_IND_CPC_E!G5+FC_IND_NMM_E!G5+FC_IND_PPP_E!G5+FC_IND_FBT_E!G5+FC_IND_TE_E!G5+FC_IND_MAC_E!G5+FC_IND_TL_E!G5+FC_IND_WP_E!G5+FC_IND_MQ_E!G5+FC_IND_CON_E!G5+FC_IND_NSP_E!G5</f>
        <v>37.445104439999994</v>
      </c>
      <c r="H5" s="8">
        <f>FC_IND_IS_E!H5+FC_IND_NFM_E!H5+FC_IND_CPC_E!H5+FC_IND_NMM_E!H5+FC_IND_PPP_E!H5+FC_IND_FBT_E!H5+FC_IND_TE_E!H5+FC_IND_MAC_E!H5+FC_IND_TL_E!H5+FC_IND_WP_E!H5+FC_IND_MQ_E!H5+FC_IND_CON_E!H5+FC_IND_NSP_E!H5</f>
        <v>50.137718400000033</v>
      </c>
      <c r="I5" s="8">
        <f>FC_IND_IS_E!I5+FC_IND_NFM_E!I5+FC_IND_CPC_E!I5+FC_IND_NMM_E!I5+FC_IND_PPP_E!I5+FC_IND_FBT_E!I5+FC_IND_TE_E!I5+FC_IND_MAC_E!I5+FC_IND_TL_E!I5+FC_IND_WP_E!I5+FC_IND_MQ_E!I5+FC_IND_CON_E!I5+FC_IND_NSP_E!I5</f>
        <v>68.950333079999993</v>
      </c>
      <c r="J5" s="8">
        <f>FC_IND_IS_E!J5+FC_IND_NFM_E!J5+FC_IND_CPC_E!J5+FC_IND_NMM_E!J5+FC_IND_PPP_E!J5+FC_IND_FBT_E!J5+FC_IND_TE_E!J5+FC_IND_MAC_E!J5+FC_IND_TL_E!J5+FC_IND_WP_E!J5+FC_IND_MQ_E!J5+FC_IND_CON_E!J5+FC_IND_NSP_E!J5</f>
        <v>78.833139840000001</v>
      </c>
      <c r="K5" s="8">
        <f>FC_IND_IS_E!K5+FC_IND_NFM_E!K5+FC_IND_CPC_E!K5+FC_IND_NMM_E!K5+FC_IND_PPP_E!K5+FC_IND_FBT_E!K5+FC_IND_TE_E!K5+FC_IND_MAC_E!K5+FC_IND_TL_E!K5+FC_IND_WP_E!K5+FC_IND_MQ_E!K5+FC_IND_CON_E!K5+FC_IND_NSP_E!K5</f>
        <v>77.64728796</v>
      </c>
      <c r="L5" s="8">
        <f>FC_IND_IS_E!L5+FC_IND_NFM_E!L5+FC_IND_CPC_E!L5+FC_IND_NMM_E!L5+FC_IND_PPP_E!L5+FC_IND_FBT_E!L5+FC_IND_TE_E!L5+FC_IND_MAC_E!L5+FC_IND_TL_E!L5+FC_IND_WP_E!L5+FC_IND_MQ_E!L5+FC_IND_CON_E!L5+FC_IND_NSP_E!L5</f>
        <v>59.125208759999992</v>
      </c>
      <c r="M5" s="8">
        <f>FC_IND_IS_E!M5+FC_IND_NFM_E!M5+FC_IND_CPC_E!M5+FC_IND_NMM_E!M5+FC_IND_PPP_E!M5+FC_IND_FBT_E!M5+FC_IND_TE_E!M5+FC_IND_MAC_E!M5+FC_IND_TL_E!M5+FC_IND_WP_E!M5+FC_IND_MQ_E!M5+FC_IND_CON_E!M5+FC_IND_NSP_E!M5</f>
        <v>58.950392040000011</v>
      </c>
      <c r="N5" s="8">
        <f>FC_IND_IS_E!N5+FC_IND_NFM_E!N5+FC_IND_CPC_E!N5+FC_IND_NMM_E!N5+FC_IND_PPP_E!N5+FC_IND_FBT_E!N5+FC_IND_TE_E!N5+FC_IND_MAC_E!N5+FC_IND_TL_E!N5+FC_IND_WP_E!N5+FC_IND_MQ_E!N5+FC_IND_CON_E!N5+FC_IND_NSP_E!N5</f>
        <v>59.673722760000018</v>
      </c>
      <c r="O5" s="8">
        <f>FC_IND_IS_E!O5+FC_IND_NFM_E!O5+FC_IND_CPC_E!O5+FC_IND_NMM_E!O5+FC_IND_PPP_E!O5+FC_IND_FBT_E!O5+FC_IND_TE_E!O5+FC_IND_MAC_E!O5+FC_IND_TL_E!O5+FC_IND_WP_E!O5+FC_IND_MQ_E!O5+FC_IND_CON_E!O5+FC_IND_NSP_E!O5</f>
        <v>72.012102839999983</v>
      </c>
      <c r="P5" s="8">
        <f>FC_IND_IS_E!P5+FC_IND_NFM_E!P5+FC_IND_CPC_E!P5+FC_IND_NMM_E!P5+FC_IND_PPP_E!P5+FC_IND_FBT_E!P5+FC_IND_TE_E!P5+FC_IND_MAC_E!P5+FC_IND_TL_E!P5+FC_IND_WP_E!P5+FC_IND_MQ_E!P5+FC_IND_CON_E!P5+FC_IND_NSP_E!P5</f>
        <v>73.103114879999993</v>
      </c>
      <c r="Q5" s="8">
        <f>FC_IND_IS_E!Q5+FC_IND_NFM_E!Q5+FC_IND_CPC_E!Q5+FC_IND_NMM_E!Q5+FC_IND_PPP_E!Q5+FC_IND_FBT_E!Q5+FC_IND_TE_E!Q5+FC_IND_MAC_E!Q5+FC_IND_TL_E!Q5+FC_IND_WP_E!Q5+FC_IND_MQ_E!Q5+FC_IND_CON_E!Q5+FC_IND_NSP_E!Q5</f>
        <v>32.074621559999997</v>
      </c>
      <c r="R5" s="8">
        <f>FC_IND_IS_E!R5+FC_IND_NFM_E!R5+FC_IND_CPC_E!R5+FC_IND_NMM_E!R5+FC_IND_PPP_E!R5+FC_IND_FBT_E!R5+FC_IND_TE_E!R5+FC_IND_MAC_E!R5+FC_IND_TL_E!R5+FC_IND_WP_E!R5+FC_IND_MQ_E!R5+FC_IND_CON_E!R5+FC_IND_NSP_E!R5</f>
        <v>30.141375119999999</v>
      </c>
      <c r="S5" s="8">
        <f>FC_IND_IS_E!S5+FC_IND_NFM_E!S5+FC_IND_CPC_E!S5+FC_IND_NMM_E!S5+FC_IND_PPP_E!S5+FC_IND_FBT_E!S5+FC_IND_TE_E!S5+FC_IND_MAC_E!S5+FC_IND_TL_E!S5+FC_IND_WP_E!S5+FC_IND_MQ_E!S5+FC_IND_CON_E!S5+FC_IND_NSP_E!S5</f>
        <v>16.440557039999998</v>
      </c>
      <c r="T5" s="8">
        <f>FC_IND_IS_E!T5+FC_IND_NFM_E!T5+FC_IND_CPC_E!T5+FC_IND_NMM_E!T5+FC_IND_PPP_E!T5+FC_IND_FBT_E!T5+FC_IND_TE_E!T5+FC_IND_MAC_E!T5+FC_IND_TL_E!T5+FC_IND_WP_E!T5+FC_IND_MQ_E!T5+FC_IND_CON_E!T5+FC_IND_NSP_E!T5</f>
        <v>8.7886097999999944</v>
      </c>
      <c r="U5" s="8">
        <f>FC_IND_IS_E!U5+FC_IND_NFM_E!U5+FC_IND_CPC_E!U5+FC_IND_NMM_E!U5+FC_IND_PPP_E!U5+FC_IND_FBT_E!U5+FC_IND_TE_E!U5+FC_IND_MAC_E!U5+FC_IND_TL_E!U5+FC_IND_WP_E!U5+FC_IND_MQ_E!U5+FC_IND_CON_E!U5+FC_IND_NSP_E!U5</f>
        <v>12.667842359999998</v>
      </c>
      <c r="V5" s="8">
        <f>FC_IND_IS_E!V5+FC_IND_NFM_E!V5+FC_IND_CPC_E!V5+FC_IND_NMM_E!V5+FC_IND_PPP_E!V5+FC_IND_FBT_E!V5+FC_IND_TE_E!V5+FC_IND_MAC_E!V5+FC_IND_TL_E!V5+FC_IND_WP_E!V5+FC_IND_MQ_E!V5+FC_IND_CON_E!V5+FC_IND_NSP_E!V5</f>
        <v>13.313673359999999</v>
      </c>
      <c r="W5" s="8">
        <f>FC_IND_IS_E!W5+FC_IND_NFM_E!W5+FC_IND_CPC_E!W5+FC_IND_NMM_E!W5+FC_IND_PPP_E!W5+FC_IND_FBT_E!W5+FC_IND_TE_E!W5+FC_IND_MAC_E!W5+FC_IND_TL_E!W5+FC_IND_WP_E!W5+FC_IND_MQ_E!W5+FC_IND_CON_E!W5+FC_IND_NSP_E!W5</f>
        <v>15.318403559999997</v>
      </c>
      <c r="X5" s="8">
        <f>FC_IND_IS_E!X5+FC_IND_NFM_E!X5+FC_IND_CPC_E!X5+FC_IND_NMM_E!X5+FC_IND_PPP_E!X5+FC_IND_FBT_E!X5+FC_IND_TE_E!X5+FC_IND_MAC_E!X5+FC_IND_TL_E!X5+FC_IND_WP_E!X5+FC_IND_MQ_E!X5+FC_IND_CON_E!X5+FC_IND_NSP_E!X5</f>
        <v>8.6962471199999989</v>
      </c>
      <c r="Y5" s="8">
        <f>FC_IND_IS_E!Y5+FC_IND_NFM_E!Y5+FC_IND_CPC_E!Y5+FC_IND_NMM_E!Y5+FC_IND_PPP_E!Y5+FC_IND_FBT_E!Y5+FC_IND_TE_E!Y5+FC_IND_MAC_E!Y5+FC_IND_TL_E!Y5+FC_IND_WP_E!Y5+FC_IND_MQ_E!Y5+FC_IND_CON_E!Y5+FC_IND_NSP_E!Y5</f>
        <v>6.3652395599999974</v>
      </c>
      <c r="Z5" s="8">
        <f>FC_IND_IS_E!Z5+FC_IND_NFM_E!Z5+FC_IND_CPC_E!Z5+FC_IND_NMM_E!Z5+FC_IND_PPP_E!Z5+FC_IND_FBT_E!Z5+FC_IND_TE_E!Z5+FC_IND_MAC_E!Z5+FC_IND_TL_E!Z5+FC_IND_WP_E!Z5+FC_IND_MQ_E!Z5+FC_IND_CON_E!Z5+FC_IND_NSP_E!Z5</f>
        <v>4.9391031599999966</v>
      </c>
    </row>
    <row r="6" spans="1:26" ht="11.25" customHeight="1" x14ac:dyDescent="0.2">
      <c r="A6" s="28" t="s">
        <v>6</v>
      </c>
      <c r="B6" s="7" t="s">
        <v>7</v>
      </c>
      <c r="C6" s="8">
        <f>FC_IND_IS_E!C6+FC_IND_NFM_E!C6+FC_IND_CPC_E!C6+FC_IND_NMM_E!C6+FC_IND_PPP_E!C6+FC_IND_FBT_E!C6+FC_IND_TE_E!C6+FC_IND_MAC_E!C6+FC_IND_TL_E!C6+FC_IND_WP_E!C6+FC_IND_MQ_E!C6+FC_IND_CON_E!C6+FC_IND_NSP_E!C6</f>
        <v>0</v>
      </c>
      <c r="D6" s="8">
        <f>FC_IND_IS_E!D6+FC_IND_NFM_E!D6+FC_IND_CPC_E!D6+FC_IND_NMM_E!D6+FC_IND_PPP_E!D6+FC_IND_FBT_E!D6+FC_IND_TE_E!D6+FC_IND_MAC_E!D6+FC_IND_TL_E!D6+FC_IND_WP_E!D6+FC_IND_MQ_E!D6+FC_IND_CON_E!D6+FC_IND_NSP_E!D6</f>
        <v>0</v>
      </c>
      <c r="E6" s="8">
        <f>FC_IND_IS_E!E6+FC_IND_NFM_E!E6+FC_IND_CPC_E!E6+FC_IND_NMM_E!E6+FC_IND_PPP_E!E6+FC_IND_FBT_E!E6+FC_IND_TE_E!E6+FC_IND_MAC_E!E6+FC_IND_TL_E!E6+FC_IND_WP_E!E6+FC_IND_MQ_E!E6+FC_IND_CON_E!E6+FC_IND_NSP_E!E6</f>
        <v>0</v>
      </c>
      <c r="F6" s="8">
        <f>FC_IND_IS_E!F6+FC_IND_NFM_E!F6+FC_IND_CPC_E!F6+FC_IND_NMM_E!F6+FC_IND_PPP_E!F6+FC_IND_FBT_E!F6+FC_IND_TE_E!F6+FC_IND_MAC_E!F6+FC_IND_TL_E!F6+FC_IND_WP_E!F6+FC_IND_MQ_E!F6+FC_IND_CON_E!F6+FC_IND_NSP_E!F6</f>
        <v>0</v>
      </c>
      <c r="G6" s="8">
        <f>FC_IND_IS_E!G6+FC_IND_NFM_E!G6+FC_IND_CPC_E!G6+FC_IND_NMM_E!G6+FC_IND_PPP_E!G6+FC_IND_FBT_E!G6+FC_IND_TE_E!G6+FC_IND_MAC_E!G6+FC_IND_TL_E!G6+FC_IND_WP_E!G6+FC_IND_MQ_E!G6+FC_IND_CON_E!G6+FC_IND_NSP_E!G6</f>
        <v>0</v>
      </c>
      <c r="H6" s="8">
        <f>FC_IND_IS_E!H6+FC_IND_NFM_E!H6+FC_IND_CPC_E!H6+FC_IND_NMM_E!H6+FC_IND_PPP_E!H6+FC_IND_FBT_E!H6+FC_IND_TE_E!H6+FC_IND_MAC_E!H6+FC_IND_TL_E!H6+FC_IND_WP_E!H6+FC_IND_MQ_E!H6+FC_IND_CON_E!H6+FC_IND_NSP_E!H6</f>
        <v>0</v>
      </c>
      <c r="I6" s="8">
        <f>FC_IND_IS_E!I6+FC_IND_NFM_E!I6+FC_IND_CPC_E!I6+FC_IND_NMM_E!I6+FC_IND_PPP_E!I6+FC_IND_FBT_E!I6+FC_IND_TE_E!I6+FC_IND_MAC_E!I6+FC_IND_TL_E!I6+FC_IND_WP_E!I6+FC_IND_MQ_E!I6+FC_IND_CON_E!I6+FC_IND_NSP_E!I6</f>
        <v>0</v>
      </c>
      <c r="J6" s="8">
        <f>FC_IND_IS_E!J6+FC_IND_NFM_E!J6+FC_IND_CPC_E!J6+FC_IND_NMM_E!J6+FC_IND_PPP_E!J6+FC_IND_FBT_E!J6+FC_IND_TE_E!J6+FC_IND_MAC_E!J6+FC_IND_TL_E!J6+FC_IND_WP_E!J6+FC_IND_MQ_E!J6+FC_IND_CON_E!J6+FC_IND_NSP_E!J6</f>
        <v>0</v>
      </c>
      <c r="K6" s="8">
        <f>FC_IND_IS_E!K6+FC_IND_NFM_E!K6+FC_IND_CPC_E!K6+FC_IND_NMM_E!K6+FC_IND_PPP_E!K6+FC_IND_FBT_E!K6+FC_IND_TE_E!K6+FC_IND_MAC_E!K6+FC_IND_TL_E!K6+FC_IND_WP_E!K6+FC_IND_MQ_E!K6+FC_IND_CON_E!K6+FC_IND_NSP_E!K6</f>
        <v>0</v>
      </c>
      <c r="L6" s="8">
        <f>FC_IND_IS_E!L6+FC_IND_NFM_E!L6+FC_IND_CPC_E!L6+FC_IND_NMM_E!L6+FC_IND_PPP_E!L6+FC_IND_FBT_E!L6+FC_IND_TE_E!L6+FC_IND_MAC_E!L6+FC_IND_TL_E!L6+FC_IND_WP_E!L6+FC_IND_MQ_E!L6+FC_IND_CON_E!L6+FC_IND_NSP_E!L6</f>
        <v>0</v>
      </c>
      <c r="M6" s="8">
        <f>FC_IND_IS_E!M6+FC_IND_NFM_E!M6+FC_IND_CPC_E!M6+FC_IND_NMM_E!M6+FC_IND_PPP_E!M6+FC_IND_FBT_E!M6+FC_IND_TE_E!M6+FC_IND_MAC_E!M6+FC_IND_TL_E!M6+FC_IND_WP_E!M6+FC_IND_MQ_E!M6+FC_IND_CON_E!M6+FC_IND_NSP_E!M6</f>
        <v>0</v>
      </c>
      <c r="N6" s="8">
        <f>FC_IND_IS_E!N6+FC_IND_NFM_E!N6+FC_IND_CPC_E!N6+FC_IND_NMM_E!N6+FC_IND_PPP_E!N6+FC_IND_FBT_E!N6+FC_IND_TE_E!N6+FC_IND_MAC_E!N6+FC_IND_TL_E!N6+FC_IND_WP_E!N6+FC_IND_MQ_E!N6+FC_IND_CON_E!N6+FC_IND_NSP_E!N6</f>
        <v>0</v>
      </c>
      <c r="O6" s="8">
        <f>FC_IND_IS_E!O6+FC_IND_NFM_E!O6+FC_IND_CPC_E!O6+FC_IND_NMM_E!O6+FC_IND_PPP_E!O6+FC_IND_FBT_E!O6+FC_IND_TE_E!O6+FC_IND_MAC_E!O6+FC_IND_TL_E!O6+FC_IND_WP_E!O6+FC_IND_MQ_E!O6+FC_IND_CON_E!O6+FC_IND_NSP_E!O6</f>
        <v>0</v>
      </c>
      <c r="P6" s="8">
        <f>FC_IND_IS_E!P6+FC_IND_NFM_E!P6+FC_IND_CPC_E!P6+FC_IND_NMM_E!P6+FC_IND_PPP_E!P6+FC_IND_FBT_E!P6+FC_IND_TE_E!P6+FC_IND_MAC_E!P6+FC_IND_TL_E!P6+FC_IND_WP_E!P6+FC_IND_MQ_E!P6+FC_IND_CON_E!P6+FC_IND_NSP_E!P6</f>
        <v>0</v>
      </c>
      <c r="Q6" s="8">
        <f>FC_IND_IS_E!Q6+FC_IND_NFM_E!Q6+FC_IND_CPC_E!Q6+FC_IND_NMM_E!Q6+FC_IND_PPP_E!Q6+FC_IND_FBT_E!Q6+FC_IND_TE_E!Q6+FC_IND_MAC_E!Q6+FC_IND_TL_E!Q6+FC_IND_WP_E!Q6+FC_IND_MQ_E!Q6+FC_IND_CON_E!Q6+FC_IND_NSP_E!Q6</f>
        <v>0</v>
      </c>
      <c r="R6" s="8">
        <f>FC_IND_IS_E!R6+FC_IND_NFM_E!R6+FC_IND_CPC_E!R6+FC_IND_NMM_E!R6+FC_IND_PPP_E!R6+FC_IND_FBT_E!R6+FC_IND_TE_E!R6+FC_IND_MAC_E!R6+FC_IND_TL_E!R6+FC_IND_WP_E!R6+FC_IND_MQ_E!R6+FC_IND_CON_E!R6+FC_IND_NSP_E!R6</f>
        <v>0</v>
      </c>
      <c r="S6" s="8">
        <f>FC_IND_IS_E!S6+FC_IND_NFM_E!S6+FC_IND_CPC_E!S6+FC_IND_NMM_E!S6+FC_IND_PPP_E!S6+FC_IND_FBT_E!S6+FC_IND_TE_E!S6+FC_IND_MAC_E!S6+FC_IND_TL_E!S6+FC_IND_WP_E!S6+FC_IND_MQ_E!S6+FC_IND_CON_E!S6+FC_IND_NSP_E!S6</f>
        <v>0</v>
      </c>
      <c r="T6" s="8">
        <f>FC_IND_IS_E!T6+FC_IND_NFM_E!T6+FC_IND_CPC_E!T6+FC_IND_NMM_E!T6+FC_IND_PPP_E!T6+FC_IND_FBT_E!T6+FC_IND_TE_E!T6+FC_IND_MAC_E!T6+FC_IND_TL_E!T6+FC_IND_WP_E!T6+FC_IND_MQ_E!T6+FC_IND_CON_E!T6+FC_IND_NSP_E!T6</f>
        <v>0</v>
      </c>
      <c r="U6" s="8">
        <f>FC_IND_IS_E!U6+FC_IND_NFM_E!U6+FC_IND_CPC_E!U6+FC_IND_NMM_E!U6+FC_IND_PPP_E!U6+FC_IND_FBT_E!U6+FC_IND_TE_E!U6+FC_IND_MAC_E!U6+FC_IND_TL_E!U6+FC_IND_WP_E!U6+FC_IND_MQ_E!U6+FC_IND_CON_E!U6+FC_IND_NSP_E!U6</f>
        <v>0</v>
      </c>
      <c r="V6" s="8">
        <f>FC_IND_IS_E!V6+FC_IND_NFM_E!V6+FC_IND_CPC_E!V6+FC_IND_NMM_E!V6+FC_IND_PPP_E!V6+FC_IND_FBT_E!V6+FC_IND_TE_E!V6+FC_IND_MAC_E!V6+FC_IND_TL_E!V6+FC_IND_WP_E!V6+FC_IND_MQ_E!V6+FC_IND_CON_E!V6+FC_IND_NSP_E!V6</f>
        <v>0</v>
      </c>
      <c r="W6" s="8">
        <f>FC_IND_IS_E!W6+FC_IND_NFM_E!W6+FC_IND_CPC_E!W6+FC_IND_NMM_E!W6+FC_IND_PPP_E!W6+FC_IND_FBT_E!W6+FC_IND_TE_E!W6+FC_IND_MAC_E!W6+FC_IND_TL_E!W6+FC_IND_WP_E!W6+FC_IND_MQ_E!W6+FC_IND_CON_E!W6+FC_IND_NSP_E!W6</f>
        <v>0</v>
      </c>
      <c r="X6" s="8">
        <f>FC_IND_IS_E!X6+FC_IND_NFM_E!X6+FC_IND_CPC_E!X6+FC_IND_NMM_E!X6+FC_IND_PPP_E!X6+FC_IND_FBT_E!X6+FC_IND_TE_E!X6+FC_IND_MAC_E!X6+FC_IND_TL_E!X6+FC_IND_WP_E!X6+FC_IND_MQ_E!X6+FC_IND_CON_E!X6+FC_IND_NSP_E!X6</f>
        <v>0</v>
      </c>
      <c r="Y6" s="8">
        <f>FC_IND_IS_E!Y6+FC_IND_NFM_E!Y6+FC_IND_CPC_E!Y6+FC_IND_NMM_E!Y6+FC_IND_PPP_E!Y6+FC_IND_FBT_E!Y6+FC_IND_TE_E!Y6+FC_IND_MAC_E!Y6+FC_IND_TL_E!Y6+FC_IND_WP_E!Y6+FC_IND_MQ_E!Y6+FC_IND_CON_E!Y6+FC_IND_NSP_E!Y6</f>
        <v>0</v>
      </c>
      <c r="Z6" s="8">
        <f>FC_IND_IS_E!Z6+FC_IND_NFM_E!Z6+FC_IND_CPC_E!Z6+FC_IND_NMM_E!Z6+FC_IND_PPP_E!Z6+FC_IND_FBT_E!Z6+FC_IND_TE_E!Z6+FC_IND_MAC_E!Z6+FC_IND_TL_E!Z6+FC_IND_WP_E!Z6+FC_IND_MQ_E!Z6+FC_IND_CON_E!Z6+FC_IND_NSP_E!Z6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FC_IND_IS_E!C7+FC_IND_NFM_E!C7+FC_IND_CPC_E!C7+FC_IND_NMM_E!C7+FC_IND_PPP_E!C7+FC_IND_FBT_E!C7+FC_IND_TE_E!C7+FC_IND_MAC_E!C7+FC_IND_TL_E!C7+FC_IND_WP_E!C7+FC_IND_MQ_E!C7+FC_IND_CON_E!C7+FC_IND_NSP_E!C7</f>
        <v>1149.8337496799998</v>
      </c>
      <c r="D7" s="8">
        <f>FC_IND_IS_E!D7+FC_IND_NFM_E!D7+FC_IND_CPC_E!D7+FC_IND_NMM_E!D7+FC_IND_PPP_E!D7+FC_IND_FBT_E!D7+FC_IND_TE_E!D7+FC_IND_MAC_E!D7+FC_IND_TL_E!D7+FC_IND_WP_E!D7+FC_IND_MQ_E!D7+FC_IND_CON_E!D7+FC_IND_NSP_E!D7</f>
        <v>629.55785376000017</v>
      </c>
      <c r="E7" s="8">
        <f>FC_IND_IS_E!E7+FC_IND_NFM_E!E7+FC_IND_CPC_E!E7+FC_IND_NMM_E!E7+FC_IND_PPP_E!E7+FC_IND_FBT_E!E7+FC_IND_TE_E!E7+FC_IND_MAC_E!E7+FC_IND_TL_E!E7+FC_IND_WP_E!E7+FC_IND_MQ_E!E7+FC_IND_CON_E!E7+FC_IND_NSP_E!E7</f>
        <v>644.96819375999996</v>
      </c>
      <c r="F7" s="8">
        <f>FC_IND_IS_E!F7+FC_IND_NFM_E!F7+FC_IND_CPC_E!F7+FC_IND_NMM_E!F7+FC_IND_PPP_E!F7+FC_IND_FBT_E!F7+FC_IND_TE_E!F7+FC_IND_MAC_E!F7+FC_IND_TL_E!F7+FC_IND_WP_E!F7+FC_IND_MQ_E!F7+FC_IND_CON_E!F7+FC_IND_NSP_E!F7</f>
        <v>519.35638392000033</v>
      </c>
      <c r="G7" s="8">
        <f>FC_IND_IS_E!G7+FC_IND_NFM_E!G7+FC_IND_CPC_E!G7+FC_IND_NMM_E!G7+FC_IND_PPP_E!G7+FC_IND_FBT_E!G7+FC_IND_TE_E!G7+FC_IND_MAC_E!G7+FC_IND_TL_E!G7+FC_IND_WP_E!G7+FC_IND_MQ_E!G7+FC_IND_CON_E!G7+FC_IND_NSP_E!G7</f>
        <v>285.34364496000001</v>
      </c>
      <c r="H7" s="8">
        <f>FC_IND_IS_E!H7+FC_IND_NFM_E!H7+FC_IND_CPC_E!H7+FC_IND_NMM_E!H7+FC_IND_PPP_E!H7+FC_IND_FBT_E!H7+FC_IND_TE_E!H7+FC_IND_MAC_E!H7+FC_IND_TL_E!H7+FC_IND_WP_E!H7+FC_IND_MQ_E!H7+FC_IND_CON_E!H7+FC_IND_NSP_E!H7</f>
        <v>4.8362925599999995</v>
      </c>
      <c r="I7" s="8">
        <f>FC_IND_IS_E!I7+FC_IND_NFM_E!I7+FC_IND_CPC_E!I7+FC_IND_NMM_E!I7+FC_IND_PPP_E!I7+FC_IND_FBT_E!I7+FC_IND_TE_E!I7+FC_IND_MAC_E!I7+FC_IND_TL_E!I7+FC_IND_WP_E!I7+FC_IND_MQ_E!I7+FC_IND_CON_E!I7+FC_IND_NSP_E!I7</f>
        <v>29.489090400000002</v>
      </c>
      <c r="J7" s="8">
        <f>FC_IND_IS_E!J7+FC_IND_NFM_E!J7+FC_IND_CPC_E!J7+FC_IND_NMM_E!J7+FC_IND_PPP_E!J7+FC_IND_FBT_E!J7+FC_IND_TE_E!J7+FC_IND_MAC_E!J7+FC_IND_TL_E!J7+FC_IND_WP_E!J7+FC_IND_MQ_E!J7+FC_IND_CON_E!J7+FC_IND_NSP_E!J7</f>
        <v>577.13102568000011</v>
      </c>
      <c r="K7" s="8">
        <f>FC_IND_IS_E!K7+FC_IND_NFM_E!K7+FC_IND_CPC_E!K7+FC_IND_NMM_E!K7+FC_IND_PPP_E!K7+FC_IND_FBT_E!K7+FC_IND_TE_E!K7+FC_IND_MAC_E!K7+FC_IND_TL_E!K7+FC_IND_WP_E!K7+FC_IND_MQ_E!K7+FC_IND_CON_E!K7+FC_IND_NSP_E!K7</f>
        <v>195.45113015999999</v>
      </c>
      <c r="L7" s="8">
        <f>FC_IND_IS_E!L7+FC_IND_NFM_E!L7+FC_IND_CPC_E!L7+FC_IND_NMM_E!L7+FC_IND_PPP_E!L7+FC_IND_FBT_E!L7+FC_IND_TE_E!L7+FC_IND_MAC_E!L7+FC_IND_TL_E!L7+FC_IND_WP_E!L7+FC_IND_MQ_E!L7+FC_IND_CON_E!L7+FC_IND_NSP_E!L7</f>
        <v>24.43143384</v>
      </c>
      <c r="M7" s="8">
        <f>FC_IND_IS_E!M7+FC_IND_NFM_E!M7+FC_IND_CPC_E!M7+FC_IND_NMM_E!M7+FC_IND_PPP_E!M7+FC_IND_FBT_E!M7+FC_IND_TE_E!M7+FC_IND_MAC_E!M7+FC_IND_TL_E!M7+FC_IND_WP_E!M7+FC_IND_MQ_E!M7+FC_IND_CON_E!M7+FC_IND_NSP_E!M7</f>
        <v>133.56116136000003</v>
      </c>
      <c r="N7" s="8">
        <f>FC_IND_IS_E!N7+FC_IND_NFM_E!N7+FC_IND_CPC_E!N7+FC_IND_NMM_E!N7+FC_IND_PPP_E!N7+FC_IND_FBT_E!N7+FC_IND_TE_E!N7+FC_IND_MAC_E!N7+FC_IND_TL_E!N7+FC_IND_WP_E!N7+FC_IND_MQ_E!N7+FC_IND_CON_E!N7+FC_IND_NSP_E!N7</f>
        <v>14.293303199999999</v>
      </c>
      <c r="O7" s="8">
        <f>FC_IND_IS_E!O7+FC_IND_NFM_E!O7+FC_IND_CPC_E!O7+FC_IND_NMM_E!O7+FC_IND_PPP_E!O7+FC_IND_FBT_E!O7+FC_IND_TE_E!O7+FC_IND_MAC_E!O7+FC_IND_TL_E!O7+FC_IND_WP_E!O7+FC_IND_MQ_E!O7+FC_IND_CON_E!O7+FC_IND_NSP_E!O7</f>
        <v>7.146651600000002</v>
      </c>
      <c r="P7" s="8">
        <f>FC_IND_IS_E!P7+FC_IND_NFM_E!P7+FC_IND_CPC_E!P7+FC_IND_NMM_E!P7+FC_IND_PPP_E!P7+FC_IND_FBT_E!P7+FC_IND_TE_E!P7+FC_IND_MAC_E!P7+FC_IND_TL_E!P7+FC_IND_WP_E!P7+FC_IND_MQ_E!P7+FC_IND_CON_E!P7+FC_IND_NSP_E!P7</f>
        <v>0</v>
      </c>
      <c r="Q7" s="8">
        <f>FC_IND_IS_E!Q7+FC_IND_NFM_E!Q7+FC_IND_CPC_E!Q7+FC_IND_NMM_E!Q7+FC_IND_PPP_E!Q7+FC_IND_FBT_E!Q7+FC_IND_TE_E!Q7+FC_IND_MAC_E!Q7+FC_IND_TL_E!Q7+FC_IND_WP_E!Q7+FC_IND_MQ_E!Q7+FC_IND_CON_E!Q7+FC_IND_NSP_E!Q7</f>
        <v>0</v>
      </c>
      <c r="R7" s="8">
        <f>FC_IND_IS_E!R7+FC_IND_NFM_E!R7+FC_IND_CPC_E!R7+FC_IND_NMM_E!R7+FC_IND_PPP_E!R7+FC_IND_FBT_E!R7+FC_IND_TE_E!R7+FC_IND_MAC_E!R7+FC_IND_TL_E!R7+FC_IND_WP_E!R7+FC_IND_MQ_E!R7+FC_IND_CON_E!R7+FC_IND_NSP_E!R7</f>
        <v>0</v>
      </c>
      <c r="S7" s="8">
        <f>FC_IND_IS_E!S7+FC_IND_NFM_E!S7+FC_IND_CPC_E!S7+FC_IND_NMM_E!S7+FC_IND_PPP_E!S7+FC_IND_FBT_E!S7+FC_IND_TE_E!S7+FC_IND_MAC_E!S7+FC_IND_TL_E!S7+FC_IND_WP_E!S7+FC_IND_MQ_E!S7+FC_IND_CON_E!S7+FC_IND_NSP_E!S7</f>
        <v>0</v>
      </c>
      <c r="T7" s="8">
        <f>FC_IND_IS_E!T7+FC_IND_NFM_E!T7+FC_IND_CPC_E!T7+FC_IND_NMM_E!T7+FC_IND_PPP_E!T7+FC_IND_FBT_E!T7+FC_IND_TE_E!T7+FC_IND_MAC_E!T7+FC_IND_TL_E!T7+FC_IND_WP_E!T7+FC_IND_MQ_E!T7+FC_IND_CON_E!T7+FC_IND_NSP_E!T7</f>
        <v>0.78499079999999988</v>
      </c>
      <c r="U7" s="8">
        <f>FC_IND_IS_E!U7+FC_IND_NFM_E!U7+FC_IND_CPC_E!U7+FC_IND_NMM_E!U7+FC_IND_PPP_E!U7+FC_IND_FBT_E!U7+FC_IND_TE_E!U7+FC_IND_MAC_E!U7+FC_IND_TL_E!U7+FC_IND_WP_E!U7+FC_IND_MQ_E!U7+FC_IND_CON_E!U7+FC_IND_NSP_E!U7</f>
        <v>0.53195471999999999</v>
      </c>
      <c r="V7" s="8">
        <f>FC_IND_IS_E!V7+FC_IND_NFM_E!V7+FC_IND_CPC_E!V7+FC_IND_NMM_E!V7+FC_IND_PPP_E!V7+FC_IND_FBT_E!V7+FC_IND_TE_E!V7+FC_IND_MAC_E!V7+FC_IND_TL_E!V7+FC_IND_WP_E!V7+FC_IND_MQ_E!V7+FC_IND_CON_E!V7+FC_IND_NSP_E!V7</f>
        <v>0.68146055999999988</v>
      </c>
      <c r="W7" s="8">
        <f>FC_IND_IS_E!W7+FC_IND_NFM_E!W7+FC_IND_CPC_E!W7+FC_IND_NMM_E!W7+FC_IND_PPP_E!W7+FC_IND_FBT_E!W7+FC_IND_TE_E!W7+FC_IND_MAC_E!W7+FC_IND_TL_E!W7+FC_IND_WP_E!W7+FC_IND_MQ_E!W7+FC_IND_CON_E!W7+FC_IND_NSP_E!W7</f>
        <v>0.59734223999999991</v>
      </c>
      <c r="X7" s="8">
        <f>FC_IND_IS_E!X7+FC_IND_NFM_E!X7+FC_IND_CPC_E!X7+FC_IND_NMM_E!X7+FC_IND_PPP_E!X7+FC_IND_FBT_E!X7+FC_IND_TE_E!X7+FC_IND_MAC_E!X7+FC_IND_TL_E!X7+FC_IND_WP_E!X7+FC_IND_MQ_E!X7+FC_IND_CON_E!X7+FC_IND_NSP_E!X7</f>
        <v>0.56226455999999991</v>
      </c>
      <c r="Y7" s="8">
        <f>FC_IND_IS_E!Y7+FC_IND_NFM_E!Y7+FC_IND_CPC_E!Y7+FC_IND_NMM_E!Y7+FC_IND_PPP_E!Y7+FC_IND_FBT_E!Y7+FC_IND_TE_E!Y7+FC_IND_MAC_E!Y7+FC_IND_TL_E!Y7+FC_IND_WP_E!Y7+FC_IND_MQ_E!Y7+FC_IND_CON_E!Y7+FC_IND_NSP_E!Y7</f>
        <v>0.68418504000000013</v>
      </c>
      <c r="Z7" s="8">
        <f>FC_IND_IS_E!Z7+FC_IND_NFM_E!Z7+FC_IND_CPC_E!Z7+FC_IND_NMM_E!Z7+FC_IND_PPP_E!Z7+FC_IND_FBT_E!Z7+FC_IND_TE_E!Z7+FC_IND_MAC_E!Z7+FC_IND_TL_E!Z7+FC_IND_WP_E!Z7+FC_IND_MQ_E!Z7+FC_IND_CON_E!Z7+FC_IND_NSP_E!Z7</f>
        <v>0.48734136000000011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W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ref="X8:Z8" si="7">SUM(X9:X10)</f>
        <v>0</v>
      </c>
      <c r="Y8" s="19">
        <f t="shared" si="7"/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f>FC_IND_IS_E!C9+FC_IND_NFM_E!C9+FC_IND_CPC_E!C9+FC_IND_NMM_E!C9+FC_IND_PPP_E!C9+FC_IND_FBT_E!C9+FC_IND_TE_E!C9+FC_IND_MAC_E!C9+FC_IND_TL_E!C9+FC_IND_WP_E!C9+FC_IND_MQ_E!C9+FC_IND_CON_E!C9+FC_IND_NSP_E!C9</f>
        <v>0</v>
      </c>
      <c r="D9" s="8">
        <f>FC_IND_IS_E!D9+FC_IND_NFM_E!D9+FC_IND_CPC_E!D9+FC_IND_NMM_E!D9+FC_IND_PPP_E!D9+FC_IND_FBT_E!D9+FC_IND_TE_E!D9+FC_IND_MAC_E!D9+FC_IND_TL_E!D9+FC_IND_WP_E!D9+FC_IND_MQ_E!D9+FC_IND_CON_E!D9+FC_IND_NSP_E!D9</f>
        <v>0</v>
      </c>
      <c r="E9" s="8">
        <f>FC_IND_IS_E!E9+FC_IND_NFM_E!E9+FC_IND_CPC_E!E9+FC_IND_NMM_E!E9+FC_IND_PPP_E!E9+FC_IND_FBT_E!E9+FC_IND_TE_E!E9+FC_IND_MAC_E!E9+FC_IND_TL_E!E9+FC_IND_WP_E!E9+FC_IND_MQ_E!E9+FC_IND_CON_E!E9+FC_IND_NSP_E!E9</f>
        <v>0</v>
      </c>
      <c r="F9" s="8">
        <f>FC_IND_IS_E!F9+FC_IND_NFM_E!F9+FC_IND_CPC_E!F9+FC_IND_NMM_E!F9+FC_IND_PPP_E!F9+FC_IND_FBT_E!F9+FC_IND_TE_E!F9+FC_IND_MAC_E!F9+FC_IND_TL_E!F9+FC_IND_WP_E!F9+FC_IND_MQ_E!F9+FC_IND_CON_E!F9+FC_IND_NSP_E!F9</f>
        <v>0</v>
      </c>
      <c r="G9" s="8">
        <f>FC_IND_IS_E!G9+FC_IND_NFM_E!G9+FC_IND_CPC_E!G9+FC_IND_NMM_E!G9+FC_IND_PPP_E!G9+FC_IND_FBT_E!G9+FC_IND_TE_E!G9+FC_IND_MAC_E!G9+FC_IND_TL_E!G9+FC_IND_WP_E!G9+FC_IND_MQ_E!G9+FC_IND_CON_E!G9+FC_IND_NSP_E!G9</f>
        <v>0</v>
      </c>
      <c r="H9" s="8">
        <f>FC_IND_IS_E!H9+FC_IND_NFM_E!H9+FC_IND_CPC_E!H9+FC_IND_NMM_E!H9+FC_IND_PPP_E!H9+FC_IND_FBT_E!H9+FC_IND_TE_E!H9+FC_IND_MAC_E!H9+FC_IND_TL_E!H9+FC_IND_WP_E!H9+FC_IND_MQ_E!H9+FC_IND_CON_E!H9+FC_IND_NSP_E!H9</f>
        <v>0</v>
      </c>
      <c r="I9" s="8">
        <f>FC_IND_IS_E!I9+FC_IND_NFM_E!I9+FC_IND_CPC_E!I9+FC_IND_NMM_E!I9+FC_IND_PPP_E!I9+FC_IND_FBT_E!I9+FC_IND_TE_E!I9+FC_IND_MAC_E!I9+FC_IND_TL_E!I9+FC_IND_WP_E!I9+FC_IND_MQ_E!I9+FC_IND_CON_E!I9+FC_IND_NSP_E!I9</f>
        <v>0</v>
      </c>
      <c r="J9" s="8">
        <f>FC_IND_IS_E!J9+FC_IND_NFM_E!J9+FC_IND_CPC_E!J9+FC_IND_NMM_E!J9+FC_IND_PPP_E!J9+FC_IND_FBT_E!J9+FC_IND_TE_E!J9+FC_IND_MAC_E!J9+FC_IND_TL_E!J9+FC_IND_WP_E!J9+FC_IND_MQ_E!J9+FC_IND_CON_E!J9+FC_IND_NSP_E!J9</f>
        <v>0</v>
      </c>
      <c r="K9" s="8">
        <f>FC_IND_IS_E!K9+FC_IND_NFM_E!K9+FC_IND_CPC_E!K9+FC_IND_NMM_E!K9+FC_IND_PPP_E!K9+FC_IND_FBT_E!K9+FC_IND_TE_E!K9+FC_IND_MAC_E!K9+FC_IND_TL_E!K9+FC_IND_WP_E!K9+FC_IND_MQ_E!K9+FC_IND_CON_E!K9+FC_IND_NSP_E!K9</f>
        <v>0</v>
      </c>
      <c r="L9" s="8">
        <f>FC_IND_IS_E!L9+FC_IND_NFM_E!L9+FC_IND_CPC_E!L9+FC_IND_NMM_E!L9+FC_IND_PPP_E!L9+FC_IND_FBT_E!L9+FC_IND_TE_E!L9+FC_IND_MAC_E!L9+FC_IND_TL_E!L9+FC_IND_WP_E!L9+FC_IND_MQ_E!L9+FC_IND_CON_E!L9+FC_IND_NSP_E!L9</f>
        <v>0</v>
      </c>
      <c r="M9" s="8">
        <f>FC_IND_IS_E!M9+FC_IND_NFM_E!M9+FC_IND_CPC_E!M9+FC_IND_NMM_E!M9+FC_IND_PPP_E!M9+FC_IND_FBT_E!M9+FC_IND_TE_E!M9+FC_IND_MAC_E!M9+FC_IND_TL_E!M9+FC_IND_WP_E!M9+FC_IND_MQ_E!M9+FC_IND_CON_E!M9+FC_IND_NSP_E!M9</f>
        <v>0</v>
      </c>
      <c r="N9" s="8">
        <f>FC_IND_IS_E!N9+FC_IND_NFM_E!N9+FC_IND_CPC_E!N9+FC_IND_NMM_E!N9+FC_IND_PPP_E!N9+FC_IND_FBT_E!N9+FC_IND_TE_E!N9+FC_IND_MAC_E!N9+FC_IND_TL_E!N9+FC_IND_WP_E!N9+FC_IND_MQ_E!N9+FC_IND_CON_E!N9+FC_IND_NSP_E!N9</f>
        <v>0</v>
      </c>
      <c r="O9" s="8">
        <f>FC_IND_IS_E!O9+FC_IND_NFM_E!O9+FC_IND_CPC_E!O9+FC_IND_NMM_E!O9+FC_IND_PPP_E!O9+FC_IND_FBT_E!O9+FC_IND_TE_E!O9+FC_IND_MAC_E!O9+FC_IND_TL_E!O9+FC_IND_WP_E!O9+FC_IND_MQ_E!O9+FC_IND_CON_E!O9+FC_IND_NSP_E!O9</f>
        <v>0</v>
      </c>
      <c r="P9" s="8">
        <f>FC_IND_IS_E!P9+FC_IND_NFM_E!P9+FC_IND_CPC_E!P9+FC_IND_NMM_E!P9+FC_IND_PPP_E!P9+FC_IND_FBT_E!P9+FC_IND_TE_E!P9+FC_IND_MAC_E!P9+FC_IND_TL_E!P9+FC_IND_WP_E!P9+FC_IND_MQ_E!P9+FC_IND_CON_E!P9+FC_IND_NSP_E!P9</f>
        <v>0</v>
      </c>
      <c r="Q9" s="8">
        <f>FC_IND_IS_E!Q9+FC_IND_NFM_E!Q9+FC_IND_CPC_E!Q9+FC_IND_NMM_E!Q9+FC_IND_PPP_E!Q9+FC_IND_FBT_E!Q9+FC_IND_TE_E!Q9+FC_IND_MAC_E!Q9+FC_IND_TL_E!Q9+FC_IND_WP_E!Q9+FC_IND_MQ_E!Q9+FC_IND_CON_E!Q9+FC_IND_NSP_E!Q9</f>
        <v>0</v>
      </c>
      <c r="R9" s="8">
        <f>FC_IND_IS_E!R9+FC_IND_NFM_E!R9+FC_IND_CPC_E!R9+FC_IND_NMM_E!R9+FC_IND_PPP_E!R9+FC_IND_FBT_E!R9+FC_IND_TE_E!R9+FC_IND_MAC_E!R9+FC_IND_TL_E!R9+FC_IND_WP_E!R9+FC_IND_MQ_E!R9+FC_IND_CON_E!R9+FC_IND_NSP_E!R9</f>
        <v>0</v>
      </c>
      <c r="S9" s="8">
        <f>FC_IND_IS_E!S9+FC_IND_NFM_E!S9+FC_IND_CPC_E!S9+FC_IND_NMM_E!S9+FC_IND_PPP_E!S9+FC_IND_FBT_E!S9+FC_IND_TE_E!S9+FC_IND_MAC_E!S9+FC_IND_TL_E!S9+FC_IND_WP_E!S9+FC_IND_MQ_E!S9+FC_IND_CON_E!S9+FC_IND_NSP_E!S9</f>
        <v>0</v>
      </c>
      <c r="T9" s="8">
        <f>FC_IND_IS_E!T9+FC_IND_NFM_E!T9+FC_IND_CPC_E!T9+FC_IND_NMM_E!T9+FC_IND_PPP_E!T9+FC_IND_FBT_E!T9+FC_IND_TE_E!T9+FC_IND_MAC_E!T9+FC_IND_TL_E!T9+FC_IND_WP_E!T9+FC_IND_MQ_E!T9+FC_IND_CON_E!T9+FC_IND_NSP_E!T9</f>
        <v>0</v>
      </c>
      <c r="U9" s="8">
        <f>FC_IND_IS_E!U9+FC_IND_NFM_E!U9+FC_IND_CPC_E!U9+FC_IND_NMM_E!U9+FC_IND_PPP_E!U9+FC_IND_FBT_E!U9+FC_IND_TE_E!U9+FC_IND_MAC_E!U9+FC_IND_TL_E!U9+FC_IND_WP_E!U9+FC_IND_MQ_E!U9+FC_IND_CON_E!U9+FC_IND_NSP_E!U9</f>
        <v>0</v>
      </c>
      <c r="V9" s="8">
        <f>FC_IND_IS_E!V9+FC_IND_NFM_E!V9+FC_IND_CPC_E!V9+FC_IND_NMM_E!V9+FC_IND_PPP_E!V9+FC_IND_FBT_E!V9+FC_IND_TE_E!V9+FC_IND_MAC_E!V9+FC_IND_TL_E!V9+FC_IND_WP_E!V9+FC_IND_MQ_E!V9+FC_IND_CON_E!V9+FC_IND_NSP_E!V9</f>
        <v>0</v>
      </c>
      <c r="W9" s="8">
        <f>FC_IND_IS_E!W9+FC_IND_NFM_E!W9+FC_IND_CPC_E!W9+FC_IND_NMM_E!W9+FC_IND_PPP_E!W9+FC_IND_FBT_E!W9+FC_IND_TE_E!W9+FC_IND_MAC_E!W9+FC_IND_TL_E!W9+FC_IND_WP_E!W9+FC_IND_MQ_E!W9+FC_IND_CON_E!W9+FC_IND_NSP_E!W9</f>
        <v>0</v>
      </c>
      <c r="X9" s="8">
        <f>FC_IND_IS_E!X9+FC_IND_NFM_E!X9+FC_IND_CPC_E!X9+FC_IND_NMM_E!X9+FC_IND_PPP_E!X9+FC_IND_FBT_E!X9+FC_IND_TE_E!X9+FC_IND_MAC_E!X9+FC_IND_TL_E!X9+FC_IND_WP_E!X9+FC_IND_MQ_E!X9+FC_IND_CON_E!X9+FC_IND_NSP_E!X9</f>
        <v>0</v>
      </c>
      <c r="Y9" s="8">
        <f>FC_IND_IS_E!Y9+FC_IND_NFM_E!Y9+FC_IND_CPC_E!Y9+FC_IND_NMM_E!Y9+FC_IND_PPP_E!Y9+FC_IND_FBT_E!Y9+FC_IND_TE_E!Y9+FC_IND_MAC_E!Y9+FC_IND_TL_E!Y9+FC_IND_WP_E!Y9+FC_IND_MQ_E!Y9+FC_IND_CON_E!Y9+FC_IND_NSP_E!Y9</f>
        <v>0</v>
      </c>
      <c r="Z9" s="8">
        <f>FC_IND_IS_E!Z9+FC_IND_NFM_E!Z9+FC_IND_CPC_E!Z9+FC_IND_NMM_E!Z9+FC_IND_PPP_E!Z9+FC_IND_FBT_E!Z9+FC_IND_TE_E!Z9+FC_IND_MAC_E!Z9+FC_IND_TL_E!Z9+FC_IND_WP_E!Z9+FC_IND_MQ_E!Z9+FC_IND_CON_E!Z9+FC_IND_NSP_E!Z9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FC_IND_IS_E!C10+FC_IND_NFM_E!C10+FC_IND_CPC_E!C10+FC_IND_NMM_E!C10+FC_IND_PPP_E!C10+FC_IND_FBT_E!C10+FC_IND_TE_E!C10+FC_IND_MAC_E!C10+FC_IND_TL_E!C10+FC_IND_WP_E!C10+FC_IND_MQ_E!C10+FC_IND_CON_E!C10+FC_IND_NSP_E!C10</f>
        <v>0</v>
      </c>
      <c r="D10" s="8">
        <f>FC_IND_IS_E!D10+FC_IND_NFM_E!D10+FC_IND_CPC_E!D10+FC_IND_NMM_E!D10+FC_IND_PPP_E!D10+FC_IND_FBT_E!D10+FC_IND_TE_E!D10+FC_IND_MAC_E!D10+FC_IND_TL_E!D10+FC_IND_WP_E!D10+FC_IND_MQ_E!D10+FC_IND_CON_E!D10+FC_IND_NSP_E!D10</f>
        <v>0</v>
      </c>
      <c r="E10" s="8">
        <f>FC_IND_IS_E!E10+FC_IND_NFM_E!E10+FC_IND_CPC_E!E10+FC_IND_NMM_E!E10+FC_IND_PPP_E!E10+FC_IND_FBT_E!E10+FC_IND_TE_E!E10+FC_IND_MAC_E!E10+FC_IND_TL_E!E10+FC_IND_WP_E!E10+FC_IND_MQ_E!E10+FC_IND_CON_E!E10+FC_IND_NSP_E!E10</f>
        <v>0</v>
      </c>
      <c r="F10" s="8">
        <f>FC_IND_IS_E!F10+FC_IND_NFM_E!F10+FC_IND_CPC_E!F10+FC_IND_NMM_E!F10+FC_IND_PPP_E!F10+FC_IND_FBT_E!F10+FC_IND_TE_E!F10+FC_IND_MAC_E!F10+FC_IND_TL_E!F10+FC_IND_WP_E!F10+FC_IND_MQ_E!F10+FC_IND_CON_E!F10+FC_IND_NSP_E!F10</f>
        <v>0</v>
      </c>
      <c r="G10" s="8">
        <f>FC_IND_IS_E!G10+FC_IND_NFM_E!G10+FC_IND_CPC_E!G10+FC_IND_NMM_E!G10+FC_IND_PPP_E!G10+FC_IND_FBT_E!G10+FC_IND_TE_E!G10+FC_IND_MAC_E!G10+FC_IND_TL_E!G10+FC_IND_WP_E!G10+FC_IND_MQ_E!G10+FC_IND_CON_E!G10+FC_IND_NSP_E!G10</f>
        <v>0</v>
      </c>
      <c r="H10" s="8">
        <f>FC_IND_IS_E!H10+FC_IND_NFM_E!H10+FC_IND_CPC_E!H10+FC_IND_NMM_E!H10+FC_IND_PPP_E!H10+FC_IND_FBT_E!H10+FC_IND_TE_E!H10+FC_IND_MAC_E!H10+FC_IND_TL_E!H10+FC_IND_WP_E!H10+FC_IND_MQ_E!H10+FC_IND_CON_E!H10+FC_IND_NSP_E!H10</f>
        <v>0</v>
      </c>
      <c r="I10" s="8">
        <f>FC_IND_IS_E!I10+FC_IND_NFM_E!I10+FC_IND_CPC_E!I10+FC_IND_NMM_E!I10+FC_IND_PPP_E!I10+FC_IND_FBT_E!I10+FC_IND_TE_E!I10+FC_IND_MAC_E!I10+FC_IND_TL_E!I10+FC_IND_WP_E!I10+FC_IND_MQ_E!I10+FC_IND_CON_E!I10+FC_IND_NSP_E!I10</f>
        <v>0</v>
      </c>
      <c r="J10" s="8">
        <f>FC_IND_IS_E!J10+FC_IND_NFM_E!J10+FC_IND_CPC_E!J10+FC_IND_NMM_E!J10+FC_IND_PPP_E!J10+FC_IND_FBT_E!J10+FC_IND_TE_E!J10+FC_IND_MAC_E!J10+FC_IND_TL_E!J10+FC_IND_WP_E!J10+FC_IND_MQ_E!J10+FC_IND_CON_E!J10+FC_IND_NSP_E!J10</f>
        <v>0</v>
      </c>
      <c r="K10" s="8">
        <f>FC_IND_IS_E!K10+FC_IND_NFM_E!K10+FC_IND_CPC_E!K10+FC_IND_NMM_E!K10+FC_IND_PPP_E!K10+FC_IND_FBT_E!K10+FC_IND_TE_E!K10+FC_IND_MAC_E!K10+FC_IND_TL_E!K10+FC_IND_WP_E!K10+FC_IND_MQ_E!K10+FC_IND_CON_E!K10+FC_IND_NSP_E!K10</f>
        <v>0</v>
      </c>
      <c r="L10" s="8">
        <f>FC_IND_IS_E!L10+FC_IND_NFM_E!L10+FC_IND_CPC_E!L10+FC_IND_NMM_E!L10+FC_IND_PPP_E!L10+FC_IND_FBT_E!L10+FC_IND_TE_E!L10+FC_IND_MAC_E!L10+FC_IND_TL_E!L10+FC_IND_WP_E!L10+FC_IND_MQ_E!L10+FC_IND_CON_E!L10+FC_IND_NSP_E!L10</f>
        <v>0</v>
      </c>
      <c r="M10" s="8">
        <f>FC_IND_IS_E!M10+FC_IND_NFM_E!M10+FC_IND_CPC_E!M10+FC_IND_NMM_E!M10+FC_IND_PPP_E!M10+FC_IND_FBT_E!M10+FC_IND_TE_E!M10+FC_IND_MAC_E!M10+FC_IND_TL_E!M10+FC_IND_WP_E!M10+FC_IND_MQ_E!M10+FC_IND_CON_E!M10+FC_IND_NSP_E!M10</f>
        <v>0</v>
      </c>
      <c r="N10" s="8">
        <f>FC_IND_IS_E!N10+FC_IND_NFM_E!N10+FC_IND_CPC_E!N10+FC_IND_NMM_E!N10+FC_IND_PPP_E!N10+FC_IND_FBT_E!N10+FC_IND_TE_E!N10+FC_IND_MAC_E!N10+FC_IND_TL_E!N10+FC_IND_WP_E!N10+FC_IND_MQ_E!N10+FC_IND_CON_E!N10+FC_IND_NSP_E!N10</f>
        <v>0</v>
      </c>
      <c r="O10" s="8">
        <f>FC_IND_IS_E!O10+FC_IND_NFM_E!O10+FC_IND_CPC_E!O10+FC_IND_NMM_E!O10+FC_IND_PPP_E!O10+FC_IND_FBT_E!O10+FC_IND_TE_E!O10+FC_IND_MAC_E!O10+FC_IND_TL_E!O10+FC_IND_WP_E!O10+FC_IND_MQ_E!O10+FC_IND_CON_E!O10+FC_IND_NSP_E!O10</f>
        <v>0</v>
      </c>
      <c r="P10" s="8">
        <f>FC_IND_IS_E!P10+FC_IND_NFM_E!P10+FC_IND_CPC_E!P10+FC_IND_NMM_E!P10+FC_IND_PPP_E!P10+FC_IND_FBT_E!P10+FC_IND_TE_E!P10+FC_IND_MAC_E!P10+FC_IND_TL_E!P10+FC_IND_WP_E!P10+FC_IND_MQ_E!P10+FC_IND_CON_E!P10+FC_IND_NSP_E!P10</f>
        <v>0</v>
      </c>
      <c r="Q10" s="8">
        <f>FC_IND_IS_E!Q10+FC_IND_NFM_E!Q10+FC_IND_CPC_E!Q10+FC_IND_NMM_E!Q10+FC_IND_PPP_E!Q10+FC_IND_FBT_E!Q10+FC_IND_TE_E!Q10+FC_IND_MAC_E!Q10+FC_IND_TL_E!Q10+FC_IND_WP_E!Q10+FC_IND_MQ_E!Q10+FC_IND_CON_E!Q10+FC_IND_NSP_E!Q10</f>
        <v>0</v>
      </c>
      <c r="R10" s="8">
        <f>FC_IND_IS_E!R10+FC_IND_NFM_E!R10+FC_IND_CPC_E!R10+FC_IND_NMM_E!R10+FC_IND_PPP_E!R10+FC_IND_FBT_E!R10+FC_IND_TE_E!R10+FC_IND_MAC_E!R10+FC_IND_TL_E!R10+FC_IND_WP_E!R10+FC_IND_MQ_E!R10+FC_IND_CON_E!R10+FC_IND_NSP_E!R10</f>
        <v>0</v>
      </c>
      <c r="S10" s="8">
        <f>FC_IND_IS_E!S10+FC_IND_NFM_E!S10+FC_IND_CPC_E!S10+FC_IND_NMM_E!S10+FC_IND_PPP_E!S10+FC_IND_FBT_E!S10+FC_IND_TE_E!S10+FC_IND_MAC_E!S10+FC_IND_TL_E!S10+FC_IND_WP_E!S10+FC_IND_MQ_E!S10+FC_IND_CON_E!S10+FC_IND_NSP_E!S10</f>
        <v>0</v>
      </c>
      <c r="T10" s="8">
        <f>FC_IND_IS_E!T10+FC_IND_NFM_E!T10+FC_IND_CPC_E!T10+FC_IND_NMM_E!T10+FC_IND_PPP_E!T10+FC_IND_FBT_E!T10+FC_IND_TE_E!T10+FC_IND_MAC_E!T10+FC_IND_TL_E!T10+FC_IND_WP_E!T10+FC_IND_MQ_E!T10+FC_IND_CON_E!T10+FC_IND_NSP_E!T10</f>
        <v>0</v>
      </c>
      <c r="U10" s="8">
        <f>FC_IND_IS_E!U10+FC_IND_NFM_E!U10+FC_IND_CPC_E!U10+FC_IND_NMM_E!U10+FC_IND_PPP_E!U10+FC_IND_FBT_E!U10+FC_IND_TE_E!U10+FC_IND_MAC_E!U10+FC_IND_TL_E!U10+FC_IND_WP_E!U10+FC_IND_MQ_E!U10+FC_IND_CON_E!U10+FC_IND_NSP_E!U10</f>
        <v>0</v>
      </c>
      <c r="V10" s="8">
        <f>FC_IND_IS_E!V10+FC_IND_NFM_E!V10+FC_IND_CPC_E!V10+FC_IND_NMM_E!V10+FC_IND_PPP_E!V10+FC_IND_FBT_E!V10+FC_IND_TE_E!V10+FC_IND_MAC_E!V10+FC_IND_TL_E!V10+FC_IND_WP_E!V10+FC_IND_MQ_E!V10+FC_IND_CON_E!V10+FC_IND_NSP_E!V10</f>
        <v>0</v>
      </c>
      <c r="W10" s="8">
        <f>FC_IND_IS_E!W10+FC_IND_NFM_E!W10+FC_IND_CPC_E!W10+FC_IND_NMM_E!W10+FC_IND_PPP_E!W10+FC_IND_FBT_E!W10+FC_IND_TE_E!W10+FC_IND_MAC_E!W10+FC_IND_TL_E!W10+FC_IND_WP_E!W10+FC_IND_MQ_E!W10+FC_IND_CON_E!W10+FC_IND_NSP_E!W10</f>
        <v>0</v>
      </c>
      <c r="X10" s="8">
        <f>FC_IND_IS_E!X10+FC_IND_NFM_E!X10+FC_IND_CPC_E!X10+FC_IND_NMM_E!X10+FC_IND_PPP_E!X10+FC_IND_FBT_E!X10+FC_IND_TE_E!X10+FC_IND_MAC_E!X10+FC_IND_TL_E!X10+FC_IND_WP_E!X10+FC_IND_MQ_E!X10+FC_IND_CON_E!X10+FC_IND_NSP_E!X10</f>
        <v>0</v>
      </c>
      <c r="Y10" s="8">
        <f>FC_IND_IS_E!Y10+FC_IND_NFM_E!Y10+FC_IND_CPC_E!Y10+FC_IND_NMM_E!Y10+FC_IND_PPP_E!Y10+FC_IND_FBT_E!Y10+FC_IND_TE_E!Y10+FC_IND_MAC_E!Y10+FC_IND_TL_E!Y10+FC_IND_WP_E!Y10+FC_IND_MQ_E!Y10+FC_IND_CON_E!Y10+FC_IND_NSP_E!Y10</f>
        <v>0</v>
      </c>
      <c r="Z10" s="8">
        <f>FC_IND_IS_E!Z10+FC_IND_NFM_E!Z10+FC_IND_CPC_E!Z10+FC_IND_NMM_E!Z10+FC_IND_PPP_E!Z10+FC_IND_FBT_E!Z10+FC_IND_TE_E!Z10+FC_IND_MAC_E!Z10+FC_IND_TL_E!Z10+FC_IND_WP_E!Z10+FC_IND_MQ_E!Z10+FC_IND_CON_E!Z10+FC_IND_NSP_E!Z10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W11" si="8">SUM(C12:C16)</f>
        <v>441.0882828</v>
      </c>
      <c r="D11" s="19">
        <f t="shared" si="8"/>
        <v>117.02375999999998</v>
      </c>
      <c r="E11" s="19">
        <f t="shared" si="8"/>
        <v>63.012556800000013</v>
      </c>
      <c r="F11" s="19">
        <f t="shared" si="8"/>
        <v>30.005924400000001</v>
      </c>
      <c r="G11" s="19">
        <f t="shared" si="8"/>
        <v>24.004893599999996</v>
      </c>
      <c r="H11" s="19">
        <f t="shared" si="8"/>
        <v>15.003154800000001</v>
      </c>
      <c r="I11" s="19">
        <f t="shared" si="8"/>
        <v>12.002446799999996</v>
      </c>
      <c r="J11" s="19">
        <f t="shared" si="8"/>
        <v>12.005528400000001</v>
      </c>
      <c r="K11" s="19">
        <f t="shared" si="8"/>
        <v>12.687332400000001</v>
      </c>
      <c r="L11" s="19">
        <f t="shared" si="8"/>
        <v>9.3827016000000008</v>
      </c>
      <c r="M11" s="19">
        <f t="shared" si="8"/>
        <v>9.4366296000000016</v>
      </c>
      <c r="N11" s="19">
        <f t="shared" si="8"/>
        <v>9.4878612000000011</v>
      </c>
      <c r="O11" s="19">
        <f t="shared" si="8"/>
        <v>3.1636475999999987</v>
      </c>
      <c r="P11" s="19">
        <f t="shared" si="8"/>
        <v>3.1636476</v>
      </c>
      <c r="Q11" s="19">
        <f t="shared" si="8"/>
        <v>27.377319599999996</v>
      </c>
      <c r="R11" s="19">
        <f t="shared" si="8"/>
        <v>25.285683600000002</v>
      </c>
      <c r="S11" s="19">
        <f t="shared" si="8"/>
        <v>39.068524799999999</v>
      </c>
      <c r="T11" s="19">
        <f t="shared" si="8"/>
        <v>38.823152399999998</v>
      </c>
      <c r="U11" s="19">
        <f t="shared" si="8"/>
        <v>31.080632399999999</v>
      </c>
      <c r="V11" s="19">
        <f t="shared" si="8"/>
        <v>33.109480799999993</v>
      </c>
      <c r="W11" s="19">
        <f t="shared" si="8"/>
        <v>26.080736399999999</v>
      </c>
      <c r="X11" s="19">
        <f t="shared" ref="X11:Z11" si="9">SUM(X12:X16)</f>
        <v>34.606367999999996</v>
      </c>
      <c r="Y11" s="19">
        <f t="shared" si="9"/>
        <v>22.849678799999996</v>
      </c>
      <c r="Z11" s="19">
        <f t="shared" si="9"/>
        <v>16.419535199999999</v>
      </c>
    </row>
    <row r="12" spans="1:26" ht="11.25" customHeight="1" x14ac:dyDescent="0.2">
      <c r="A12" s="28" t="s">
        <v>14</v>
      </c>
      <c r="B12" s="7" t="s">
        <v>15</v>
      </c>
      <c r="C12" s="8">
        <f>FC_IND_IS_E!C12+FC_IND_NFM_E!C12+FC_IND_CPC_E!C12+FC_IND_NMM_E!C12+FC_IND_PPP_E!C12+FC_IND_FBT_E!C12+FC_IND_TE_E!C12+FC_IND_MAC_E!C12+FC_IND_TL_E!C12+FC_IND_WP_E!C12+FC_IND_MQ_E!C12+FC_IND_CON_E!C12+FC_IND_NSP_E!C12</f>
        <v>0</v>
      </c>
      <c r="D12" s="8">
        <f>FC_IND_IS_E!D12+FC_IND_NFM_E!D12+FC_IND_CPC_E!D12+FC_IND_NMM_E!D12+FC_IND_PPP_E!D12+FC_IND_FBT_E!D12+FC_IND_TE_E!D12+FC_IND_MAC_E!D12+FC_IND_TL_E!D12+FC_IND_WP_E!D12+FC_IND_MQ_E!D12+FC_IND_CON_E!D12+FC_IND_NSP_E!D12</f>
        <v>0</v>
      </c>
      <c r="E12" s="8">
        <f>FC_IND_IS_E!E12+FC_IND_NFM_E!E12+FC_IND_CPC_E!E12+FC_IND_NMM_E!E12+FC_IND_PPP_E!E12+FC_IND_FBT_E!E12+FC_IND_TE_E!E12+FC_IND_MAC_E!E12+FC_IND_TL_E!E12+FC_IND_WP_E!E12+FC_IND_MQ_E!E12+FC_IND_CON_E!E12+FC_IND_NSP_E!E12</f>
        <v>0</v>
      </c>
      <c r="F12" s="8">
        <f>FC_IND_IS_E!F12+FC_IND_NFM_E!F12+FC_IND_CPC_E!F12+FC_IND_NMM_E!F12+FC_IND_PPP_E!F12+FC_IND_FBT_E!F12+FC_IND_TE_E!F12+FC_IND_MAC_E!F12+FC_IND_TL_E!F12+FC_IND_WP_E!F12+FC_IND_MQ_E!F12+FC_IND_CON_E!F12+FC_IND_NSP_E!F12</f>
        <v>0</v>
      </c>
      <c r="G12" s="8">
        <f>FC_IND_IS_E!G12+FC_IND_NFM_E!G12+FC_IND_CPC_E!G12+FC_IND_NMM_E!G12+FC_IND_PPP_E!G12+FC_IND_FBT_E!G12+FC_IND_TE_E!G12+FC_IND_MAC_E!G12+FC_IND_TL_E!G12+FC_IND_WP_E!G12+FC_IND_MQ_E!G12+FC_IND_CON_E!G12+FC_IND_NSP_E!G12</f>
        <v>0</v>
      </c>
      <c r="H12" s="8">
        <f>FC_IND_IS_E!H12+FC_IND_NFM_E!H12+FC_IND_CPC_E!H12+FC_IND_NMM_E!H12+FC_IND_PPP_E!H12+FC_IND_FBT_E!H12+FC_IND_TE_E!H12+FC_IND_MAC_E!H12+FC_IND_TL_E!H12+FC_IND_WP_E!H12+FC_IND_MQ_E!H12+FC_IND_CON_E!H12+FC_IND_NSP_E!H12</f>
        <v>0</v>
      </c>
      <c r="I12" s="8">
        <f>FC_IND_IS_E!I12+FC_IND_NFM_E!I12+FC_IND_CPC_E!I12+FC_IND_NMM_E!I12+FC_IND_PPP_E!I12+FC_IND_FBT_E!I12+FC_IND_TE_E!I12+FC_IND_MAC_E!I12+FC_IND_TL_E!I12+FC_IND_WP_E!I12+FC_IND_MQ_E!I12+FC_IND_CON_E!I12+FC_IND_NSP_E!I12</f>
        <v>0</v>
      </c>
      <c r="J12" s="8">
        <f>FC_IND_IS_E!J12+FC_IND_NFM_E!J12+FC_IND_CPC_E!J12+FC_IND_NMM_E!J12+FC_IND_PPP_E!J12+FC_IND_FBT_E!J12+FC_IND_TE_E!J12+FC_IND_MAC_E!J12+FC_IND_TL_E!J12+FC_IND_WP_E!J12+FC_IND_MQ_E!J12+FC_IND_CON_E!J12+FC_IND_NSP_E!J12</f>
        <v>0</v>
      </c>
      <c r="K12" s="8">
        <f>FC_IND_IS_E!K12+FC_IND_NFM_E!K12+FC_IND_CPC_E!K12+FC_IND_NMM_E!K12+FC_IND_PPP_E!K12+FC_IND_FBT_E!K12+FC_IND_TE_E!K12+FC_IND_MAC_E!K12+FC_IND_TL_E!K12+FC_IND_WP_E!K12+FC_IND_MQ_E!K12+FC_IND_CON_E!K12+FC_IND_NSP_E!K12</f>
        <v>0</v>
      </c>
      <c r="L12" s="8">
        <f>FC_IND_IS_E!L12+FC_IND_NFM_E!L12+FC_IND_CPC_E!L12+FC_IND_NMM_E!L12+FC_IND_PPP_E!L12+FC_IND_FBT_E!L12+FC_IND_TE_E!L12+FC_IND_MAC_E!L12+FC_IND_TL_E!L12+FC_IND_WP_E!L12+FC_IND_MQ_E!L12+FC_IND_CON_E!L12+FC_IND_NSP_E!L12</f>
        <v>0</v>
      </c>
      <c r="M12" s="8">
        <f>FC_IND_IS_E!M12+FC_IND_NFM_E!M12+FC_IND_CPC_E!M12+FC_IND_NMM_E!M12+FC_IND_PPP_E!M12+FC_IND_FBT_E!M12+FC_IND_TE_E!M12+FC_IND_MAC_E!M12+FC_IND_TL_E!M12+FC_IND_WP_E!M12+FC_IND_MQ_E!M12+FC_IND_CON_E!M12+FC_IND_NSP_E!M12</f>
        <v>0</v>
      </c>
      <c r="N12" s="8">
        <f>FC_IND_IS_E!N12+FC_IND_NFM_E!N12+FC_IND_CPC_E!N12+FC_IND_NMM_E!N12+FC_IND_PPP_E!N12+FC_IND_FBT_E!N12+FC_IND_TE_E!N12+FC_IND_MAC_E!N12+FC_IND_TL_E!N12+FC_IND_WP_E!N12+FC_IND_MQ_E!N12+FC_IND_CON_E!N12+FC_IND_NSP_E!N12</f>
        <v>0</v>
      </c>
      <c r="O12" s="8">
        <f>FC_IND_IS_E!O12+FC_IND_NFM_E!O12+FC_IND_CPC_E!O12+FC_IND_NMM_E!O12+FC_IND_PPP_E!O12+FC_IND_FBT_E!O12+FC_IND_TE_E!O12+FC_IND_MAC_E!O12+FC_IND_TL_E!O12+FC_IND_WP_E!O12+FC_IND_MQ_E!O12+FC_IND_CON_E!O12+FC_IND_NSP_E!O12</f>
        <v>0</v>
      </c>
      <c r="P12" s="8">
        <f>FC_IND_IS_E!P12+FC_IND_NFM_E!P12+FC_IND_CPC_E!P12+FC_IND_NMM_E!P12+FC_IND_PPP_E!P12+FC_IND_FBT_E!P12+FC_IND_TE_E!P12+FC_IND_MAC_E!P12+FC_IND_TL_E!P12+FC_IND_WP_E!P12+FC_IND_MQ_E!P12+FC_IND_CON_E!P12+FC_IND_NSP_E!P12</f>
        <v>0</v>
      </c>
      <c r="Q12" s="8">
        <f>FC_IND_IS_E!Q12+FC_IND_NFM_E!Q12+FC_IND_CPC_E!Q12+FC_IND_NMM_E!Q12+FC_IND_PPP_E!Q12+FC_IND_FBT_E!Q12+FC_IND_TE_E!Q12+FC_IND_MAC_E!Q12+FC_IND_TL_E!Q12+FC_IND_WP_E!Q12+FC_IND_MQ_E!Q12+FC_IND_CON_E!Q12+FC_IND_NSP_E!Q12</f>
        <v>0</v>
      </c>
      <c r="R12" s="8">
        <f>FC_IND_IS_E!R12+FC_IND_NFM_E!R12+FC_IND_CPC_E!R12+FC_IND_NMM_E!R12+FC_IND_PPP_E!R12+FC_IND_FBT_E!R12+FC_IND_TE_E!R12+FC_IND_MAC_E!R12+FC_IND_TL_E!R12+FC_IND_WP_E!R12+FC_IND_MQ_E!R12+FC_IND_CON_E!R12+FC_IND_NSP_E!R12</f>
        <v>0</v>
      </c>
      <c r="S12" s="8">
        <f>FC_IND_IS_E!S12+FC_IND_NFM_E!S12+FC_IND_CPC_E!S12+FC_IND_NMM_E!S12+FC_IND_PPP_E!S12+FC_IND_FBT_E!S12+FC_IND_TE_E!S12+FC_IND_MAC_E!S12+FC_IND_TL_E!S12+FC_IND_WP_E!S12+FC_IND_MQ_E!S12+FC_IND_CON_E!S12+FC_IND_NSP_E!S12</f>
        <v>0</v>
      </c>
      <c r="T12" s="8">
        <f>FC_IND_IS_E!T12+FC_IND_NFM_E!T12+FC_IND_CPC_E!T12+FC_IND_NMM_E!T12+FC_IND_PPP_E!T12+FC_IND_FBT_E!T12+FC_IND_TE_E!T12+FC_IND_MAC_E!T12+FC_IND_TL_E!T12+FC_IND_WP_E!T12+FC_IND_MQ_E!T12+FC_IND_CON_E!T12+FC_IND_NSP_E!T12</f>
        <v>0</v>
      </c>
      <c r="U12" s="8">
        <f>FC_IND_IS_E!U12+FC_IND_NFM_E!U12+FC_IND_CPC_E!U12+FC_IND_NMM_E!U12+FC_IND_PPP_E!U12+FC_IND_FBT_E!U12+FC_IND_TE_E!U12+FC_IND_MAC_E!U12+FC_IND_TL_E!U12+FC_IND_WP_E!U12+FC_IND_MQ_E!U12+FC_IND_CON_E!U12+FC_IND_NSP_E!U12</f>
        <v>0</v>
      </c>
      <c r="V12" s="8">
        <f>FC_IND_IS_E!V12+FC_IND_NFM_E!V12+FC_IND_CPC_E!V12+FC_IND_NMM_E!V12+FC_IND_PPP_E!V12+FC_IND_FBT_E!V12+FC_IND_TE_E!V12+FC_IND_MAC_E!V12+FC_IND_TL_E!V12+FC_IND_WP_E!V12+FC_IND_MQ_E!V12+FC_IND_CON_E!V12+FC_IND_NSP_E!V12</f>
        <v>0</v>
      </c>
      <c r="W12" s="8">
        <f>FC_IND_IS_E!W12+FC_IND_NFM_E!W12+FC_IND_CPC_E!W12+FC_IND_NMM_E!W12+FC_IND_PPP_E!W12+FC_IND_FBT_E!W12+FC_IND_TE_E!W12+FC_IND_MAC_E!W12+FC_IND_TL_E!W12+FC_IND_WP_E!W12+FC_IND_MQ_E!W12+FC_IND_CON_E!W12+FC_IND_NSP_E!W12</f>
        <v>0</v>
      </c>
      <c r="X12" s="8">
        <f>FC_IND_IS_E!X12+FC_IND_NFM_E!X12+FC_IND_CPC_E!X12+FC_IND_NMM_E!X12+FC_IND_PPP_E!X12+FC_IND_FBT_E!X12+FC_IND_TE_E!X12+FC_IND_MAC_E!X12+FC_IND_TL_E!X12+FC_IND_WP_E!X12+FC_IND_MQ_E!X12+FC_IND_CON_E!X12+FC_IND_NSP_E!X12</f>
        <v>0</v>
      </c>
      <c r="Y12" s="8">
        <f>FC_IND_IS_E!Y12+FC_IND_NFM_E!Y12+FC_IND_CPC_E!Y12+FC_IND_NMM_E!Y12+FC_IND_PPP_E!Y12+FC_IND_FBT_E!Y12+FC_IND_TE_E!Y12+FC_IND_MAC_E!Y12+FC_IND_TL_E!Y12+FC_IND_WP_E!Y12+FC_IND_MQ_E!Y12+FC_IND_CON_E!Y12+FC_IND_NSP_E!Y12</f>
        <v>0</v>
      </c>
      <c r="Z12" s="8">
        <f>FC_IND_IS_E!Z12+FC_IND_NFM_E!Z12+FC_IND_CPC_E!Z12+FC_IND_NMM_E!Z12+FC_IND_PPP_E!Z12+FC_IND_FBT_E!Z12+FC_IND_TE_E!Z12+FC_IND_MAC_E!Z12+FC_IND_TL_E!Z12+FC_IND_WP_E!Z12+FC_IND_MQ_E!Z12+FC_IND_CON_E!Z12+FC_IND_NSP_E!Z12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FC_IND_IS_E!C13+FC_IND_NFM_E!C13+FC_IND_CPC_E!C13+FC_IND_NMM_E!C13+FC_IND_PPP_E!C13+FC_IND_FBT_E!C13+FC_IND_TE_E!C13+FC_IND_MAC_E!C13+FC_IND_TL_E!C13+FC_IND_WP_E!C13+FC_IND_MQ_E!C13+FC_IND_CON_E!C13+FC_IND_NSP_E!C13</f>
        <v>441.0882828</v>
      </c>
      <c r="D13" s="8">
        <f>FC_IND_IS_E!D13+FC_IND_NFM_E!D13+FC_IND_CPC_E!D13+FC_IND_NMM_E!D13+FC_IND_PPP_E!D13+FC_IND_FBT_E!D13+FC_IND_TE_E!D13+FC_IND_MAC_E!D13+FC_IND_TL_E!D13+FC_IND_WP_E!D13+FC_IND_MQ_E!D13+FC_IND_CON_E!D13+FC_IND_NSP_E!D13</f>
        <v>117.02375999999998</v>
      </c>
      <c r="E13" s="8">
        <f>FC_IND_IS_E!E13+FC_IND_NFM_E!E13+FC_IND_CPC_E!E13+FC_IND_NMM_E!E13+FC_IND_PPP_E!E13+FC_IND_FBT_E!E13+FC_IND_TE_E!E13+FC_IND_MAC_E!E13+FC_IND_TL_E!E13+FC_IND_WP_E!E13+FC_IND_MQ_E!E13+FC_IND_CON_E!E13+FC_IND_NSP_E!E13</f>
        <v>63.012556800000013</v>
      </c>
      <c r="F13" s="8">
        <f>FC_IND_IS_E!F13+FC_IND_NFM_E!F13+FC_IND_CPC_E!F13+FC_IND_NMM_E!F13+FC_IND_PPP_E!F13+FC_IND_FBT_E!F13+FC_IND_TE_E!F13+FC_IND_MAC_E!F13+FC_IND_TL_E!F13+FC_IND_WP_E!F13+FC_IND_MQ_E!F13+FC_IND_CON_E!F13+FC_IND_NSP_E!F13</f>
        <v>30.005924400000001</v>
      </c>
      <c r="G13" s="8">
        <f>FC_IND_IS_E!G13+FC_IND_NFM_E!G13+FC_IND_CPC_E!G13+FC_IND_NMM_E!G13+FC_IND_PPP_E!G13+FC_IND_FBT_E!G13+FC_IND_TE_E!G13+FC_IND_MAC_E!G13+FC_IND_TL_E!G13+FC_IND_WP_E!G13+FC_IND_MQ_E!G13+FC_IND_CON_E!G13+FC_IND_NSP_E!G13</f>
        <v>24.004893599999996</v>
      </c>
      <c r="H13" s="8">
        <f>FC_IND_IS_E!H13+FC_IND_NFM_E!H13+FC_IND_CPC_E!H13+FC_IND_NMM_E!H13+FC_IND_PPP_E!H13+FC_IND_FBT_E!H13+FC_IND_TE_E!H13+FC_IND_MAC_E!H13+FC_IND_TL_E!H13+FC_IND_WP_E!H13+FC_IND_MQ_E!H13+FC_IND_CON_E!H13+FC_IND_NSP_E!H13</f>
        <v>15.003154800000001</v>
      </c>
      <c r="I13" s="8">
        <f>FC_IND_IS_E!I13+FC_IND_NFM_E!I13+FC_IND_CPC_E!I13+FC_IND_NMM_E!I13+FC_IND_PPP_E!I13+FC_IND_FBT_E!I13+FC_IND_TE_E!I13+FC_IND_MAC_E!I13+FC_IND_TL_E!I13+FC_IND_WP_E!I13+FC_IND_MQ_E!I13+FC_IND_CON_E!I13+FC_IND_NSP_E!I13</f>
        <v>12.002446799999996</v>
      </c>
      <c r="J13" s="8">
        <f>FC_IND_IS_E!J13+FC_IND_NFM_E!J13+FC_IND_CPC_E!J13+FC_IND_NMM_E!J13+FC_IND_PPP_E!J13+FC_IND_FBT_E!J13+FC_IND_TE_E!J13+FC_IND_MAC_E!J13+FC_IND_TL_E!J13+FC_IND_WP_E!J13+FC_IND_MQ_E!J13+FC_IND_CON_E!J13+FC_IND_NSP_E!J13</f>
        <v>12.005528400000001</v>
      </c>
      <c r="K13" s="8">
        <f>FC_IND_IS_E!K13+FC_IND_NFM_E!K13+FC_IND_CPC_E!K13+FC_IND_NMM_E!K13+FC_IND_PPP_E!K13+FC_IND_FBT_E!K13+FC_IND_TE_E!K13+FC_IND_MAC_E!K13+FC_IND_TL_E!K13+FC_IND_WP_E!K13+FC_IND_MQ_E!K13+FC_IND_CON_E!K13+FC_IND_NSP_E!K13</f>
        <v>12.687332400000001</v>
      </c>
      <c r="L13" s="8">
        <f>FC_IND_IS_E!L13+FC_IND_NFM_E!L13+FC_IND_CPC_E!L13+FC_IND_NMM_E!L13+FC_IND_PPP_E!L13+FC_IND_FBT_E!L13+FC_IND_TE_E!L13+FC_IND_MAC_E!L13+FC_IND_TL_E!L13+FC_IND_WP_E!L13+FC_IND_MQ_E!L13+FC_IND_CON_E!L13+FC_IND_NSP_E!L13</f>
        <v>9.3827016000000008</v>
      </c>
      <c r="M13" s="8">
        <f>FC_IND_IS_E!M13+FC_IND_NFM_E!M13+FC_IND_CPC_E!M13+FC_IND_NMM_E!M13+FC_IND_PPP_E!M13+FC_IND_FBT_E!M13+FC_IND_TE_E!M13+FC_IND_MAC_E!M13+FC_IND_TL_E!M13+FC_IND_WP_E!M13+FC_IND_MQ_E!M13+FC_IND_CON_E!M13+FC_IND_NSP_E!M13</f>
        <v>9.4366296000000016</v>
      </c>
      <c r="N13" s="8">
        <f>FC_IND_IS_E!N13+FC_IND_NFM_E!N13+FC_IND_CPC_E!N13+FC_IND_NMM_E!N13+FC_IND_PPP_E!N13+FC_IND_FBT_E!N13+FC_IND_TE_E!N13+FC_IND_MAC_E!N13+FC_IND_TL_E!N13+FC_IND_WP_E!N13+FC_IND_MQ_E!N13+FC_IND_CON_E!N13+FC_IND_NSP_E!N13</f>
        <v>9.4878612000000011</v>
      </c>
      <c r="O13" s="8">
        <f>FC_IND_IS_E!O13+FC_IND_NFM_E!O13+FC_IND_CPC_E!O13+FC_IND_NMM_E!O13+FC_IND_PPP_E!O13+FC_IND_FBT_E!O13+FC_IND_TE_E!O13+FC_IND_MAC_E!O13+FC_IND_TL_E!O13+FC_IND_WP_E!O13+FC_IND_MQ_E!O13+FC_IND_CON_E!O13+FC_IND_NSP_E!O13</f>
        <v>3.1636475999999987</v>
      </c>
      <c r="P13" s="8">
        <f>FC_IND_IS_E!P13+FC_IND_NFM_E!P13+FC_IND_CPC_E!P13+FC_IND_NMM_E!P13+FC_IND_PPP_E!P13+FC_IND_FBT_E!P13+FC_IND_TE_E!P13+FC_IND_MAC_E!P13+FC_IND_TL_E!P13+FC_IND_WP_E!P13+FC_IND_MQ_E!P13+FC_IND_CON_E!P13+FC_IND_NSP_E!P13</f>
        <v>3.1636476</v>
      </c>
      <c r="Q13" s="8">
        <f>FC_IND_IS_E!Q13+FC_IND_NFM_E!Q13+FC_IND_CPC_E!Q13+FC_IND_NMM_E!Q13+FC_IND_PPP_E!Q13+FC_IND_FBT_E!Q13+FC_IND_TE_E!Q13+FC_IND_MAC_E!Q13+FC_IND_TL_E!Q13+FC_IND_WP_E!Q13+FC_IND_MQ_E!Q13+FC_IND_CON_E!Q13+FC_IND_NSP_E!Q13</f>
        <v>27.377319599999996</v>
      </c>
      <c r="R13" s="8">
        <f>FC_IND_IS_E!R13+FC_IND_NFM_E!R13+FC_IND_CPC_E!R13+FC_IND_NMM_E!R13+FC_IND_PPP_E!R13+FC_IND_FBT_E!R13+FC_IND_TE_E!R13+FC_IND_MAC_E!R13+FC_IND_TL_E!R13+FC_IND_WP_E!R13+FC_IND_MQ_E!R13+FC_IND_CON_E!R13+FC_IND_NSP_E!R13</f>
        <v>25.285683600000002</v>
      </c>
      <c r="S13" s="8">
        <f>FC_IND_IS_E!S13+FC_IND_NFM_E!S13+FC_IND_CPC_E!S13+FC_IND_NMM_E!S13+FC_IND_PPP_E!S13+FC_IND_FBT_E!S13+FC_IND_TE_E!S13+FC_IND_MAC_E!S13+FC_IND_TL_E!S13+FC_IND_WP_E!S13+FC_IND_MQ_E!S13+FC_IND_CON_E!S13+FC_IND_NSP_E!S13</f>
        <v>39.068524799999999</v>
      </c>
      <c r="T13" s="8">
        <f>FC_IND_IS_E!T13+FC_IND_NFM_E!T13+FC_IND_CPC_E!T13+FC_IND_NMM_E!T13+FC_IND_PPP_E!T13+FC_IND_FBT_E!T13+FC_IND_TE_E!T13+FC_IND_MAC_E!T13+FC_IND_TL_E!T13+FC_IND_WP_E!T13+FC_IND_MQ_E!T13+FC_IND_CON_E!T13+FC_IND_NSP_E!T13</f>
        <v>38.823152399999998</v>
      </c>
      <c r="U13" s="8">
        <f>FC_IND_IS_E!U13+FC_IND_NFM_E!U13+FC_IND_CPC_E!U13+FC_IND_NMM_E!U13+FC_IND_PPP_E!U13+FC_IND_FBT_E!U13+FC_IND_TE_E!U13+FC_IND_MAC_E!U13+FC_IND_TL_E!U13+FC_IND_WP_E!U13+FC_IND_MQ_E!U13+FC_IND_CON_E!U13+FC_IND_NSP_E!U13</f>
        <v>31.080632399999999</v>
      </c>
      <c r="V13" s="8">
        <f>FC_IND_IS_E!V13+FC_IND_NFM_E!V13+FC_IND_CPC_E!V13+FC_IND_NMM_E!V13+FC_IND_PPP_E!V13+FC_IND_FBT_E!V13+FC_IND_TE_E!V13+FC_IND_MAC_E!V13+FC_IND_TL_E!V13+FC_IND_WP_E!V13+FC_IND_MQ_E!V13+FC_IND_CON_E!V13+FC_IND_NSP_E!V13</f>
        <v>33.109480799999993</v>
      </c>
      <c r="W13" s="8">
        <f>FC_IND_IS_E!W13+FC_IND_NFM_E!W13+FC_IND_CPC_E!W13+FC_IND_NMM_E!W13+FC_IND_PPP_E!W13+FC_IND_FBT_E!W13+FC_IND_TE_E!W13+FC_IND_MAC_E!W13+FC_IND_TL_E!W13+FC_IND_WP_E!W13+FC_IND_MQ_E!W13+FC_IND_CON_E!W13+FC_IND_NSP_E!W13</f>
        <v>26.080736399999999</v>
      </c>
      <c r="X13" s="8">
        <f>FC_IND_IS_E!X13+FC_IND_NFM_E!X13+FC_IND_CPC_E!X13+FC_IND_NMM_E!X13+FC_IND_PPP_E!X13+FC_IND_FBT_E!X13+FC_IND_TE_E!X13+FC_IND_MAC_E!X13+FC_IND_TL_E!X13+FC_IND_WP_E!X13+FC_IND_MQ_E!X13+FC_IND_CON_E!X13+FC_IND_NSP_E!X13</f>
        <v>34.606367999999996</v>
      </c>
      <c r="Y13" s="8">
        <f>FC_IND_IS_E!Y13+FC_IND_NFM_E!Y13+FC_IND_CPC_E!Y13+FC_IND_NMM_E!Y13+FC_IND_PPP_E!Y13+FC_IND_FBT_E!Y13+FC_IND_TE_E!Y13+FC_IND_MAC_E!Y13+FC_IND_TL_E!Y13+FC_IND_WP_E!Y13+FC_IND_MQ_E!Y13+FC_IND_CON_E!Y13+FC_IND_NSP_E!Y13</f>
        <v>22.849678799999996</v>
      </c>
      <c r="Z13" s="8">
        <f>FC_IND_IS_E!Z13+FC_IND_NFM_E!Z13+FC_IND_CPC_E!Z13+FC_IND_NMM_E!Z13+FC_IND_PPP_E!Z13+FC_IND_FBT_E!Z13+FC_IND_TE_E!Z13+FC_IND_MAC_E!Z13+FC_IND_TL_E!Z13+FC_IND_WP_E!Z13+FC_IND_MQ_E!Z13+FC_IND_CON_E!Z13+FC_IND_NSP_E!Z13</f>
        <v>16.419535199999999</v>
      </c>
    </row>
    <row r="14" spans="1:26" ht="11.25" customHeight="1" x14ac:dyDescent="0.2">
      <c r="A14" s="28" t="s">
        <v>18</v>
      </c>
      <c r="B14" s="7" t="s">
        <v>19</v>
      </c>
      <c r="C14" s="8">
        <f>FC_IND_IS_E!C14+FC_IND_NFM_E!C14+FC_IND_CPC_E!C14+FC_IND_NMM_E!C14+FC_IND_PPP_E!C14+FC_IND_FBT_E!C14+FC_IND_TE_E!C14+FC_IND_MAC_E!C14+FC_IND_TL_E!C14+FC_IND_WP_E!C14+FC_IND_MQ_E!C14+FC_IND_CON_E!C14+FC_IND_NSP_E!C14</f>
        <v>0</v>
      </c>
      <c r="D14" s="8">
        <f>FC_IND_IS_E!D14+FC_IND_NFM_E!D14+FC_IND_CPC_E!D14+FC_IND_NMM_E!D14+FC_IND_PPP_E!D14+FC_IND_FBT_E!D14+FC_IND_TE_E!D14+FC_IND_MAC_E!D14+FC_IND_TL_E!D14+FC_IND_WP_E!D14+FC_IND_MQ_E!D14+FC_IND_CON_E!D14+FC_IND_NSP_E!D14</f>
        <v>0</v>
      </c>
      <c r="E14" s="8">
        <f>FC_IND_IS_E!E14+FC_IND_NFM_E!E14+FC_IND_CPC_E!E14+FC_IND_NMM_E!E14+FC_IND_PPP_E!E14+FC_IND_FBT_E!E14+FC_IND_TE_E!E14+FC_IND_MAC_E!E14+FC_IND_TL_E!E14+FC_IND_WP_E!E14+FC_IND_MQ_E!E14+FC_IND_CON_E!E14+FC_IND_NSP_E!E14</f>
        <v>0</v>
      </c>
      <c r="F14" s="8">
        <f>FC_IND_IS_E!F14+FC_IND_NFM_E!F14+FC_IND_CPC_E!F14+FC_IND_NMM_E!F14+FC_IND_PPP_E!F14+FC_IND_FBT_E!F14+FC_IND_TE_E!F14+FC_IND_MAC_E!F14+FC_IND_TL_E!F14+FC_IND_WP_E!F14+FC_IND_MQ_E!F14+FC_IND_CON_E!F14+FC_IND_NSP_E!F14</f>
        <v>0</v>
      </c>
      <c r="G14" s="8">
        <f>FC_IND_IS_E!G14+FC_IND_NFM_E!G14+FC_IND_CPC_E!G14+FC_IND_NMM_E!G14+FC_IND_PPP_E!G14+FC_IND_FBT_E!G14+FC_IND_TE_E!G14+FC_IND_MAC_E!G14+FC_IND_TL_E!G14+FC_IND_WP_E!G14+FC_IND_MQ_E!G14+FC_IND_CON_E!G14+FC_IND_NSP_E!G14</f>
        <v>0</v>
      </c>
      <c r="H14" s="8">
        <f>FC_IND_IS_E!H14+FC_IND_NFM_E!H14+FC_IND_CPC_E!H14+FC_IND_NMM_E!H14+FC_IND_PPP_E!H14+FC_IND_FBT_E!H14+FC_IND_TE_E!H14+FC_IND_MAC_E!H14+FC_IND_TL_E!H14+FC_IND_WP_E!H14+FC_IND_MQ_E!H14+FC_IND_CON_E!H14+FC_IND_NSP_E!H14</f>
        <v>0</v>
      </c>
      <c r="I14" s="8">
        <f>FC_IND_IS_E!I14+FC_IND_NFM_E!I14+FC_IND_CPC_E!I14+FC_IND_NMM_E!I14+FC_IND_PPP_E!I14+FC_IND_FBT_E!I14+FC_IND_TE_E!I14+FC_IND_MAC_E!I14+FC_IND_TL_E!I14+FC_IND_WP_E!I14+FC_IND_MQ_E!I14+FC_IND_CON_E!I14+FC_IND_NSP_E!I14</f>
        <v>0</v>
      </c>
      <c r="J14" s="8">
        <f>FC_IND_IS_E!J14+FC_IND_NFM_E!J14+FC_IND_CPC_E!J14+FC_IND_NMM_E!J14+FC_IND_PPP_E!J14+FC_IND_FBT_E!J14+FC_IND_TE_E!J14+FC_IND_MAC_E!J14+FC_IND_TL_E!J14+FC_IND_WP_E!J14+FC_IND_MQ_E!J14+FC_IND_CON_E!J14+FC_IND_NSP_E!J14</f>
        <v>0</v>
      </c>
      <c r="K14" s="8">
        <f>FC_IND_IS_E!K14+FC_IND_NFM_E!K14+FC_IND_CPC_E!K14+FC_IND_NMM_E!K14+FC_IND_PPP_E!K14+FC_IND_FBT_E!K14+FC_IND_TE_E!K14+FC_IND_MAC_E!K14+FC_IND_TL_E!K14+FC_IND_WP_E!K14+FC_IND_MQ_E!K14+FC_IND_CON_E!K14+FC_IND_NSP_E!K14</f>
        <v>0</v>
      </c>
      <c r="L14" s="8">
        <f>FC_IND_IS_E!L14+FC_IND_NFM_E!L14+FC_IND_CPC_E!L14+FC_IND_NMM_E!L14+FC_IND_PPP_E!L14+FC_IND_FBT_E!L14+FC_IND_TE_E!L14+FC_IND_MAC_E!L14+FC_IND_TL_E!L14+FC_IND_WP_E!L14+FC_IND_MQ_E!L14+FC_IND_CON_E!L14+FC_IND_NSP_E!L14</f>
        <v>0</v>
      </c>
      <c r="M14" s="8">
        <f>FC_IND_IS_E!M14+FC_IND_NFM_E!M14+FC_IND_CPC_E!M14+FC_IND_NMM_E!M14+FC_IND_PPP_E!M14+FC_IND_FBT_E!M14+FC_IND_TE_E!M14+FC_IND_MAC_E!M14+FC_IND_TL_E!M14+FC_IND_WP_E!M14+FC_IND_MQ_E!M14+FC_IND_CON_E!M14+FC_IND_NSP_E!M14</f>
        <v>0</v>
      </c>
      <c r="N14" s="8">
        <f>FC_IND_IS_E!N14+FC_IND_NFM_E!N14+FC_IND_CPC_E!N14+FC_IND_NMM_E!N14+FC_IND_PPP_E!N14+FC_IND_FBT_E!N14+FC_IND_TE_E!N14+FC_IND_MAC_E!N14+FC_IND_TL_E!N14+FC_IND_WP_E!N14+FC_IND_MQ_E!N14+FC_IND_CON_E!N14+FC_IND_NSP_E!N14</f>
        <v>0</v>
      </c>
      <c r="O14" s="8">
        <f>FC_IND_IS_E!O14+FC_IND_NFM_E!O14+FC_IND_CPC_E!O14+FC_IND_NMM_E!O14+FC_IND_PPP_E!O14+FC_IND_FBT_E!O14+FC_IND_TE_E!O14+FC_IND_MAC_E!O14+FC_IND_TL_E!O14+FC_IND_WP_E!O14+FC_IND_MQ_E!O14+FC_IND_CON_E!O14+FC_IND_NSP_E!O14</f>
        <v>0</v>
      </c>
      <c r="P14" s="8">
        <f>FC_IND_IS_E!P14+FC_IND_NFM_E!P14+FC_IND_CPC_E!P14+FC_IND_NMM_E!P14+FC_IND_PPP_E!P14+FC_IND_FBT_E!P14+FC_IND_TE_E!P14+FC_IND_MAC_E!P14+FC_IND_TL_E!P14+FC_IND_WP_E!P14+FC_IND_MQ_E!P14+FC_IND_CON_E!P14+FC_IND_NSP_E!P14</f>
        <v>0</v>
      </c>
      <c r="Q14" s="8">
        <f>FC_IND_IS_E!Q14+FC_IND_NFM_E!Q14+FC_IND_CPC_E!Q14+FC_IND_NMM_E!Q14+FC_IND_PPP_E!Q14+FC_IND_FBT_E!Q14+FC_IND_TE_E!Q14+FC_IND_MAC_E!Q14+FC_IND_TL_E!Q14+FC_IND_WP_E!Q14+FC_IND_MQ_E!Q14+FC_IND_CON_E!Q14+FC_IND_NSP_E!Q14</f>
        <v>0</v>
      </c>
      <c r="R14" s="8">
        <f>FC_IND_IS_E!R14+FC_IND_NFM_E!R14+FC_IND_CPC_E!R14+FC_IND_NMM_E!R14+FC_IND_PPP_E!R14+FC_IND_FBT_E!R14+FC_IND_TE_E!R14+FC_IND_MAC_E!R14+FC_IND_TL_E!R14+FC_IND_WP_E!R14+FC_IND_MQ_E!R14+FC_IND_CON_E!R14+FC_IND_NSP_E!R14</f>
        <v>0</v>
      </c>
      <c r="S14" s="8">
        <f>FC_IND_IS_E!S14+FC_IND_NFM_E!S14+FC_IND_CPC_E!S14+FC_IND_NMM_E!S14+FC_IND_PPP_E!S14+FC_IND_FBT_E!S14+FC_IND_TE_E!S14+FC_IND_MAC_E!S14+FC_IND_TL_E!S14+FC_IND_WP_E!S14+FC_IND_MQ_E!S14+FC_IND_CON_E!S14+FC_IND_NSP_E!S14</f>
        <v>0</v>
      </c>
      <c r="T14" s="8">
        <f>FC_IND_IS_E!T14+FC_IND_NFM_E!T14+FC_IND_CPC_E!T14+FC_IND_NMM_E!T14+FC_IND_PPP_E!T14+FC_IND_FBT_E!T14+FC_IND_TE_E!T14+FC_IND_MAC_E!T14+FC_IND_TL_E!T14+FC_IND_WP_E!T14+FC_IND_MQ_E!T14+FC_IND_CON_E!T14+FC_IND_NSP_E!T14</f>
        <v>0</v>
      </c>
      <c r="U14" s="8">
        <f>FC_IND_IS_E!U14+FC_IND_NFM_E!U14+FC_IND_CPC_E!U14+FC_IND_NMM_E!U14+FC_IND_PPP_E!U14+FC_IND_FBT_E!U14+FC_IND_TE_E!U14+FC_IND_MAC_E!U14+FC_IND_TL_E!U14+FC_IND_WP_E!U14+FC_IND_MQ_E!U14+FC_IND_CON_E!U14+FC_IND_NSP_E!U14</f>
        <v>0</v>
      </c>
      <c r="V14" s="8">
        <f>FC_IND_IS_E!V14+FC_IND_NFM_E!V14+FC_IND_CPC_E!V14+FC_IND_NMM_E!V14+FC_IND_PPP_E!V14+FC_IND_FBT_E!V14+FC_IND_TE_E!V14+FC_IND_MAC_E!V14+FC_IND_TL_E!V14+FC_IND_WP_E!V14+FC_IND_MQ_E!V14+FC_IND_CON_E!V14+FC_IND_NSP_E!V14</f>
        <v>0</v>
      </c>
      <c r="W14" s="8">
        <f>FC_IND_IS_E!W14+FC_IND_NFM_E!W14+FC_IND_CPC_E!W14+FC_IND_NMM_E!W14+FC_IND_PPP_E!W14+FC_IND_FBT_E!W14+FC_IND_TE_E!W14+FC_IND_MAC_E!W14+FC_IND_TL_E!W14+FC_IND_WP_E!W14+FC_IND_MQ_E!W14+FC_IND_CON_E!W14+FC_IND_NSP_E!W14</f>
        <v>0</v>
      </c>
      <c r="X14" s="8">
        <f>FC_IND_IS_E!X14+FC_IND_NFM_E!X14+FC_IND_CPC_E!X14+FC_IND_NMM_E!X14+FC_IND_PPP_E!X14+FC_IND_FBT_E!X14+FC_IND_TE_E!X14+FC_IND_MAC_E!X14+FC_IND_TL_E!X14+FC_IND_WP_E!X14+FC_IND_MQ_E!X14+FC_IND_CON_E!X14+FC_IND_NSP_E!X14</f>
        <v>0</v>
      </c>
      <c r="Y14" s="8">
        <f>FC_IND_IS_E!Y14+FC_IND_NFM_E!Y14+FC_IND_CPC_E!Y14+FC_IND_NMM_E!Y14+FC_IND_PPP_E!Y14+FC_IND_FBT_E!Y14+FC_IND_TE_E!Y14+FC_IND_MAC_E!Y14+FC_IND_TL_E!Y14+FC_IND_WP_E!Y14+FC_IND_MQ_E!Y14+FC_IND_CON_E!Y14+FC_IND_NSP_E!Y14</f>
        <v>0</v>
      </c>
      <c r="Z14" s="8">
        <f>FC_IND_IS_E!Z14+FC_IND_NFM_E!Z14+FC_IND_CPC_E!Z14+FC_IND_NMM_E!Z14+FC_IND_PPP_E!Z14+FC_IND_FBT_E!Z14+FC_IND_TE_E!Z14+FC_IND_MAC_E!Z14+FC_IND_TL_E!Z14+FC_IND_WP_E!Z14+FC_IND_MQ_E!Z14+FC_IND_CON_E!Z14+FC_IND_NSP_E!Z14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FC_IND_IS_E!C15+FC_IND_NFM_E!C15+FC_IND_CPC_E!C15+FC_IND_NMM_E!C15+FC_IND_PPP_E!C15+FC_IND_FBT_E!C15+FC_IND_TE_E!C15+FC_IND_MAC_E!C15+FC_IND_TL_E!C15+FC_IND_WP_E!C15+FC_IND_MQ_E!C15+FC_IND_CON_E!C15+FC_IND_NSP_E!C15</f>
        <v>0</v>
      </c>
      <c r="D15" s="8">
        <f>FC_IND_IS_E!D15+FC_IND_NFM_E!D15+FC_IND_CPC_E!D15+FC_IND_NMM_E!D15+FC_IND_PPP_E!D15+FC_IND_FBT_E!D15+FC_IND_TE_E!D15+FC_IND_MAC_E!D15+FC_IND_TL_E!D15+FC_IND_WP_E!D15+FC_IND_MQ_E!D15+FC_IND_CON_E!D15+FC_IND_NSP_E!D15</f>
        <v>0</v>
      </c>
      <c r="E15" s="8">
        <f>FC_IND_IS_E!E15+FC_IND_NFM_E!E15+FC_IND_CPC_E!E15+FC_IND_NMM_E!E15+FC_IND_PPP_E!E15+FC_IND_FBT_E!E15+FC_IND_TE_E!E15+FC_IND_MAC_E!E15+FC_IND_TL_E!E15+FC_IND_WP_E!E15+FC_IND_MQ_E!E15+FC_IND_CON_E!E15+FC_IND_NSP_E!E15</f>
        <v>0</v>
      </c>
      <c r="F15" s="8">
        <f>FC_IND_IS_E!F15+FC_IND_NFM_E!F15+FC_IND_CPC_E!F15+FC_IND_NMM_E!F15+FC_IND_PPP_E!F15+FC_IND_FBT_E!F15+FC_IND_TE_E!F15+FC_IND_MAC_E!F15+FC_IND_TL_E!F15+FC_IND_WP_E!F15+FC_IND_MQ_E!F15+FC_IND_CON_E!F15+FC_IND_NSP_E!F15</f>
        <v>0</v>
      </c>
      <c r="G15" s="8">
        <f>FC_IND_IS_E!G15+FC_IND_NFM_E!G15+FC_IND_CPC_E!G15+FC_IND_NMM_E!G15+FC_IND_PPP_E!G15+FC_IND_FBT_E!G15+FC_IND_TE_E!G15+FC_IND_MAC_E!G15+FC_IND_TL_E!G15+FC_IND_WP_E!G15+FC_IND_MQ_E!G15+FC_IND_CON_E!G15+FC_IND_NSP_E!G15</f>
        <v>0</v>
      </c>
      <c r="H15" s="8">
        <f>FC_IND_IS_E!H15+FC_IND_NFM_E!H15+FC_IND_CPC_E!H15+FC_IND_NMM_E!H15+FC_IND_PPP_E!H15+FC_IND_FBT_E!H15+FC_IND_TE_E!H15+FC_IND_MAC_E!H15+FC_IND_TL_E!H15+FC_IND_WP_E!H15+FC_IND_MQ_E!H15+FC_IND_CON_E!H15+FC_IND_NSP_E!H15</f>
        <v>0</v>
      </c>
      <c r="I15" s="8">
        <f>FC_IND_IS_E!I15+FC_IND_NFM_E!I15+FC_IND_CPC_E!I15+FC_IND_NMM_E!I15+FC_IND_PPP_E!I15+FC_IND_FBT_E!I15+FC_IND_TE_E!I15+FC_IND_MAC_E!I15+FC_IND_TL_E!I15+FC_IND_WP_E!I15+FC_IND_MQ_E!I15+FC_IND_CON_E!I15+FC_IND_NSP_E!I15</f>
        <v>0</v>
      </c>
      <c r="J15" s="8">
        <f>FC_IND_IS_E!J15+FC_IND_NFM_E!J15+FC_IND_CPC_E!J15+FC_IND_NMM_E!J15+FC_IND_PPP_E!J15+FC_IND_FBT_E!J15+FC_IND_TE_E!J15+FC_IND_MAC_E!J15+FC_IND_TL_E!J15+FC_IND_WP_E!J15+FC_IND_MQ_E!J15+FC_IND_CON_E!J15+FC_IND_NSP_E!J15</f>
        <v>0</v>
      </c>
      <c r="K15" s="8">
        <f>FC_IND_IS_E!K15+FC_IND_NFM_E!K15+FC_IND_CPC_E!K15+FC_IND_NMM_E!K15+FC_IND_PPP_E!K15+FC_IND_FBT_E!K15+FC_IND_TE_E!K15+FC_IND_MAC_E!K15+FC_IND_TL_E!K15+FC_IND_WP_E!K15+FC_IND_MQ_E!K15+FC_IND_CON_E!K15+FC_IND_NSP_E!K15</f>
        <v>0</v>
      </c>
      <c r="L15" s="8">
        <f>FC_IND_IS_E!L15+FC_IND_NFM_E!L15+FC_IND_CPC_E!L15+FC_IND_NMM_E!L15+FC_IND_PPP_E!L15+FC_IND_FBT_E!L15+FC_IND_TE_E!L15+FC_IND_MAC_E!L15+FC_IND_TL_E!L15+FC_IND_WP_E!L15+FC_IND_MQ_E!L15+FC_IND_CON_E!L15+FC_IND_NSP_E!L15</f>
        <v>0</v>
      </c>
      <c r="M15" s="8">
        <f>FC_IND_IS_E!M15+FC_IND_NFM_E!M15+FC_IND_CPC_E!M15+FC_IND_NMM_E!M15+FC_IND_PPP_E!M15+FC_IND_FBT_E!M15+FC_IND_TE_E!M15+FC_IND_MAC_E!M15+FC_IND_TL_E!M15+FC_IND_WP_E!M15+FC_IND_MQ_E!M15+FC_IND_CON_E!M15+FC_IND_NSP_E!M15</f>
        <v>0</v>
      </c>
      <c r="N15" s="8">
        <f>FC_IND_IS_E!N15+FC_IND_NFM_E!N15+FC_IND_CPC_E!N15+FC_IND_NMM_E!N15+FC_IND_PPP_E!N15+FC_IND_FBT_E!N15+FC_IND_TE_E!N15+FC_IND_MAC_E!N15+FC_IND_TL_E!N15+FC_IND_WP_E!N15+FC_IND_MQ_E!N15+FC_IND_CON_E!N15+FC_IND_NSP_E!N15</f>
        <v>0</v>
      </c>
      <c r="O15" s="8">
        <f>FC_IND_IS_E!O15+FC_IND_NFM_E!O15+FC_IND_CPC_E!O15+FC_IND_NMM_E!O15+FC_IND_PPP_E!O15+FC_IND_FBT_E!O15+FC_IND_TE_E!O15+FC_IND_MAC_E!O15+FC_IND_TL_E!O15+FC_IND_WP_E!O15+FC_IND_MQ_E!O15+FC_IND_CON_E!O15+FC_IND_NSP_E!O15</f>
        <v>0</v>
      </c>
      <c r="P15" s="8">
        <f>FC_IND_IS_E!P15+FC_IND_NFM_E!P15+FC_IND_CPC_E!P15+FC_IND_NMM_E!P15+FC_IND_PPP_E!P15+FC_IND_FBT_E!P15+FC_IND_TE_E!P15+FC_IND_MAC_E!P15+FC_IND_TL_E!P15+FC_IND_WP_E!P15+FC_IND_MQ_E!P15+FC_IND_CON_E!P15+FC_IND_NSP_E!P15</f>
        <v>0</v>
      </c>
      <c r="Q15" s="8">
        <f>FC_IND_IS_E!Q15+FC_IND_NFM_E!Q15+FC_IND_CPC_E!Q15+FC_IND_NMM_E!Q15+FC_IND_PPP_E!Q15+FC_IND_FBT_E!Q15+FC_IND_TE_E!Q15+FC_IND_MAC_E!Q15+FC_IND_TL_E!Q15+FC_IND_WP_E!Q15+FC_IND_MQ_E!Q15+FC_IND_CON_E!Q15+FC_IND_NSP_E!Q15</f>
        <v>0</v>
      </c>
      <c r="R15" s="8">
        <f>FC_IND_IS_E!R15+FC_IND_NFM_E!R15+FC_IND_CPC_E!R15+FC_IND_NMM_E!R15+FC_IND_PPP_E!R15+FC_IND_FBT_E!R15+FC_IND_TE_E!R15+FC_IND_MAC_E!R15+FC_IND_TL_E!R15+FC_IND_WP_E!R15+FC_IND_MQ_E!R15+FC_IND_CON_E!R15+FC_IND_NSP_E!R15</f>
        <v>0</v>
      </c>
      <c r="S15" s="8">
        <f>FC_IND_IS_E!S15+FC_IND_NFM_E!S15+FC_IND_CPC_E!S15+FC_IND_NMM_E!S15+FC_IND_PPP_E!S15+FC_IND_FBT_E!S15+FC_IND_TE_E!S15+FC_IND_MAC_E!S15+FC_IND_TL_E!S15+FC_IND_WP_E!S15+FC_IND_MQ_E!S15+FC_IND_CON_E!S15+FC_IND_NSP_E!S15</f>
        <v>0</v>
      </c>
      <c r="T15" s="8">
        <f>FC_IND_IS_E!T15+FC_IND_NFM_E!T15+FC_IND_CPC_E!T15+FC_IND_NMM_E!T15+FC_IND_PPP_E!T15+FC_IND_FBT_E!T15+FC_IND_TE_E!T15+FC_IND_MAC_E!T15+FC_IND_TL_E!T15+FC_IND_WP_E!T15+FC_IND_MQ_E!T15+FC_IND_CON_E!T15+FC_IND_NSP_E!T15</f>
        <v>0</v>
      </c>
      <c r="U15" s="8">
        <f>FC_IND_IS_E!U15+FC_IND_NFM_E!U15+FC_IND_CPC_E!U15+FC_IND_NMM_E!U15+FC_IND_PPP_E!U15+FC_IND_FBT_E!U15+FC_IND_TE_E!U15+FC_IND_MAC_E!U15+FC_IND_TL_E!U15+FC_IND_WP_E!U15+FC_IND_MQ_E!U15+FC_IND_CON_E!U15+FC_IND_NSP_E!U15</f>
        <v>0</v>
      </c>
      <c r="V15" s="8">
        <f>FC_IND_IS_E!V15+FC_IND_NFM_E!V15+FC_IND_CPC_E!V15+FC_IND_NMM_E!V15+FC_IND_PPP_E!V15+FC_IND_FBT_E!V15+FC_IND_TE_E!V15+FC_IND_MAC_E!V15+FC_IND_TL_E!V15+FC_IND_WP_E!V15+FC_IND_MQ_E!V15+FC_IND_CON_E!V15+FC_IND_NSP_E!V15</f>
        <v>0</v>
      </c>
      <c r="W15" s="8">
        <f>FC_IND_IS_E!W15+FC_IND_NFM_E!W15+FC_IND_CPC_E!W15+FC_IND_NMM_E!W15+FC_IND_PPP_E!W15+FC_IND_FBT_E!W15+FC_IND_TE_E!W15+FC_IND_MAC_E!W15+FC_IND_TL_E!W15+FC_IND_WP_E!W15+FC_IND_MQ_E!W15+FC_IND_CON_E!W15+FC_IND_NSP_E!W15</f>
        <v>0</v>
      </c>
      <c r="X15" s="8">
        <f>FC_IND_IS_E!X15+FC_IND_NFM_E!X15+FC_IND_CPC_E!X15+FC_IND_NMM_E!X15+FC_IND_PPP_E!X15+FC_IND_FBT_E!X15+FC_IND_TE_E!X15+FC_IND_MAC_E!X15+FC_IND_TL_E!X15+FC_IND_WP_E!X15+FC_IND_MQ_E!X15+FC_IND_CON_E!X15+FC_IND_NSP_E!X15</f>
        <v>0</v>
      </c>
      <c r="Y15" s="8">
        <f>FC_IND_IS_E!Y15+FC_IND_NFM_E!Y15+FC_IND_CPC_E!Y15+FC_IND_NMM_E!Y15+FC_IND_PPP_E!Y15+FC_IND_FBT_E!Y15+FC_IND_TE_E!Y15+FC_IND_MAC_E!Y15+FC_IND_TL_E!Y15+FC_IND_WP_E!Y15+FC_IND_MQ_E!Y15+FC_IND_CON_E!Y15+FC_IND_NSP_E!Y15</f>
        <v>0</v>
      </c>
      <c r="Z15" s="8">
        <f>FC_IND_IS_E!Z15+FC_IND_NFM_E!Z15+FC_IND_CPC_E!Z15+FC_IND_NMM_E!Z15+FC_IND_PPP_E!Z15+FC_IND_FBT_E!Z15+FC_IND_TE_E!Z15+FC_IND_MAC_E!Z15+FC_IND_TL_E!Z15+FC_IND_WP_E!Z15+FC_IND_MQ_E!Z15+FC_IND_CON_E!Z15+FC_IND_NSP_E!Z15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FC_IND_IS_E!C16+FC_IND_NFM_E!C16+FC_IND_CPC_E!C16+FC_IND_NMM_E!C16+FC_IND_PPP_E!C16+FC_IND_FBT_E!C16+FC_IND_TE_E!C16+FC_IND_MAC_E!C16+FC_IND_TL_E!C16+FC_IND_WP_E!C16+FC_IND_MQ_E!C16+FC_IND_CON_E!C16+FC_IND_NSP_E!C16</f>
        <v>0</v>
      </c>
      <c r="D16" s="8">
        <f>FC_IND_IS_E!D16+FC_IND_NFM_E!D16+FC_IND_CPC_E!D16+FC_IND_NMM_E!D16+FC_IND_PPP_E!D16+FC_IND_FBT_E!D16+FC_IND_TE_E!D16+FC_IND_MAC_E!D16+FC_IND_TL_E!D16+FC_IND_WP_E!D16+FC_IND_MQ_E!D16+FC_IND_CON_E!D16+FC_IND_NSP_E!D16</f>
        <v>0</v>
      </c>
      <c r="E16" s="8">
        <f>FC_IND_IS_E!E16+FC_IND_NFM_E!E16+FC_IND_CPC_E!E16+FC_IND_NMM_E!E16+FC_IND_PPP_E!E16+FC_IND_FBT_E!E16+FC_IND_TE_E!E16+FC_IND_MAC_E!E16+FC_IND_TL_E!E16+FC_IND_WP_E!E16+FC_IND_MQ_E!E16+FC_IND_CON_E!E16+FC_IND_NSP_E!E16</f>
        <v>0</v>
      </c>
      <c r="F16" s="8">
        <f>FC_IND_IS_E!F16+FC_IND_NFM_E!F16+FC_IND_CPC_E!F16+FC_IND_NMM_E!F16+FC_IND_PPP_E!F16+FC_IND_FBT_E!F16+FC_IND_TE_E!F16+FC_IND_MAC_E!F16+FC_IND_TL_E!F16+FC_IND_WP_E!F16+FC_IND_MQ_E!F16+FC_IND_CON_E!F16+FC_IND_NSP_E!F16</f>
        <v>0</v>
      </c>
      <c r="G16" s="8">
        <f>FC_IND_IS_E!G16+FC_IND_NFM_E!G16+FC_IND_CPC_E!G16+FC_IND_NMM_E!G16+FC_IND_PPP_E!G16+FC_IND_FBT_E!G16+FC_IND_TE_E!G16+FC_IND_MAC_E!G16+FC_IND_TL_E!G16+FC_IND_WP_E!G16+FC_IND_MQ_E!G16+FC_IND_CON_E!G16+FC_IND_NSP_E!G16</f>
        <v>0</v>
      </c>
      <c r="H16" s="8">
        <f>FC_IND_IS_E!H16+FC_IND_NFM_E!H16+FC_IND_CPC_E!H16+FC_IND_NMM_E!H16+FC_IND_PPP_E!H16+FC_IND_FBT_E!H16+FC_IND_TE_E!H16+FC_IND_MAC_E!H16+FC_IND_TL_E!H16+FC_IND_WP_E!H16+FC_IND_MQ_E!H16+FC_IND_CON_E!H16+FC_IND_NSP_E!H16</f>
        <v>0</v>
      </c>
      <c r="I16" s="8">
        <f>FC_IND_IS_E!I16+FC_IND_NFM_E!I16+FC_IND_CPC_E!I16+FC_IND_NMM_E!I16+FC_IND_PPP_E!I16+FC_IND_FBT_E!I16+FC_IND_TE_E!I16+FC_IND_MAC_E!I16+FC_IND_TL_E!I16+FC_IND_WP_E!I16+FC_IND_MQ_E!I16+FC_IND_CON_E!I16+FC_IND_NSP_E!I16</f>
        <v>0</v>
      </c>
      <c r="J16" s="8">
        <f>FC_IND_IS_E!J16+FC_IND_NFM_E!J16+FC_IND_CPC_E!J16+FC_IND_NMM_E!J16+FC_IND_PPP_E!J16+FC_IND_FBT_E!J16+FC_IND_TE_E!J16+FC_IND_MAC_E!J16+FC_IND_TL_E!J16+FC_IND_WP_E!J16+FC_IND_MQ_E!J16+FC_IND_CON_E!J16+FC_IND_NSP_E!J16</f>
        <v>0</v>
      </c>
      <c r="K16" s="8">
        <f>FC_IND_IS_E!K16+FC_IND_NFM_E!K16+FC_IND_CPC_E!K16+FC_IND_NMM_E!K16+FC_IND_PPP_E!K16+FC_IND_FBT_E!K16+FC_IND_TE_E!K16+FC_IND_MAC_E!K16+FC_IND_TL_E!K16+FC_IND_WP_E!K16+FC_IND_MQ_E!K16+FC_IND_CON_E!K16+FC_IND_NSP_E!K16</f>
        <v>0</v>
      </c>
      <c r="L16" s="8">
        <f>FC_IND_IS_E!L16+FC_IND_NFM_E!L16+FC_IND_CPC_E!L16+FC_IND_NMM_E!L16+FC_IND_PPP_E!L16+FC_IND_FBT_E!L16+FC_IND_TE_E!L16+FC_IND_MAC_E!L16+FC_IND_TL_E!L16+FC_IND_WP_E!L16+FC_IND_MQ_E!L16+FC_IND_CON_E!L16+FC_IND_NSP_E!L16</f>
        <v>0</v>
      </c>
      <c r="M16" s="8">
        <f>FC_IND_IS_E!M16+FC_IND_NFM_E!M16+FC_IND_CPC_E!M16+FC_IND_NMM_E!M16+FC_IND_PPP_E!M16+FC_IND_FBT_E!M16+FC_IND_TE_E!M16+FC_IND_MAC_E!M16+FC_IND_TL_E!M16+FC_IND_WP_E!M16+FC_IND_MQ_E!M16+FC_IND_CON_E!M16+FC_IND_NSP_E!M16</f>
        <v>0</v>
      </c>
      <c r="N16" s="8">
        <f>FC_IND_IS_E!N16+FC_IND_NFM_E!N16+FC_IND_CPC_E!N16+FC_IND_NMM_E!N16+FC_IND_PPP_E!N16+FC_IND_FBT_E!N16+FC_IND_TE_E!N16+FC_IND_MAC_E!N16+FC_IND_TL_E!N16+FC_IND_WP_E!N16+FC_IND_MQ_E!N16+FC_IND_CON_E!N16+FC_IND_NSP_E!N16</f>
        <v>0</v>
      </c>
      <c r="O16" s="8">
        <f>FC_IND_IS_E!O16+FC_IND_NFM_E!O16+FC_IND_CPC_E!O16+FC_IND_NMM_E!O16+FC_IND_PPP_E!O16+FC_IND_FBT_E!O16+FC_IND_TE_E!O16+FC_IND_MAC_E!O16+FC_IND_TL_E!O16+FC_IND_WP_E!O16+FC_IND_MQ_E!O16+FC_IND_CON_E!O16+FC_IND_NSP_E!O16</f>
        <v>0</v>
      </c>
      <c r="P16" s="8">
        <f>FC_IND_IS_E!P16+FC_IND_NFM_E!P16+FC_IND_CPC_E!P16+FC_IND_NMM_E!P16+FC_IND_PPP_E!P16+FC_IND_FBT_E!P16+FC_IND_TE_E!P16+FC_IND_MAC_E!P16+FC_IND_TL_E!P16+FC_IND_WP_E!P16+FC_IND_MQ_E!P16+FC_IND_CON_E!P16+FC_IND_NSP_E!P16</f>
        <v>0</v>
      </c>
      <c r="Q16" s="8">
        <f>FC_IND_IS_E!Q16+FC_IND_NFM_E!Q16+FC_IND_CPC_E!Q16+FC_IND_NMM_E!Q16+FC_IND_PPP_E!Q16+FC_IND_FBT_E!Q16+FC_IND_TE_E!Q16+FC_IND_MAC_E!Q16+FC_IND_TL_E!Q16+FC_IND_WP_E!Q16+FC_IND_MQ_E!Q16+FC_IND_CON_E!Q16+FC_IND_NSP_E!Q16</f>
        <v>0</v>
      </c>
      <c r="R16" s="8">
        <f>FC_IND_IS_E!R16+FC_IND_NFM_E!R16+FC_IND_CPC_E!R16+FC_IND_NMM_E!R16+FC_IND_PPP_E!R16+FC_IND_FBT_E!R16+FC_IND_TE_E!R16+FC_IND_MAC_E!R16+FC_IND_TL_E!R16+FC_IND_WP_E!R16+FC_IND_MQ_E!R16+FC_IND_CON_E!R16+FC_IND_NSP_E!R16</f>
        <v>0</v>
      </c>
      <c r="S16" s="8">
        <f>FC_IND_IS_E!S16+FC_IND_NFM_E!S16+FC_IND_CPC_E!S16+FC_IND_NMM_E!S16+FC_IND_PPP_E!S16+FC_IND_FBT_E!S16+FC_IND_TE_E!S16+FC_IND_MAC_E!S16+FC_IND_TL_E!S16+FC_IND_WP_E!S16+FC_IND_MQ_E!S16+FC_IND_CON_E!S16+FC_IND_NSP_E!S16</f>
        <v>0</v>
      </c>
      <c r="T16" s="8">
        <f>FC_IND_IS_E!T16+FC_IND_NFM_E!T16+FC_IND_CPC_E!T16+FC_IND_NMM_E!T16+FC_IND_PPP_E!T16+FC_IND_FBT_E!T16+FC_IND_TE_E!T16+FC_IND_MAC_E!T16+FC_IND_TL_E!T16+FC_IND_WP_E!T16+FC_IND_MQ_E!T16+FC_IND_CON_E!T16+FC_IND_NSP_E!T16</f>
        <v>0</v>
      </c>
      <c r="U16" s="8">
        <f>FC_IND_IS_E!U16+FC_IND_NFM_E!U16+FC_IND_CPC_E!U16+FC_IND_NMM_E!U16+FC_IND_PPP_E!U16+FC_IND_FBT_E!U16+FC_IND_TE_E!U16+FC_IND_MAC_E!U16+FC_IND_TL_E!U16+FC_IND_WP_E!U16+FC_IND_MQ_E!U16+FC_IND_CON_E!U16+FC_IND_NSP_E!U16</f>
        <v>0</v>
      </c>
      <c r="V16" s="8">
        <f>FC_IND_IS_E!V16+FC_IND_NFM_E!V16+FC_IND_CPC_E!V16+FC_IND_NMM_E!V16+FC_IND_PPP_E!V16+FC_IND_FBT_E!V16+FC_IND_TE_E!V16+FC_IND_MAC_E!V16+FC_IND_TL_E!V16+FC_IND_WP_E!V16+FC_IND_MQ_E!V16+FC_IND_CON_E!V16+FC_IND_NSP_E!V16</f>
        <v>0</v>
      </c>
      <c r="W16" s="8">
        <f>FC_IND_IS_E!W16+FC_IND_NFM_E!W16+FC_IND_CPC_E!W16+FC_IND_NMM_E!W16+FC_IND_PPP_E!W16+FC_IND_FBT_E!W16+FC_IND_TE_E!W16+FC_IND_MAC_E!W16+FC_IND_TL_E!W16+FC_IND_WP_E!W16+FC_IND_MQ_E!W16+FC_IND_CON_E!W16+FC_IND_NSP_E!W16</f>
        <v>0</v>
      </c>
      <c r="X16" s="8">
        <f>FC_IND_IS_E!X16+FC_IND_NFM_E!X16+FC_IND_CPC_E!X16+FC_IND_NMM_E!X16+FC_IND_PPP_E!X16+FC_IND_FBT_E!X16+FC_IND_TE_E!X16+FC_IND_MAC_E!X16+FC_IND_TL_E!X16+FC_IND_WP_E!X16+FC_IND_MQ_E!X16+FC_IND_CON_E!X16+FC_IND_NSP_E!X16</f>
        <v>0</v>
      </c>
      <c r="Y16" s="8">
        <f>FC_IND_IS_E!Y16+FC_IND_NFM_E!Y16+FC_IND_CPC_E!Y16+FC_IND_NMM_E!Y16+FC_IND_PPP_E!Y16+FC_IND_FBT_E!Y16+FC_IND_TE_E!Y16+FC_IND_MAC_E!Y16+FC_IND_TL_E!Y16+FC_IND_WP_E!Y16+FC_IND_MQ_E!Y16+FC_IND_CON_E!Y16+FC_IND_NSP_E!Y16</f>
        <v>0</v>
      </c>
      <c r="Z16" s="8">
        <f>FC_IND_IS_E!Z16+FC_IND_NFM_E!Z16+FC_IND_CPC_E!Z16+FC_IND_NMM_E!Z16+FC_IND_PPP_E!Z16+FC_IND_FBT_E!Z16+FC_IND_TE_E!Z16+FC_IND_MAC_E!Z16+FC_IND_TL_E!Z16+FC_IND_WP_E!Z16+FC_IND_MQ_E!Z16+FC_IND_CON_E!Z16+FC_IND_NSP_E!Z16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W17" si="10">SUM(C18:C21)</f>
        <v>242.87925600000003</v>
      </c>
      <c r="D17" s="27">
        <f t="shared" si="10"/>
        <v>37.996631999999998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ref="X17:Z17" si="11">SUM(X18:X21)</f>
        <v>0</v>
      </c>
      <c r="Y17" s="27">
        <f t="shared" si="11"/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FC_IND_IS_E!C18+FC_IND_NFM_E!C18+FC_IND_CPC_E!C18+FC_IND_NMM_E!C18+FC_IND_PPP_E!C18+FC_IND_FBT_E!C18+FC_IND_TE_E!C18+FC_IND_MAC_E!C18+FC_IND_TL_E!C18+FC_IND_WP_E!C18+FC_IND_MQ_E!C18+FC_IND_CON_E!C18+FC_IND_NSP_E!C18</f>
        <v>1.7582399999999998</v>
      </c>
      <c r="D18" s="8">
        <f>FC_IND_IS_E!D18+FC_IND_NFM_E!D18+FC_IND_CPC_E!D18+FC_IND_NMM_E!D18+FC_IND_PPP_E!D18+FC_IND_FBT_E!D18+FC_IND_TE_E!D18+FC_IND_MAC_E!D18+FC_IND_TL_E!D18+FC_IND_WP_E!D18+FC_IND_MQ_E!D18+FC_IND_CON_E!D18+FC_IND_NSP_E!D18</f>
        <v>0.15983999999999998</v>
      </c>
      <c r="E18" s="8">
        <f>FC_IND_IS_E!E18+FC_IND_NFM_E!E18+FC_IND_CPC_E!E18+FC_IND_NMM_E!E18+FC_IND_PPP_E!E18+FC_IND_FBT_E!E18+FC_IND_TE_E!E18+FC_IND_MAC_E!E18+FC_IND_TL_E!E18+FC_IND_WP_E!E18+FC_IND_MQ_E!E18+FC_IND_CON_E!E18+FC_IND_NSP_E!E18</f>
        <v>0</v>
      </c>
      <c r="F18" s="8">
        <f>FC_IND_IS_E!F18+FC_IND_NFM_E!F18+FC_IND_CPC_E!F18+FC_IND_NMM_E!F18+FC_IND_PPP_E!F18+FC_IND_FBT_E!F18+FC_IND_TE_E!F18+FC_IND_MAC_E!F18+FC_IND_TL_E!F18+FC_IND_WP_E!F18+FC_IND_MQ_E!F18+FC_IND_CON_E!F18+FC_IND_NSP_E!F18</f>
        <v>0</v>
      </c>
      <c r="G18" s="8">
        <f>FC_IND_IS_E!G18+FC_IND_NFM_E!G18+FC_IND_CPC_E!G18+FC_IND_NMM_E!G18+FC_IND_PPP_E!G18+FC_IND_FBT_E!G18+FC_IND_TE_E!G18+FC_IND_MAC_E!G18+FC_IND_TL_E!G18+FC_IND_WP_E!G18+FC_IND_MQ_E!G18+FC_IND_CON_E!G18+FC_IND_NSP_E!G18</f>
        <v>0</v>
      </c>
      <c r="H18" s="8">
        <f>FC_IND_IS_E!H18+FC_IND_NFM_E!H18+FC_IND_CPC_E!H18+FC_IND_NMM_E!H18+FC_IND_PPP_E!H18+FC_IND_FBT_E!H18+FC_IND_TE_E!H18+FC_IND_MAC_E!H18+FC_IND_TL_E!H18+FC_IND_WP_E!H18+FC_IND_MQ_E!H18+FC_IND_CON_E!H18+FC_IND_NSP_E!H18</f>
        <v>0</v>
      </c>
      <c r="I18" s="8">
        <f>FC_IND_IS_E!I18+FC_IND_NFM_E!I18+FC_IND_CPC_E!I18+FC_IND_NMM_E!I18+FC_IND_PPP_E!I18+FC_IND_FBT_E!I18+FC_IND_TE_E!I18+FC_IND_MAC_E!I18+FC_IND_TL_E!I18+FC_IND_WP_E!I18+FC_IND_MQ_E!I18+FC_IND_CON_E!I18+FC_IND_NSP_E!I18</f>
        <v>0</v>
      </c>
      <c r="J18" s="8">
        <f>FC_IND_IS_E!J18+FC_IND_NFM_E!J18+FC_IND_CPC_E!J18+FC_IND_NMM_E!J18+FC_IND_PPP_E!J18+FC_IND_FBT_E!J18+FC_IND_TE_E!J18+FC_IND_MAC_E!J18+FC_IND_TL_E!J18+FC_IND_WP_E!J18+FC_IND_MQ_E!J18+FC_IND_CON_E!J18+FC_IND_NSP_E!J18</f>
        <v>0</v>
      </c>
      <c r="K18" s="8">
        <f>FC_IND_IS_E!K18+FC_IND_NFM_E!K18+FC_IND_CPC_E!K18+FC_IND_NMM_E!K18+FC_IND_PPP_E!K18+FC_IND_FBT_E!K18+FC_IND_TE_E!K18+FC_IND_MAC_E!K18+FC_IND_TL_E!K18+FC_IND_WP_E!K18+FC_IND_MQ_E!K18+FC_IND_CON_E!K18+FC_IND_NSP_E!K18</f>
        <v>0</v>
      </c>
      <c r="L18" s="8">
        <f>FC_IND_IS_E!L18+FC_IND_NFM_E!L18+FC_IND_CPC_E!L18+FC_IND_NMM_E!L18+FC_IND_PPP_E!L18+FC_IND_FBT_E!L18+FC_IND_TE_E!L18+FC_IND_MAC_E!L18+FC_IND_TL_E!L18+FC_IND_WP_E!L18+FC_IND_MQ_E!L18+FC_IND_CON_E!L18+FC_IND_NSP_E!L18</f>
        <v>0</v>
      </c>
      <c r="M18" s="8">
        <f>FC_IND_IS_E!M18+FC_IND_NFM_E!M18+FC_IND_CPC_E!M18+FC_IND_NMM_E!M18+FC_IND_PPP_E!M18+FC_IND_FBT_E!M18+FC_IND_TE_E!M18+FC_IND_MAC_E!M18+FC_IND_TL_E!M18+FC_IND_WP_E!M18+FC_IND_MQ_E!M18+FC_IND_CON_E!M18+FC_IND_NSP_E!M18</f>
        <v>0</v>
      </c>
      <c r="N18" s="8">
        <f>FC_IND_IS_E!N18+FC_IND_NFM_E!N18+FC_IND_CPC_E!N18+FC_IND_NMM_E!N18+FC_IND_PPP_E!N18+FC_IND_FBT_E!N18+FC_IND_TE_E!N18+FC_IND_MAC_E!N18+FC_IND_TL_E!N18+FC_IND_WP_E!N18+FC_IND_MQ_E!N18+FC_IND_CON_E!N18+FC_IND_NSP_E!N18</f>
        <v>0</v>
      </c>
      <c r="O18" s="8">
        <f>FC_IND_IS_E!O18+FC_IND_NFM_E!O18+FC_IND_CPC_E!O18+FC_IND_NMM_E!O18+FC_IND_PPP_E!O18+FC_IND_FBT_E!O18+FC_IND_TE_E!O18+FC_IND_MAC_E!O18+FC_IND_TL_E!O18+FC_IND_WP_E!O18+FC_IND_MQ_E!O18+FC_IND_CON_E!O18+FC_IND_NSP_E!O18</f>
        <v>0</v>
      </c>
      <c r="P18" s="8">
        <f>FC_IND_IS_E!P18+FC_IND_NFM_E!P18+FC_IND_CPC_E!P18+FC_IND_NMM_E!P18+FC_IND_PPP_E!P18+FC_IND_FBT_E!P18+FC_IND_TE_E!P18+FC_IND_MAC_E!P18+FC_IND_TL_E!P18+FC_IND_WP_E!P18+FC_IND_MQ_E!P18+FC_IND_CON_E!P18+FC_IND_NSP_E!P18</f>
        <v>0</v>
      </c>
      <c r="Q18" s="8">
        <f>FC_IND_IS_E!Q18+FC_IND_NFM_E!Q18+FC_IND_CPC_E!Q18+FC_IND_NMM_E!Q18+FC_IND_PPP_E!Q18+FC_IND_FBT_E!Q18+FC_IND_TE_E!Q18+FC_IND_MAC_E!Q18+FC_IND_TL_E!Q18+FC_IND_WP_E!Q18+FC_IND_MQ_E!Q18+FC_IND_CON_E!Q18+FC_IND_NSP_E!Q18</f>
        <v>0</v>
      </c>
      <c r="R18" s="8">
        <f>FC_IND_IS_E!R18+FC_IND_NFM_E!R18+FC_IND_CPC_E!R18+FC_IND_NMM_E!R18+FC_IND_PPP_E!R18+FC_IND_FBT_E!R18+FC_IND_TE_E!R18+FC_IND_MAC_E!R18+FC_IND_TL_E!R18+FC_IND_WP_E!R18+FC_IND_MQ_E!R18+FC_IND_CON_E!R18+FC_IND_NSP_E!R18</f>
        <v>0</v>
      </c>
      <c r="S18" s="8">
        <f>FC_IND_IS_E!S18+FC_IND_NFM_E!S18+FC_IND_CPC_E!S18+FC_IND_NMM_E!S18+FC_IND_PPP_E!S18+FC_IND_FBT_E!S18+FC_IND_TE_E!S18+FC_IND_MAC_E!S18+FC_IND_TL_E!S18+FC_IND_WP_E!S18+FC_IND_MQ_E!S18+FC_IND_CON_E!S18+FC_IND_NSP_E!S18</f>
        <v>0</v>
      </c>
      <c r="T18" s="8">
        <f>FC_IND_IS_E!T18+FC_IND_NFM_E!T18+FC_IND_CPC_E!T18+FC_IND_NMM_E!T18+FC_IND_PPP_E!T18+FC_IND_FBT_E!T18+FC_IND_TE_E!T18+FC_IND_MAC_E!T18+FC_IND_TL_E!T18+FC_IND_WP_E!T18+FC_IND_MQ_E!T18+FC_IND_CON_E!T18+FC_IND_NSP_E!T18</f>
        <v>0</v>
      </c>
      <c r="U18" s="8">
        <f>FC_IND_IS_E!U18+FC_IND_NFM_E!U18+FC_IND_CPC_E!U18+FC_IND_NMM_E!U18+FC_IND_PPP_E!U18+FC_IND_FBT_E!U18+FC_IND_TE_E!U18+FC_IND_MAC_E!U18+FC_IND_TL_E!U18+FC_IND_WP_E!U18+FC_IND_MQ_E!U18+FC_IND_CON_E!U18+FC_IND_NSP_E!U18</f>
        <v>0</v>
      </c>
      <c r="V18" s="8">
        <f>FC_IND_IS_E!V18+FC_IND_NFM_E!V18+FC_IND_CPC_E!V18+FC_IND_NMM_E!V18+FC_IND_PPP_E!V18+FC_IND_FBT_E!V18+FC_IND_TE_E!V18+FC_IND_MAC_E!V18+FC_IND_TL_E!V18+FC_IND_WP_E!V18+FC_IND_MQ_E!V18+FC_IND_CON_E!V18+FC_IND_NSP_E!V18</f>
        <v>0</v>
      </c>
      <c r="W18" s="8">
        <f>FC_IND_IS_E!W18+FC_IND_NFM_E!W18+FC_IND_CPC_E!W18+FC_IND_NMM_E!W18+FC_IND_PPP_E!W18+FC_IND_FBT_E!W18+FC_IND_TE_E!W18+FC_IND_MAC_E!W18+FC_IND_TL_E!W18+FC_IND_WP_E!W18+FC_IND_MQ_E!W18+FC_IND_CON_E!W18+FC_IND_NSP_E!W18</f>
        <v>0</v>
      </c>
      <c r="X18" s="8">
        <f>FC_IND_IS_E!X18+FC_IND_NFM_E!X18+FC_IND_CPC_E!X18+FC_IND_NMM_E!X18+FC_IND_PPP_E!X18+FC_IND_FBT_E!X18+FC_IND_TE_E!X18+FC_IND_MAC_E!X18+FC_IND_TL_E!X18+FC_IND_WP_E!X18+FC_IND_MQ_E!X18+FC_IND_CON_E!X18+FC_IND_NSP_E!X18</f>
        <v>0</v>
      </c>
      <c r="Y18" s="8">
        <f>FC_IND_IS_E!Y18+FC_IND_NFM_E!Y18+FC_IND_CPC_E!Y18+FC_IND_NMM_E!Y18+FC_IND_PPP_E!Y18+FC_IND_FBT_E!Y18+FC_IND_TE_E!Y18+FC_IND_MAC_E!Y18+FC_IND_TL_E!Y18+FC_IND_WP_E!Y18+FC_IND_MQ_E!Y18+FC_IND_CON_E!Y18+FC_IND_NSP_E!Y18</f>
        <v>0</v>
      </c>
      <c r="Z18" s="8">
        <f>FC_IND_IS_E!Z18+FC_IND_NFM_E!Z18+FC_IND_CPC_E!Z18+FC_IND_NMM_E!Z18+FC_IND_PPP_E!Z18+FC_IND_FBT_E!Z18+FC_IND_TE_E!Z18+FC_IND_MAC_E!Z18+FC_IND_TL_E!Z18+FC_IND_WP_E!Z18+FC_IND_MQ_E!Z18+FC_IND_CON_E!Z18+FC_IND_NSP_E!Z18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FC_IND_IS_E!C19+FC_IND_NFM_E!C19+FC_IND_CPC_E!C19+FC_IND_NMM_E!C19+FC_IND_PPP_E!C19+FC_IND_FBT_E!C19+FC_IND_TE_E!C19+FC_IND_MAC_E!C19+FC_IND_TL_E!C19+FC_IND_WP_E!C19+FC_IND_MQ_E!C19+FC_IND_CON_E!C19+FC_IND_NSP_E!C19</f>
        <v>38.841119999999989</v>
      </c>
      <c r="D19" s="8">
        <f>FC_IND_IS_E!D19+FC_IND_NFM_E!D19+FC_IND_CPC_E!D19+FC_IND_NMM_E!D19+FC_IND_PPP_E!D19+FC_IND_FBT_E!D19+FC_IND_TE_E!D19+FC_IND_MAC_E!D19+FC_IND_TL_E!D19+FC_IND_WP_E!D19+FC_IND_MQ_E!D19+FC_IND_CON_E!D19+FC_IND_NSP_E!D19</f>
        <v>2.9970000000000008</v>
      </c>
      <c r="E19" s="8">
        <f>FC_IND_IS_E!E19+FC_IND_NFM_E!E19+FC_IND_CPC_E!E19+FC_IND_NMM_E!E19+FC_IND_PPP_E!E19+FC_IND_FBT_E!E19+FC_IND_TE_E!E19+FC_IND_MAC_E!E19+FC_IND_TL_E!E19+FC_IND_WP_E!E19+FC_IND_MQ_E!E19+FC_IND_CON_E!E19+FC_IND_NSP_E!E19</f>
        <v>0</v>
      </c>
      <c r="F19" s="8">
        <f>FC_IND_IS_E!F19+FC_IND_NFM_E!F19+FC_IND_CPC_E!F19+FC_IND_NMM_E!F19+FC_IND_PPP_E!F19+FC_IND_FBT_E!F19+FC_IND_TE_E!F19+FC_IND_MAC_E!F19+FC_IND_TL_E!F19+FC_IND_WP_E!F19+FC_IND_MQ_E!F19+FC_IND_CON_E!F19+FC_IND_NSP_E!F19</f>
        <v>0</v>
      </c>
      <c r="G19" s="8">
        <f>FC_IND_IS_E!G19+FC_IND_NFM_E!G19+FC_IND_CPC_E!G19+FC_IND_NMM_E!G19+FC_IND_PPP_E!G19+FC_IND_FBT_E!G19+FC_IND_TE_E!G19+FC_IND_MAC_E!G19+FC_IND_TL_E!G19+FC_IND_WP_E!G19+FC_IND_MQ_E!G19+FC_IND_CON_E!G19+FC_IND_NSP_E!G19</f>
        <v>0</v>
      </c>
      <c r="H19" s="8">
        <f>FC_IND_IS_E!H19+FC_IND_NFM_E!H19+FC_IND_CPC_E!H19+FC_IND_NMM_E!H19+FC_IND_PPP_E!H19+FC_IND_FBT_E!H19+FC_IND_TE_E!H19+FC_IND_MAC_E!H19+FC_IND_TL_E!H19+FC_IND_WP_E!H19+FC_IND_MQ_E!H19+FC_IND_CON_E!H19+FC_IND_NSP_E!H19</f>
        <v>0</v>
      </c>
      <c r="I19" s="8">
        <f>FC_IND_IS_E!I19+FC_IND_NFM_E!I19+FC_IND_CPC_E!I19+FC_IND_NMM_E!I19+FC_IND_PPP_E!I19+FC_IND_FBT_E!I19+FC_IND_TE_E!I19+FC_IND_MAC_E!I19+FC_IND_TL_E!I19+FC_IND_WP_E!I19+FC_IND_MQ_E!I19+FC_IND_CON_E!I19+FC_IND_NSP_E!I19</f>
        <v>0</v>
      </c>
      <c r="J19" s="8">
        <f>FC_IND_IS_E!J19+FC_IND_NFM_E!J19+FC_IND_CPC_E!J19+FC_IND_NMM_E!J19+FC_IND_PPP_E!J19+FC_IND_FBT_E!J19+FC_IND_TE_E!J19+FC_IND_MAC_E!J19+FC_IND_TL_E!J19+FC_IND_WP_E!J19+FC_IND_MQ_E!J19+FC_IND_CON_E!J19+FC_IND_NSP_E!J19</f>
        <v>0</v>
      </c>
      <c r="K19" s="8">
        <f>FC_IND_IS_E!K19+FC_IND_NFM_E!K19+FC_IND_CPC_E!K19+FC_IND_NMM_E!K19+FC_IND_PPP_E!K19+FC_IND_FBT_E!K19+FC_IND_TE_E!K19+FC_IND_MAC_E!K19+FC_IND_TL_E!K19+FC_IND_WP_E!K19+FC_IND_MQ_E!K19+FC_IND_CON_E!K19+FC_IND_NSP_E!K19</f>
        <v>0</v>
      </c>
      <c r="L19" s="8">
        <f>FC_IND_IS_E!L19+FC_IND_NFM_E!L19+FC_IND_CPC_E!L19+FC_IND_NMM_E!L19+FC_IND_PPP_E!L19+FC_IND_FBT_E!L19+FC_IND_TE_E!L19+FC_IND_MAC_E!L19+FC_IND_TL_E!L19+FC_IND_WP_E!L19+FC_IND_MQ_E!L19+FC_IND_CON_E!L19+FC_IND_NSP_E!L19</f>
        <v>0</v>
      </c>
      <c r="M19" s="8">
        <f>FC_IND_IS_E!M19+FC_IND_NFM_E!M19+FC_IND_CPC_E!M19+FC_IND_NMM_E!M19+FC_IND_PPP_E!M19+FC_IND_FBT_E!M19+FC_IND_TE_E!M19+FC_IND_MAC_E!M19+FC_IND_TL_E!M19+FC_IND_WP_E!M19+FC_IND_MQ_E!M19+FC_IND_CON_E!M19+FC_IND_NSP_E!M19</f>
        <v>0</v>
      </c>
      <c r="N19" s="8">
        <f>FC_IND_IS_E!N19+FC_IND_NFM_E!N19+FC_IND_CPC_E!N19+FC_IND_NMM_E!N19+FC_IND_PPP_E!N19+FC_IND_FBT_E!N19+FC_IND_TE_E!N19+FC_IND_MAC_E!N19+FC_IND_TL_E!N19+FC_IND_WP_E!N19+FC_IND_MQ_E!N19+FC_IND_CON_E!N19+FC_IND_NSP_E!N19</f>
        <v>0</v>
      </c>
      <c r="O19" s="8">
        <f>FC_IND_IS_E!O19+FC_IND_NFM_E!O19+FC_IND_CPC_E!O19+FC_IND_NMM_E!O19+FC_IND_PPP_E!O19+FC_IND_FBT_E!O19+FC_IND_TE_E!O19+FC_IND_MAC_E!O19+FC_IND_TL_E!O19+FC_IND_WP_E!O19+FC_IND_MQ_E!O19+FC_IND_CON_E!O19+FC_IND_NSP_E!O19</f>
        <v>0</v>
      </c>
      <c r="P19" s="8">
        <f>FC_IND_IS_E!P19+FC_IND_NFM_E!P19+FC_IND_CPC_E!P19+FC_IND_NMM_E!P19+FC_IND_PPP_E!P19+FC_IND_FBT_E!P19+FC_IND_TE_E!P19+FC_IND_MAC_E!P19+FC_IND_TL_E!P19+FC_IND_WP_E!P19+FC_IND_MQ_E!P19+FC_IND_CON_E!P19+FC_IND_NSP_E!P19</f>
        <v>0</v>
      </c>
      <c r="Q19" s="8">
        <f>FC_IND_IS_E!Q19+FC_IND_NFM_E!Q19+FC_IND_CPC_E!Q19+FC_IND_NMM_E!Q19+FC_IND_PPP_E!Q19+FC_IND_FBT_E!Q19+FC_IND_TE_E!Q19+FC_IND_MAC_E!Q19+FC_IND_TL_E!Q19+FC_IND_WP_E!Q19+FC_IND_MQ_E!Q19+FC_IND_CON_E!Q19+FC_IND_NSP_E!Q19</f>
        <v>0</v>
      </c>
      <c r="R19" s="8">
        <f>FC_IND_IS_E!R19+FC_IND_NFM_E!R19+FC_IND_CPC_E!R19+FC_IND_NMM_E!R19+FC_IND_PPP_E!R19+FC_IND_FBT_E!R19+FC_IND_TE_E!R19+FC_IND_MAC_E!R19+FC_IND_TL_E!R19+FC_IND_WP_E!R19+FC_IND_MQ_E!R19+FC_IND_CON_E!R19+FC_IND_NSP_E!R19</f>
        <v>0</v>
      </c>
      <c r="S19" s="8">
        <f>FC_IND_IS_E!S19+FC_IND_NFM_E!S19+FC_IND_CPC_E!S19+FC_IND_NMM_E!S19+FC_IND_PPP_E!S19+FC_IND_FBT_E!S19+FC_IND_TE_E!S19+FC_IND_MAC_E!S19+FC_IND_TL_E!S19+FC_IND_WP_E!S19+FC_IND_MQ_E!S19+FC_IND_CON_E!S19+FC_IND_NSP_E!S19</f>
        <v>0</v>
      </c>
      <c r="T19" s="8">
        <f>FC_IND_IS_E!T19+FC_IND_NFM_E!T19+FC_IND_CPC_E!T19+FC_IND_NMM_E!T19+FC_IND_PPP_E!T19+FC_IND_FBT_E!T19+FC_IND_TE_E!T19+FC_IND_MAC_E!T19+FC_IND_TL_E!T19+FC_IND_WP_E!T19+FC_IND_MQ_E!T19+FC_IND_CON_E!T19+FC_IND_NSP_E!T19</f>
        <v>0</v>
      </c>
      <c r="U19" s="8">
        <f>FC_IND_IS_E!U19+FC_IND_NFM_E!U19+FC_IND_CPC_E!U19+FC_IND_NMM_E!U19+FC_IND_PPP_E!U19+FC_IND_FBT_E!U19+FC_IND_TE_E!U19+FC_IND_MAC_E!U19+FC_IND_TL_E!U19+FC_IND_WP_E!U19+FC_IND_MQ_E!U19+FC_IND_CON_E!U19+FC_IND_NSP_E!U19</f>
        <v>0</v>
      </c>
      <c r="V19" s="8">
        <f>FC_IND_IS_E!V19+FC_IND_NFM_E!V19+FC_IND_CPC_E!V19+FC_IND_NMM_E!V19+FC_IND_PPP_E!V19+FC_IND_FBT_E!V19+FC_IND_TE_E!V19+FC_IND_MAC_E!V19+FC_IND_TL_E!V19+FC_IND_WP_E!V19+FC_IND_MQ_E!V19+FC_IND_CON_E!V19+FC_IND_NSP_E!V19</f>
        <v>0</v>
      </c>
      <c r="W19" s="8">
        <f>FC_IND_IS_E!W19+FC_IND_NFM_E!W19+FC_IND_CPC_E!W19+FC_IND_NMM_E!W19+FC_IND_PPP_E!W19+FC_IND_FBT_E!W19+FC_IND_TE_E!W19+FC_IND_MAC_E!W19+FC_IND_TL_E!W19+FC_IND_WP_E!W19+FC_IND_MQ_E!W19+FC_IND_CON_E!W19+FC_IND_NSP_E!W19</f>
        <v>0</v>
      </c>
      <c r="X19" s="8">
        <f>FC_IND_IS_E!X19+FC_IND_NFM_E!X19+FC_IND_CPC_E!X19+FC_IND_NMM_E!X19+FC_IND_PPP_E!X19+FC_IND_FBT_E!X19+FC_IND_TE_E!X19+FC_IND_MAC_E!X19+FC_IND_TL_E!X19+FC_IND_WP_E!X19+FC_IND_MQ_E!X19+FC_IND_CON_E!X19+FC_IND_NSP_E!X19</f>
        <v>0</v>
      </c>
      <c r="Y19" s="8">
        <f>FC_IND_IS_E!Y19+FC_IND_NFM_E!Y19+FC_IND_CPC_E!Y19+FC_IND_NMM_E!Y19+FC_IND_PPP_E!Y19+FC_IND_FBT_E!Y19+FC_IND_TE_E!Y19+FC_IND_MAC_E!Y19+FC_IND_TL_E!Y19+FC_IND_WP_E!Y19+FC_IND_MQ_E!Y19+FC_IND_CON_E!Y19+FC_IND_NSP_E!Y19</f>
        <v>0</v>
      </c>
      <c r="Z19" s="8">
        <f>FC_IND_IS_E!Z19+FC_IND_NFM_E!Z19+FC_IND_CPC_E!Z19+FC_IND_NMM_E!Z19+FC_IND_PPP_E!Z19+FC_IND_FBT_E!Z19+FC_IND_TE_E!Z19+FC_IND_MAC_E!Z19+FC_IND_TL_E!Z19+FC_IND_WP_E!Z19+FC_IND_MQ_E!Z19+FC_IND_CON_E!Z19+FC_IND_NSP_E!Z19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FC_IND_IS_E!C20+FC_IND_NFM_E!C20+FC_IND_CPC_E!C20+FC_IND_NMM_E!C20+FC_IND_PPP_E!C20+FC_IND_FBT_E!C20+FC_IND_TE_E!C20+FC_IND_MAC_E!C20+FC_IND_TL_E!C20+FC_IND_WP_E!C20+FC_IND_MQ_E!C20+FC_IND_CON_E!C20+FC_IND_NSP_E!C20</f>
        <v>202.27989600000004</v>
      </c>
      <c r="D20" s="8">
        <f>FC_IND_IS_E!D20+FC_IND_NFM_E!D20+FC_IND_CPC_E!D20+FC_IND_NMM_E!D20+FC_IND_PPP_E!D20+FC_IND_FBT_E!D20+FC_IND_TE_E!D20+FC_IND_MAC_E!D20+FC_IND_TL_E!D20+FC_IND_WP_E!D20+FC_IND_MQ_E!D20+FC_IND_CON_E!D20+FC_IND_NSP_E!D20</f>
        <v>34.839791999999996</v>
      </c>
      <c r="E20" s="8">
        <f>FC_IND_IS_E!E20+FC_IND_NFM_E!E20+FC_IND_CPC_E!E20+FC_IND_NMM_E!E20+FC_IND_PPP_E!E20+FC_IND_FBT_E!E20+FC_IND_TE_E!E20+FC_IND_MAC_E!E20+FC_IND_TL_E!E20+FC_IND_WP_E!E20+FC_IND_MQ_E!E20+FC_IND_CON_E!E20+FC_IND_NSP_E!E20</f>
        <v>0</v>
      </c>
      <c r="F20" s="8">
        <f>FC_IND_IS_E!F20+FC_IND_NFM_E!F20+FC_IND_CPC_E!F20+FC_IND_NMM_E!F20+FC_IND_PPP_E!F20+FC_IND_FBT_E!F20+FC_IND_TE_E!F20+FC_IND_MAC_E!F20+FC_IND_TL_E!F20+FC_IND_WP_E!F20+FC_IND_MQ_E!F20+FC_IND_CON_E!F20+FC_IND_NSP_E!F20</f>
        <v>0</v>
      </c>
      <c r="G20" s="8">
        <f>FC_IND_IS_E!G20+FC_IND_NFM_E!G20+FC_IND_CPC_E!G20+FC_IND_NMM_E!G20+FC_IND_PPP_E!G20+FC_IND_FBT_E!G20+FC_IND_TE_E!G20+FC_IND_MAC_E!G20+FC_IND_TL_E!G20+FC_IND_WP_E!G20+FC_IND_MQ_E!G20+FC_IND_CON_E!G20+FC_IND_NSP_E!G20</f>
        <v>0</v>
      </c>
      <c r="H20" s="8">
        <f>FC_IND_IS_E!H20+FC_IND_NFM_E!H20+FC_IND_CPC_E!H20+FC_IND_NMM_E!H20+FC_IND_PPP_E!H20+FC_IND_FBT_E!H20+FC_IND_TE_E!H20+FC_IND_MAC_E!H20+FC_IND_TL_E!H20+FC_IND_WP_E!H20+FC_IND_MQ_E!H20+FC_IND_CON_E!H20+FC_IND_NSP_E!H20</f>
        <v>0</v>
      </c>
      <c r="I20" s="8">
        <f>FC_IND_IS_E!I20+FC_IND_NFM_E!I20+FC_IND_CPC_E!I20+FC_IND_NMM_E!I20+FC_IND_PPP_E!I20+FC_IND_FBT_E!I20+FC_IND_TE_E!I20+FC_IND_MAC_E!I20+FC_IND_TL_E!I20+FC_IND_WP_E!I20+FC_IND_MQ_E!I20+FC_IND_CON_E!I20+FC_IND_NSP_E!I20</f>
        <v>0</v>
      </c>
      <c r="J20" s="8">
        <f>FC_IND_IS_E!J20+FC_IND_NFM_E!J20+FC_IND_CPC_E!J20+FC_IND_NMM_E!J20+FC_IND_PPP_E!J20+FC_IND_FBT_E!J20+FC_IND_TE_E!J20+FC_IND_MAC_E!J20+FC_IND_TL_E!J20+FC_IND_WP_E!J20+FC_IND_MQ_E!J20+FC_IND_CON_E!J20+FC_IND_NSP_E!J20</f>
        <v>0</v>
      </c>
      <c r="K20" s="8">
        <f>FC_IND_IS_E!K20+FC_IND_NFM_E!K20+FC_IND_CPC_E!K20+FC_IND_NMM_E!K20+FC_IND_PPP_E!K20+FC_IND_FBT_E!K20+FC_IND_TE_E!K20+FC_IND_MAC_E!K20+FC_IND_TL_E!K20+FC_IND_WP_E!K20+FC_IND_MQ_E!K20+FC_IND_CON_E!K20+FC_IND_NSP_E!K20</f>
        <v>0</v>
      </c>
      <c r="L20" s="8">
        <f>FC_IND_IS_E!L20+FC_IND_NFM_E!L20+FC_IND_CPC_E!L20+FC_IND_NMM_E!L20+FC_IND_PPP_E!L20+FC_IND_FBT_E!L20+FC_IND_TE_E!L20+FC_IND_MAC_E!L20+FC_IND_TL_E!L20+FC_IND_WP_E!L20+FC_IND_MQ_E!L20+FC_IND_CON_E!L20+FC_IND_NSP_E!L20</f>
        <v>0</v>
      </c>
      <c r="M20" s="8">
        <f>FC_IND_IS_E!M20+FC_IND_NFM_E!M20+FC_IND_CPC_E!M20+FC_IND_NMM_E!M20+FC_IND_PPP_E!M20+FC_IND_FBT_E!M20+FC_IND_TE_E!M20+FC_IND_MAC_E!M20+FC_IND_TL_E!M20+FC_IND_WP_E!M20+FC_IND_MQ_E!M20+FC_IND_CON_E!M20+FC_IND_NSP_E!M20</f>
        <v>0</v>
      </c>
      <c r="N20" s="8">
        <f>FC_IND_IS_E!N20+FC_IND_NFM_E!N20+FC_IND_CPC_E!N20+FC_IND_NMM_E!N20+FC_IND_PPP_E!N20+FC_IND_FBT_E!N20+FC_IND_TE_E!N20+FC_IND_MAC_E!N20+FC_IND_TL_E!N20+FC_IND_WP_E!N20+FC_IND_MQ_E!N20+FC_IND_CON_E!N20+FC_IND_NSP_E!N20</f>
        <v>0</v>
      </c>
      <c r="O20" s="8">
        <f>FC_IND_IS_E!O20+FC_IND_NFM_E!O20+FC_IND_CPC_E!O20+FC_IND_NMM_E!O20+FC_IND_PPP_E!O20+FC_IND_FBT_E!O20+FC_IND_TE_E!O20+FC_IND_MAC_E!O20+FC_IND_TL_E!O20+FC_IND_WP_E!O20+FC_IND_MQ_E!O20+FC_IND_CON_E!O20+FC_IND_NSP_E!O20</f>
        <v>0</v>
      </c>
      <c r="P20" s="8">
        <f>FC_IND_IS_E!P20+FC_IND_NFM_E!P20+FC_IND_CPC_E!P20+FC_IND_NMM_E!P20+FC_IND_PPP_E!P20+FC_IND_FBT_E!P20+FC_IND_TE_E!P20+FC_IND_MAC_E!P20+FC_IND_TL_E!P20+FC_IND_WP_E!P20+FC_IND_MQ_E!P20+FC_IND_CON_E!P20+FC_IND_NSP_E!P20</f>
        <v>0</v>
      </c>
      <c r="Q20" s="8">
        <f>FC_IND_IS_E!Q20+FC_IND_NFM_E!Q20+FC_IND_CPC_E!Q20+FC_IND_NMM_E!Q20+FC_IND_PPP_E!Q20+FC_IND_FBT_E!Q20+FC_IND_TE_E!Q20+FC_IND_MAC_E!Q20+FC_IND_TL_E!Q20+FC_IND_WP_E!Q20+FC_IND_MQ_E!Q20+FC_IND_CON_E!Q20+FC_IND_NSP_E!Q20</f>
        <v>0</v>
      </c>
      <c r="R20" s="8">
        <f>FC_IND_IS_E!R20+FC_IND_NFM_E!R20+FC_IND_CPC_E!R20+FC_IND_NMM_E!R20+FC_IND_PPP_E!R20+FC_IND_FBT_E!R20+FC_IND_TE_E!R20+FC_IND_MAC_E!R20+FC_IND_TL_E!R20+FC_IND_WP_E!R20+FC_IND_MQ_E!R20+FC_IND_CON_E!R20+FC_IND_NSP_E!R20</f>
        <v>0</v>
      </c>
      <c r="S20" s="8">
        <f>FC_IND_IS_E!S20+FC_IND_NFM_E!S20+FC_IND_CPC_E!S20+FC_IND_NMM_E!S20+FC_IND_PPP_E!S20+FC_IND_FBT_E!S20+FC_IND_TE_E!S20+FC_IND_MAC_E!S20+FC_IND_TL_E!S20+FC_IND_WP_E!S20+FC_IND_MQ_E!S20+FC_IND_CON_E!S20+FC_IND_NSP_E!S20</f>
        <v>0</v>
      </c>
      <c r="T20" s="8">
        <f>FC_IND_IS_E!T20+FC_IND_NFM_E!T20+FC_IND_CPC_E!T20+FC_IND_NMM_E!T20+FC_IND_PPP_E!T20+FC_IND_FBT_E!T20+FC_IND_TE_E!T20+FC_IND_MAC_E!T20+FC_IND_TL_E!T20+FC_IND_WP_E!T20+FC_IND_MQ_E!T20+FC_IND_CON_E!T20+FC_IND_NSP_E!T20</f>
        <v>0</v>
      </c>
      <c r="U20" s="8">
        <f>FC_IND_IS_E!U20+FC_IND_NFM_E!U20+FC_IND_CPC_E!U20+FC_IND_NMM_E!U20+FC_IND_PPP_E!U20+FC_IND_FBT_E!U20+FC_IND_TE_E!U20+FC_IND_MAC_E!U20+FC_IND_TL_E!U20+FC_IND_WP_E!U20+FC_IND_MQ_E!U20+FC_IND_CON_E!U20+FC_IND_NSP_E!U20</f>
        <v>0</v>
      </c>
      <c r="V20" s="8">
        <f>FC_IND_IS_E!V20+FC_IND_NFM_E!V20+FC_IND_CPC_E!V20+FC_IND_NMM_E!V20+FC_IND_PPP_E!V20+FC_IND_FBT_E!V20+FC_IND_TE_E!V20+FC_IND_MAC_E!V20+FC_IND_TL_E!V20+FC_IND_WP_E!V20+FC_IND_MQ_E!V20+FC_IND_CON_E!V20+FC_IND_NSP_E!V20</f>
        <v>0</v>
      </c>
      <c r="W20" s="8">
        <f>FC_IND_IS_E!W20+FC_IND_NFM_E!W20+FC_IND_CPC_E!W20+FC_IND_NMM_E!W20+FC_IND_PPP_E!W20+FC_IND_FBT_E!W20+FC_IND_TE_E!W20+FC_IND_MAC_E!W20+FC_IND_TL_E!W20+FC_IND_WP_E!W20+FC_IND_MQ_E!W20+FC_IND_CON_E!W20+FC_IND_NSP_E!W20</f>
        <v>0</v>
      </c>
      <c r="X20" s="8">
        <f>FC_IND_IS_E!X20+FC_IND_NFM_E!X20+FC_IND_CPC_E!X20+FC_IND_NMM_E!X20+FC_IND_PPP_E!X20+FC_IND_FBT_E!X20+FC_IND_TE_E!X20+FC_IND_MAC_E!X20+FC_IND_TL_E!X20+FC_IND_WP_E!X20+FC_IND_MQ_E!X20+FC_IND_CON_E!X20+FC_IND_NSP_E!X20</f>
        <v>0</v>
      </c>
      <c r="Y20" s="8">
        <f>FC_IND_IS_E!Y20+FC_IND_NFM_E!Y20+FC_IND_CPC_E!Y20+FC_IND_NMM_E!Y20+FC_IND_PPP_E!Y20+FC_IND_FBT_E!Y20+FC_IND_TE_E!Y20+FC_IND_MAC_E!Y20+FC_IND_TL_E!Y20+FC_IND_WP_E!Y20+FC_IND_MQ_E!Y20+FC_IND_CON_E!Y20+FC_IND_NSP_E!Y20</f>
        <v>0</v>
      </c>
      <c r="Z20" s="8">
        <f>FC_IND_IS_E!Z20+FC_IND_NFM_E!Z20+FC_IND_CPC_E!Z20+FC_IND_NMM_E!Z20+FC_IND_PPP_E!Z20+FC_IND_FBT_E!Z20+FC_IND_TE_E!Z20+FC_IND_MAC_E!Z20+FC_IND_TL_E!Z20+FC_IND_WP_E!Z20+FC_IND_MQ_E!Z20+FC_IND_CON_E!Z20+FC_IND_NSP_E!Z20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FC_IND_IS_E!C21+FC_IND_NFM_E!C21+FC_IND_CPC_E!C21+FC_IND_NMM_E!C21+FC_IND_PPP_E!C21+FC_IND_FBT_E!C21+FC_IND_TE_E!C21+FC_IND_MAC_E!C21+FC_IND_TL_E!C21+FC_IND_WP_E!C21+FC_IND_MQ_E!C21+FC_IND_CON_E!C21+FC_IND_NSP_E!C21</f>
        <v>0</v>
      </c>
      <c r="D21" s="8">
        <f>FC_IND_IS_E!D21+FC_IND_NFM_E!D21+FC_IND_CPC_E!D21+FC_IND_NMM_E!D21+FC_IND_PPP_E!D21+FC_IND_FBT_E!D21+FC_IND_TE_E!D21+FC_IND_MAC_E!D21+FC_IND_TL_E!D21+FC_IND_WP_E!D21+FC_IND_MQ_E!D21+FC_IND_CON_E!D21+FC_IND_NSP_E!D21</f>
        <v>0</v>
      </c>
      <c r="E21" s="8">
        <f>FC_IND_IS_E!E21+FC_IND_NFM_E!E21+FC_IND_CPC_E!E21+FC_IND_NMM_E!E21+FC_IND_PPP_E!E21+FC_IND_FBT_E!E21+FC_IND_TE_E!E21+FC_IND_MAC_E!E21+FC_IND_TL_E!E21+FC_IND_WP_E!E21+FC_IND_MQ_E!E21+FC_IND_CON_E!E21+FC_IND_NSP_E!E21</f>
        <v>0</v>
      </c>
      <c r="F21" s="8">
        <f>FC_IND_IS_E!F21+FC_IND_NFM_E!F21+FC_IND_CPC_E!F21+FC_IND_NMM_E!F21+FC_IND_PPP_E!F21+FC_IND_FBT_E!F21+FC_IND_TE_E!F21+FC_IND_MAC_E!F21+FC_IND_TL_E!F21+FC_IND_WP_E!F21+FC_IND_MQ_E!F21+FC_IND_CON_E!F21+FC_IND_NSP_E!F21</f>
        <v>0</v>
      </c>
      <c r="G21" s="8">
        <f>FC_IND_IS_E!G21+FC_IND_NFM_E!G21+FC_IND_CPC_E!G21+FC_IND_NMM_E!G21+FC_IND_PPP_E!G21+FC_IND_FBT_E!G21+FC_IND_TE_E!G21+FC_IND_MAC_E!G21+FC_IND_TL_E!G21+FC_IND_WP_E!G21+FC_IND_MQ_E!G21+FC_IND_CON_E!G21+FC_IND_NSP_E!G21</f>
        <v>0</v>
      </c>
      <c r="H21" s="8">
        <f>FC_IND_IS_E!H21+FC_IND_NFM_E!H21+FC_IND_CPC_E!H21+FC_IND_NMM_E!H21+FC_IND_PPP_E!H21+FC_IND_FBT_E!H21+FC_IND_TE_E!H21+FC_IND_MAC_E!H21+FC_IND_TL_E!H21+FC_IND_WP_E!H21+FC_IND_MQ_E!H21+FC_IND_CON_E!H21+FC_IND_NSP_E!H21</f>
        <v>0</v>
      </c>
      <c r="I21" s="8">
        <f>FC_IND_IS_E!I21+FC_IND_NFM_E!I21+FC_IND_CPC_E!I21+FC_IND_NMM_E!I21+FC_IND_PPP_E!I21+FC_IND_FBT_E!I21+FC_IND_TE_E!I21+FC_IND_MAC_E!I21+FC_IND_TL_E!I21+FC_IND_WP_E!I21+FC_IND_MQ_E!I21+FC_IND_CON_E!I21+FC_IND_NSP_E!I21</f>
        <v>0</v>
      </c>
      <c r="J21" s="8">
        <f>FC_IND_IS_E!J21+FC_IND_NFM_E!J21+FC_IND_CPC_E!J21+FC_IND_NMM_E!J21+FC_IND_PPP_E!J21+FC_IND_FBT_E!J21+FC_IND_TE_E!J21+FC_IND_MAC_E!J21+FC_IND_TL_E!J21+FC_IND_WP_E!J21+FC_IND_MQ_E!J21+FC_IND_CON_E!J21+FC_IND_NSP_E!J21</f>
        <v>0</v>
      </c>
      <c r="K21" s="8">
        <f>FC_IND_IS_E!K21+FC_IND_NFM_E!K21+FC_IND_CPC_E!K21+FC_IND_NMM_E!K21+FC_IND_PPP_E!K21+FC_IND_FBT_E!K21+FC_IND_TE_E!K21+FC_IND_MAC_E!K21+FC_IND_TL_E!K21+FC_IND_WP_E!K21+FC_IND_MQ_E!K21+FC_IND_CON_E!K21+FC_IND_NSP_E!K21</f>
        <v>0</v>
      </c>
      <c r="L21" s="8">
        <f>FC_IND_IS_E!L21+FC_IND_NFM_E!L21+FC_IND_CPC_E!L21+FC_IND_NMM_E!L21+FC_IND_PPP_E!L21+FC_IND_FBT_E!L21+FC_IND_TE_E!L21+FC_IND_MAC_E!L21+FC_IND_TL_E!L21+FC_IND_WP_E!L21+FC_IND_MQ_E!L21+FC_IND_CON_E!L21+FC_IND_NSP_E!L21</f>
        <v>0</v>
      </c>
      <c r="M21" s="8">
        <f>FC_IND_IS_E!M21+FC_IND_NFM_E!M21+FC_IND_CPC_E!M21+FC_IND_NMM_E!M21+FC_IND_PPP_E!M21+FC_IND_FBT_E!M21+FC_IND_TE_E!M21+FC_IND_MAC_E!M21+FC_IND_TL_E!M21+FC_IND_WP_E!M21+FC_IND_MQ_E!M21+FC_IND_CON_E!M21+FC_IND_NSP_E!M21</f>
        <v>0</v>
      </c>
      <c r="N21" s="8">
        <f>FC_IND_IS_E!N21+FC_IND_NFM_E!N21+FC_IND_CPC_E!N21+FC_IND_NMM_E!N21+FC_IND_PPP_E!N21+FC_IND_FBT_E!N21+FC_IND_TE_E!N21+FC_IND_MAC_E!N21+FC_IND_TL_E!N21+FC_IND_WP_E!N21+FC_IND_MQ_E!N21+FC_IND_CON_E!N21+FC_IND_NSP_E!N21</f>
        <v>0</v>
      </c>
      <c r="O21" s="8">
        <f>FC_IND_IS_E!O21+FC_IND_NFM_E!O21+FC_IND_CPC_E!O21+FC_IND_NMM_E!O21+FC_IND_PPP_E!O21+FC_IND_FBT_E!O21+FC_IND_TE_E!O21+FC_IND_MAC_E!O21+FC_IND_TL_E!O21+FC_IND_WP_E!O21+FC_IND_MQ_E!O21+FC_IND_CON_E!O21+FC_IND_NSP_E!O21</f>
        <v>0</v>
      </c>
      <c r="P21" s="8">
        <f>FC_IND_IS_E!P21+FC_IND_NFM_E!P21+FC_IND_CPC_E!P21+FC_IND_NMM_E!P21+FC_IND_PPP_E!P21+FC_IND_FBT_E!P21+FC_IND_TE_E!P21+FC_IND_MAC_E!P21+FC_IND_TL_E!P21+FC_IND_WP_E!P21+FC_IND_MQ_E!P21+FC_IND_CON_E!P21+FC_IND_NSP_E!P21</f>
        <v>0</v>
      </c>
      <c r="Q21" s="8">
        <f>FC_IND_IS_E!Q21+FC_IND_NFM_E!Q21+FC_IND_CPC_E!Q21+FC_IND_NMM_E!Q21+FC_IND_PPP_E!Q21+FC_IND_FBT_E!Q21+FC_IND_TE_E!Q21+FC_IND_MAC_E!Q21+FC_IND_TL_E!Q21+FC_IND_WP_E!Q21+FC_IND_MQ_E!Q21+FC_IND_CON_E!Q21+FC_IND_NSP_E!Q21</f>
        <v>0</v>
      </c>
      <c r="R21" s="8">
        <f>FC_IND_IS_E!R21+FC_IND_NFM_E!R21+FC_IND_CPC_E!R21+FC_IND_NMM_E!R21+FC_IND_PPP_E!R21+FC_IND_FBT_E!R21+FC_IND_TE_E!R21+FC_IND_MAC_E!R21+FC_IND_TL_E!R21+FC_IND_WP_E!R21+FC_IND_MQ_E!R21+FC_IND_CON_E!R21+FC_IND_NSP_E!R21</f>
        <v>0</v>
      </c>
      <c r="S21" s="8">
        <f>FC_IND_IS_E!S21+FC_IND_NFM_E!S21+FC_IND_CPC_E!S21+FC_IND_NMM_E!S21+FC_IND_PPP_E!S21+FC_IND_FBT_E!S21+FC_IND_TE_E!S21+FC_IND_MAC_E!S21+FC_IND_TL_E!S21+FC_IND_WP_E!S21+FC_IND_MQ_E!S21+FC_IND_CON_E!S21+FC_IND_NSP_E!S21</f>
        <v>0</v>
      </c>
      <c r="T21" s="8">
        <f>FC_IND_IS_E!T21+FC_IND_NFM_E!T21+FC_IND_CPC_E!T21+FC_IND_NMM_E!T21+FC_IND_PPP_E!T21+FC_IND_FBT_E!T21+FC_IND_TE_E!T21+FC_IND_MAC_E!T21+FC_IND_TL_E!T21+FC_IND_WP_E!T21+FC_IND_MQ_E!T21+FC_IND_CON_E!T21+FC_IND_NSP_E!T21</f>
        <v>0</v>
      </c>
      <c r="U21" s="8">
        <f>FC_IND_IS_E!U21+FC_IND_NFM_E!U21+FC_IND_CPC_E!U21+FC_IND_NMM_E!U21+FC_IND_PPP_E!U21+FC_IND_FBT_E!U21+FC_IND_TE_E!U21+FC_IND_MAC_E!U21+FC_IND_TL_E!U21+FC_IND_WP_E!U21+FC_IND_MQ_E!U21+FC_IND_CON_E!U21+FC_IND_NSP_E!U21</f>
        <v>0</v>
      </c>
      <c r="V21" s="8">
        <f>FC_IND_IS_E!V21+FC_IND_NFM_E!V21+FC_IND_CPC_E!V21+FC_IND_NMM_E!V21+FC_IND_PPP_E!V21+FC_IND_FBT_E!V21+FC_IND_TE_E!V21+FC_IND_MAC_E!V21+FC_IND_TL_E!V21+FC_IND_WP_E!V21+FC_IND_MQ_E!V21+FC_IND_CON_E!V21+FC_IND_NSP_E!V21</f>
        <v>0</v>
      </c>
      <c r="W21" s="8">
        <f>FC_IND_IS_E!W21+FC_IND_NFM_E!W21+FC_IND_CPC_E!W21+FC_IND_NMM_E!W21+FC_IND_PPP_E!W21+FC_IND_FBT_E!W21+FC_IND_TE_E!W21+FC_IND_MAC_E!W21+FC_IND_TL_E!W21+FC_IND_WP_E!W21+FC_IND_MQ_E!W21+FC_IND_CON_E!W21+FC_IND_NSP_E!W21</f>
        <v>0</v>
      </c>
      <c r="X21" s="8">
        <f>FC_IND_IS_E!X21+FC_IND_NFM_E!X21+FC_IND_CPC_E!X21+FC_IND_NMM_E!X21+FC_IND_PPP_E!X21+FC_IND_FBT_E!X21+FC_IND_TE_E!X21+FC_IND_MAC_E!X21+FC_IND_TL_E!X21+FC_IND_WP_E!X21+FC_IND_MQ_E!X21+FC_IND_CON_E!X21+FC_IND_NSP_E!X21</f>
        <v>0</v>
      </c>
      <c r="Y21" s="8">
        <f>FC_IND_IS_E!Y21+FC_IND_NFM_E!Y21+FC_IND_CPC_E!Y21+FC_IND_NMM_E!Y21+FC_IND_PPP_E!Y21+FC_IND_FBT_E!Y21+FC_IND_TE_E!Y21+FC_IND_MAC_E!Y21+FC_IND_TL_E!Y21+FC_IND_WP_E!Y21+FC_IND_MQ_E!Y21+FC_IND_CON_E!Y21+FC_IND_NSP_E!Y21</f>
        <v>0</v>
      </c>
      <c r="Z21" s="8">
        <f>FC_IND_IS_E!Z21+FC_IND_NFM_E!Z21+FC_IND_CPC_E!Z21+FC_IND_NMM_E!Z21+FC_IND_PPP_E!Z21+FC_IND_FBT_E!Z21+FC_IND_TE_E!Z21+FC_IND_MAC_E!Z21+FC_IND_TL_E!Z21+FC_IND_WP_E!Z21+FC_IND_MQ_E!Z21+FC_IND_CON_E!Z21+FC_IND_NSP_E!Z21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W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ref="X22:Z22" si="13">SUM(X23:X24)</f>
        <v>0</v>
      </c>
      <c r="Y22" s="27">
        <f t="shared" si="13"/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FC_IND_IS_E!C23+FC_IND_NFM_E!C23+FC_IND_CPC_E!C23+FC_IND_NMM_E!C23+FC_IND_PPP_E!C23+FC_IND_FBT_E!C23+FC_IND_TE_E!C23+FC_IND_MAC_E!C23+FC_IND_TL_E!C23+FC_IND_WP_E!C23+FC_IND_MQ_E!C23+FC_IND_CON_E!C23+FC_IND_NSP_E!C23</f>
        <v>0</v>
      </c>
      <c r="D23" s="8">
        <f>FC_IND_IS_E!D23+FC_IND_NFM_E!D23+FC_IND_CPC_E!D23+FC_IND_NMM_E!D23+FC_IND_PPP_E!D23+FC_IND_FBT_E!D23+FC_IND_TE_E!D23+FC_IND_MAC_E!D23+FC_IND_TL_E!D23+FC_IND_WP_E!D23+FC_IND_MQ_E!D23+FC_IND_CON_E!D23+FC_IND_NSP_E!D23</f>
        <v>0</v>
      </c>
      <c r="E23" s="8">
        <f>FC_IND_IS_E!E23+FC_IND_NFM_E!E23+FC_IND_CPC_E!E23+FC_IND_NMM_E!E23+FC_IND_PPP_E!E23+FC_IND_FBT_E!E23+FC_IND_TE_E!E23+FC_IND_MAC_E!E23+FC_IND_TL_E!E23+FC_IND_WP_E!E23+FC_IND_MQ_E!E23+FC_IND_CON_E!E23+FC_IND_NSP_E!E23</f>
        <v>0</v>
      </c>
      <c r="F23" s="8">
        <f>FC_IND_IS_E!F23+FC_IND_NFM_E!F23+FC_IND_CPC_E!F23+FC_IND_NMM_E!F23+FC_IND_PPP_E!F23+FC_IND_FBT_E!F23+FC_IND_TE_E!F23+FC_IND_MAC_E!F23+FC_IND_TL_E!F23+FC_IND_WP_E!F23+FC_IND_MQ_E!F23+FC_IND_CON_E!F23+FC_IND_NSP_E!F23</f>
        <v>0</v>
      </c>
      <c r="G23" s="8">
        <f>FC_IND_IS_E!G23+FC_IND_NFM_E!G23+FC_IND_CPC_E!G23+FC_IND_NMM_E!G23+FC_IND_PPP_E!G23+FC_IND_FBT_E!G23+FC_IND_TE_E!G23+FC_IND_MAC_E!G23+FC_IND_TL_E!G23+FC_IND_WP_E!G23+FC_IND_MQ_E!G23+FC_IND_CON_E!G23+FC_IND_NSP_E!G23</f>
        <v>0</v>
      </c>
      <c r="H23" s="8">
        <f>FC_IND_IS_E!H23+FC_IND_NFM_E!H23+FC_IND_CPC_E!H23+FC_IND_NMM_E!H23+FC_IND_PPP_E!H23+FC_IND_FBT_E!H23+FC_IND_TE_E!H23+FC_IND_MAC_E!H23+FC_IND_TL_E!H23+FC_IND_WP_E!H23+FC_IND_MQ_E!H23+FC_IND_CON_E!H23+FC_IND_NSP_E!H23</f>
        <v>0</v>
      </c>
      <c r="I23" s="8">
        <f>FC_IND_IS_E!I23+FC_IND_NFM_E!I23+FC_IND_CPC_E!I23+FC_IND_NMM_E!I23+FC_IND_PPP_E!I23+FC_IND_FBT_E!I23+FC_IND_TE_E!I23+FC_IND_MAC_E!I23+FC_IND_TL_E!I23+FC_IND_WP_E!I23+FC_IND_MQ_E!I23+FC_IND_CON_E!I23+FC_IND_NSP_E!I23</f>
        <v>0</v>
      </c>
      <c r="J23" s="8">
        <f>FC_IND_IS_E!J23+FC_IND_NFM_E!J23+FC_IND_CPC_E!J23+FC_IND_NMM_E!J23+FC_IND_PPP_E!J23+FC_IND_FBT_E!J23+FC_IND_TE_E!J23+FC_IND_MAC_E!J23+FC_IND_TL_E!J23+FC_IND_WP_E!J23+FC_IND_MQ_E!J23+FC_IND_CON_E!J23+FC_IND_NSP_E!J23</f>
        <v>0</v>
      </c>
      <c r="K23" s="8">
        <f>FC_IND_IS_E!K23+FC_IND_NFM_E!K23+FC_IND_CPC_E!K23+FC_IND_NMM_E!K23+FC_IND_PPP_E!K23+FC_IND_FBT_E!K23+FC_IND_TE_E!K23+FC_IND_MAC_E!K23+FC_IND_TL_E!K23+FC_IND_WP_E!K23+FC_IND_MQ_E!K23+FC_IND_CON_E!K23+FC_IND_NSP_E!K23</f>
        <v>0</v>
      </c>
      <c r="L23" s="8">
        <f>FC_IND_IS_E!L23+FC_IND_NFM_E!L23+FC_IND_CPC_E!L23+FC_IND_NMM_E!L23+FC_IND_PPP_E!L23+FC_IND_FBT_E!L23+FC_IND_TE_E!L23+FC_IND_MAC_E!L23+FC_IND_TL_E!L23+FC_IND_WP_E!L23+FC_IND_MQ_E!L23+FC_IND_CON_E!L23+FC_IND_NSP_E!L23</f>
        <v>0</v>
      </c>
      <c r="M23" s="8">
        <f>FC_IND_IS_E!M23+FC_IND_NFM_E!M23+FC_IND_CPC_E!M23+FC_IND_NMM_E!M23+FC_IND_PPP_E!M23+FC_IND_FBT_E!M23+FC_IND_TE_E!M23+FC_IND_MAC_E!M23+FC_IND_TL_E!M23+FC_IND_WP_E!M23+FC_IND_MQ_E!M23+FC_IND_CON_E!M23+FC_IND_NSP_E!M23</f>
        <v>0</v>
      </c>
      <c r="N23" s="8">
        <f>FC_IND_IS_E!N23+FC_IND_NFM_E!N23+FC_IND_CPC_E!N23+FC_IND_NMM_E!N23+FC_IND_PPP_E!N23+FC_IND_FBT_E!N23+FC_IND_TE_E!N23+FC_IND_MAC_E!N23+FC_IND_TL_E!N23+FC_IND_WP_E!N23+FC_IND_MQ_E!N23+FC_IND_CON_E!N23+FC_IND_NSP_E!N23</f>
        <v>0</v>
      </c>
      <c r="O23" s="8">
        <f>FC_IND_IS_E!O23+FC_IND_NFM_E!O23+FC_IND_CPC_E!O23+FC_IND_NMM_E!O23+FC_IND_PPP_E!O23+FC_IND_FBT_E!O23+FC_IND_TE_E!O23+FC_IND_MAC_E!O23+FC_IND_TL_E!O23+FC_IND_WP_E!O23+FC_IND_MQ_E!O23+FC_IND_CON_E!O23+FC_IND_NSP_E!O23</f>
        <v>0</v>
      </c>
      <c r="P23" s="8">
        <f>FC_IND_IS_E!P23+FC_IND_NFM_E!P23+FC_IND_CPC_E!P23+FC_IND_NMM_E!P23+FC_IND_PPP_E!P23+FC_IND_FBT_E!P23+FC_IND_TE_E!P23+FC_IND_MAC_E!P23+FC_IND_TL_E!P23+FC_IND_WP_E!P23+FC_IND_MQ_E!P23+FC_IND_CON_E!P23+FC_IND_NSP_E!P23</f>
        <v>0</v>
      </c>
      <c r="Q23" s="8">
        <f>FC_IND_IS_E!Q23+FC_IND_NFM_E!Q23+FC_IND_CPC_E!Q23+FC_IND_NMM_E!Q23+FC_IND_PPP_E!Q23+FC_IND_FBT_E!Q23+FC_IND_TE_E!Q23+FC_IND_MAC_E!Q23+FC_IND_TL_E!Q23+FC_IND_WP_E!Q23+FC_IND_MQ_E!Q23+FC_IND_CON_E!Q23+FC_IND_NSP_E!Q23</f>
        <v>0</v>
      </c>
      <c r="R23" s="8">
        <f>FC_IND_IS_E!R23+FC_IND_NFM_E!R23+FC_IND_CPC_E!R23+FC_IND_NMM_E!R23+FC_IND_PPP_E!R23+FC_IND_FBT_E!R23+FC_IND_TE_E!R23+FC_IND_MAC_E!R23+FC_IND_TL_E!R23+FC_IND_WP_E!R23+FC_IND_MQ_E!R23+FC_IND_CON_E!R23+FC_IND_NSP_E!R23</f>
        <v>0</v>
      </c>
      <c r="S23" s="8">
        <f>FC_IND_IS_E!S23+FC_IND_NFM_E!S23+FC_IND_CPC_E!S23+FC_IND_NMM_E!S23+FC_IND_PPP_E!S23+FC_IND_FBT_E!S23+FC_IND_TE_E!S23+FC_IND_MAC_E!S23+FC_IND_TL_E!S23+FC_IND_WP_E!S23+FC_IND_MQ_E!S23+FC_IND_CON_E!S23+FC_IND_NSP_E!S23</f>
        <v>0</v>
      </c>
      <c r="T23" s="8">
        <f>FC_IND_IS_E!T23+FC_IND_NFM_E!T23+FC_IND_CPC_E!T23+FC_IND_NMM_E!T23+FC_IND_PPP_E!T23+FC_IND_FBT_E!T23+FC_IND_TE_E!T23+FC_IND_MAC_E!T23+FC_IND_TL_E!T23+FC_IND_WP_E!T23+FC_IND_MQ_E!T23+FC_IND_CON_E!T23+FC_IND_NSP_E!T23</f>
        <v>0</v>
      </c>
      <c r="U23" s="8">
        <f>FC_IND_IS_E!U23+FC_IND_NFM_E!U23+FC_IND_CPC_E!U23+FC_IND_NMM_E!U23+FC_IND_PPP_E!U23+FC_IND_FBT_E!U23+FC_IND_TE_E!U23+FC_IND_MAC_E!U23+FC_IND_TL_E!U23+FC_IND_WP_E!U23+FC_IND_MQ_E!U23+FC_IND_CON_E!U23+FC_IND_NSP_E!U23</f>
        <v>0</v>
      </c>
      <c r="V23" s="8">
        <f>FC_IND_IS_E!V23+FC_IND_NFM_E!V23+FC_IND_CPC_E!V23+FC_IND_NMM_E!V23+FC_IND_PPP_E!V23+FC_IND_FBT_E!V23+FC_IND_TE_E!V23+FC_IND_MAC_E!V23+FC_IND_TL_E!V23+FC_IND_WP_E!V23+FC_IND_MQ_E!V23+FC_IND_CON_E!V23+FC_IND_NSP_E!V23</f>
        <v>0</v>
      </c>
      <c r="W23" s="8">
        <f>FC_IND_IS_E!W23+FC_IND_NFM_E!W23+FC_IND_CPC_E!W23+FC_IND_NMM_E!W23+FC_IND_PPP_E!W23+FC_IND_FBT_E!W23+FC_IND_TE_E!W23+FC_IND_MAC_E!W23+FC_IND_TL_E!W23+FC_IND_WP_E!W23+FC_IND_MQ_E!W23+FC_IND_CON_E!W23+FC_IND_NSP_E!W23</f>
        <v>0</v>
      </c>
      <c r="X23" s="8">
        <f>FC_IND_IS_E!X23+FC_IND_NFM_E!X23+FC_IND_CPC_E!X23+FC_IND_NMM_E!X23+FC_IND_PPP_E!X23+FC_IND_FBT_E!X23+FC_IND_TE_E!X23+FC_IND_MAC_E!X23+FC_IND_TL_E!X23+FC_IND_WP_E!X23+FC_IND_MQ_E!X23+FC_IND_CON_E!X23+FC_IND_NSP_E!X23</f>
        <v>0</v>
      </c>
      <c r="Y23" s="8">
        <f>FC_IND_IS_E!Y23+FC_IND_NFM_E!Y23+FC_IND_CPC_E!Y23+FC_IND_NMM_E!Y23+FC_IND_PPP_E!Y23+FC_IND_FBT_E!Y23+FC_IND_TE_E!Y23+FC_IND_MAC_E!Y23+FC_IND_TL_E!Y23+FC_IND_WP_E!Y23+FC_IND_MQ_E!Y23+FC_IND_CON_E!Y23+FC_IND_NSP_E!Y23</f>
        <v>0</v>
      </c>
      <c r="Z23" s="8">
        <f>FC_IND_IS_E!Z23+FC_IND_NFM_E!Z23+FC_IND_CPC_E!Z23+FC_IND_NMM_E!Z23+FC_IND_PPP_E!Z23+FC_IND_FBT_E!Z23+FC_IND_TE_E!Z23+FC_IND_MAC_E!Z23+FC_IND_TL_E!Z23+FC_IND_WP_E!Z23+FC_IND_MQ_E!Z23+FC_IND_CON_E!Z23+FC_IND_NSP_E!Z23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FC_IND_IS_E!C24+FC_IND_NFM_E!C24+FC_IND_CPC_E!C24+FC_IND_NMM_E!C24+FC_IND_PPP_E!C24+FC_IND_FBT_E!C24+FC_IND_TE_E!C24+FC_IND_MAC_E!C24+FC_IND_TL_E!C24+FC_IND_WP_E!C24+FC_IND_MQ_E!C24+FC_IND_CON_E!C24+FC_IND_NSP_E!C24</f>
        <v>0</v>
      </c>
      <c r="D24" s="8">
        <f>FC_IND_IS_E!D24+FC_IND_NFM_E!D24+FC_IND_CPC_E!D24+FC_IND_NMM_E!D24+FC_IND_PPP_E!D24+FC_IND_FBT_E!D24+FC_IND_TE_E!D24+FC_IND_MAC_E!D24+FC_IND_TL_E!D24+FC_IND_WP_E!D24+FC_IND_MQ_E!D24+FC_IND_CON_E!D24+FC_IND_NSP_E!D24</f>
        <v>0</v>
      </c>
      <c r="E24" s="8">
        <f>FC_IND_IS_E!E24+FC_IND_NFM_E!E24+FC_IND_CPC_E!E24+FC_IND_NMM_E!E24+FC_IND_PPP_E!E24+FC_IND_FBT_E!E24+FC_IND_TE_E!E24+FC_IND_MAC_E!E24+FC_IND_TL_E!E24+FC_IND_WP_E!E24+FC_IND_MQ_E!E24+FC_IND_CON_E!E24+FC_IND_NSP_E!E24</f>
        <v>0</v>
      </c>
      <c r="F24" s="8">
        <f>FC_IND_IS_E!F24+FC_IND_NFM_E!F24+FC_IND_CPC_E!F24+FC_IND_NMM_E!F24+FC_IND_PPP_E!F24+FC_IND_FBT_E!F24+FC_IND_TE_E!F24+FC_IND_MAC_E!F24+FC_IND_TL_E!F24+FC_IND_WP_E!F24+FC_IND_MQ_E!F24+FC_IND_CON_E!F24+FC_IND_NSP_E!F24</f>
        <v>0</v>
      </c>
      <c r="G24" s="8">
        <f>FC_IND_IS_E!G24+FC_IND_NFM_E!G24+FC_IND_CPC_E!G24+FC_IND_NMM_E!G24+FC_IND_PPP_E!G24+FC_IND_FBT_E!G24+FC_IND_TE_E!G24+FC_IND_MAC_E!G24+FC_IND_TL_E!G24+FC_IND_WP_E!G24+FC_IND_MQ_E!G24+FC_IND_CON_E!G24+FC_IND_NSP_E!G24</f>
        <v>0</v>
      </c>
      <c r="H24" s="8">
        <f>FC_IND_IS_E!H24+FC_IND_NFM_E!H24+FC_IND_CPC_E!H24+FC_IND_NMM_E!H24+FC_IND_PPP_E!H24+FC_IND_FBT_E!H24+FC_IND_TE_E!H24+FC_IND_MAC_E!H24+FC_IND_TL_E!H24+FC_IND_WP_E!H24+FC_IND_MQ_E!H24+FC_IND_CON_E!H24+FC_IND_NSP_E!H24</f>
        <v>0</v>
      </c>
      <c r="I24" s="8">
        <f>FC_IND_IS_E!I24+FC_IND_NFM_E!I24+FC_IND_CPC_E!I24+FC_IND_NMM_E!I24+FC_IND_PPP_E!I24+FC_IND_FBT_E!I24+FC_IND_TE_E!I24+FC_IND_MAC_E!I24+FC_IND_TL_E!I24+FC_IND_WP_E!I24+FC_IND_MQ_E!I24+FC_IND_CON_E!I24+FC_IND_NSP_E!I24</f>
        <v>0</v>
      </c>
      <c r="J24" s="8">
        <f>FC_IND_IS_E!J24+FC_IND_NFM_E!J24+FC_IND_CPC_E!J24+FC_IND_NMM_E!J24+FC_IND_PPP_E!J24+FC_IND_FBT_E!J24+FC_IND_TE_E!J24+FC_IND_MAC_E!J24+FC_IND_TL_E!J24+FC_IND_WP_E!J24+FC_IND_MQ_E!J24+FC_IND_CON_E!J24+FC_IND_NSP_E!J24</f>
        <v>0</v>
      </c>
      <c r="K24" s="8">
        <f>FC_IND_IS_E!K24+FC_IND_NFM_E!K24+FC_IND_CPC_E!K24+FC_IND_NMM_E!K24+FC_IND_PPP_E!K24+FC_IND_FBT_E!K24+FC_IND_TE_E!K24+FC_IND_MAC_E!K24+FC_IND_TL_E!K24+FC_IND_WP_E!K24+FC_IND_MQ_E!K24+FC_IND_CON_E!K24+FC_IND_NSP_E!K24</f>
        <v>0</v>
      </c>
      <c r="L24" s="8">
        <f>FC_IND_IS_E!L24+FC_IND_NFM_E!L24+FC_IND_CPC_E!L24+FC_IND_NMM_E!L24+FC_IND_PPP_E!L24+FC_IND_FBT_E!L24+FC_IND_TE_E!L24+FC_IND_MAC_E!L24+FC_IND_TL_E!L24+FC_IND_WP_E!L24+FC_IND_MQ_E!L24+FC_IND_CON_E!L24+FC_IND_NSP_E!L24</f>
        <v>0</v>
      </c>
      <c r="M24" s="8">
        <f>FC_IND_IS_E!M24+FC_IND_NFM_E!M24+FC_IND_CPC_E!M24+FC_IND_NMM_E!M24+FC_IND_PPP_E!M24+FC_IND_FBT_E!M24+FC_IND_TE_E!M24+FC_IND_MAC_E!M24+FC_IND_TL_E!M24+FC_IND_WP_E!M24+FC_IND_MQ_E!M24+FC_IND_CON_E!M24+FC_IND_NSP_E!M24</f>
        <v>0</v>
      </c>
      <c r="N24" s="8">
        <f>FC_IND_IS_E!N24+FC_IND_NFM_E!N24+FC_IND_CPC_E!N24+FC_IND_NMM_E!N24+FC_IND_PPP_E!N24+FC_IND_FBT_E!N24+FC_IND_TE_E!N24+FC_IND_MAC_E!N24+FC_IND_TL_E!N24+FC_IND_WP_E!N24+FC_IND_MQ_E!N24+FC_IND_CON_E!N24+FC_IND_NSP_E!N24</f>
        <v>0</v>
      </c>
      <c r="O24" s="8">
        <f>FC_IND_IS_E!O24+FC_IND_NFM_E!O24+FC_IND_CPC_E!O24+FC_IND_NMM_E!O24+FC_IND_PPP_E!O24+FC_IND_FBT_E!O24+FC_IND_TE_E!O24+FC_IND_MAC_E!O24+FC_IND_TL_E!O24+FC_IND_WP_E!O24+FC_IND_MQ_E!O24+FC_IND_CON_E!O24+FC_IND_NSP_E!O24</f>
        <v>0</v>
      </c>
      <c r="P24" s="8">
        <f>FC_IND_IS_E!P24+FC_IND_NFM_E!P24+FC_IND_CPC_E!P24+FC_IND_NMM_E!P24+FC_IND_PPP_E!P24+FC_IND_FBT_E!P24+FC_IND_TE_E!P24+FC_IND_MAC_E!P24+FC_IND_TL_E!P24+FC_IND_WP_E!P24+FC_IND_MQ_E!P24+FC_IND_CON_E!P24+FC_IND_NSP_E!P24</f>
        <v>0</v>
      </c>
      <c r="Q24" s="8">
        <f>FC_IND_IS_E!Q24+FC_IND_NFM_E!Q24+FC_IND_CPC_E!Q24+FC_IND_NMM_E!Q24+FC_IND_PPP_E!Q24+FC_IND_FBT_E!Q24+FC_IND_TE_E!Q24+FC_IND_MAC_E!Q24+FC_IND_TL_E!Q24+FC_IND_WP_E!Q24+FC_IND_MQ_E!Q24+FC_IND_CON_E!Q24+FC_IND_NSP_E!Q24</f>
        <v>0</v>
      </c>
      <c r="R24" s="8">
        <f>FC_IND_IS_E!R24+FC_IND_NFM_E!R24+FC_IND_CPC_E!R24+FC_IND_NMM_E!R24+FC_IND_PPP_E!R24+FC_IND_FBT_E!R24+FC_IND_TE_E!R24+FC_IND_MAC_E!R24+FC_IND_TL_E!R24+FC_IND_WP_E!R24+FC_IND_MQ_E!R24+FC_IND_CON_E!R24+FC_IND_NSP_E!R24</f>
        <v>0</v>
      </c>
      <c r="S24" s="8">
        <f>FC_IND_IS_E!S24+FC_IND_NFM_E!S24+FC_IND_CPC_E!S24+FC_IND_NMM_E!S24+FC_IND_PPP_E!S24+FC_IND_FBT_E!S24+FC_IND_TE_E!S24+FC_IND_MAC_E!S24+FC_IND_TL_E!S24+FC_IND_WP_E!S24+FC_IND_MQ_E!S24+FC_IND_CON_E!S24+FC_IND_NSP_E!S24</f>
        <v>0</v>
      </c>
      <c r="T24" s="8">
        <f>FC_IND_IS_E!T24+FC_IND_NFM_E!T24+FC_IND_CPC_E!T24+FC_IND_NMM_E!T24+FC_IND_PPP_E!T24+FC_IND_FBT_E!T24+FC_IND_TE_E!T24+FC_IND_MAC_E!T24+FC_IND_TL_E!T24+FC_IND_WP_E!T24+FC_IND_MQ_E!T24+FC_IND_CON_E!T24+FC_IND_NSP_E!T24</f>
        <v>0</v>
      </c>
      <c r="U24" s="8">
        <f>FC_IND_IS_E!U24+FC_IND_NFM_E!U24+FC_IND_CPC_E!U24+FC_IND_NMM_E!U24+FC_IND_PPP_E!U24+FC_IND_FBT_E!U24+FC_IND_TE_E!U24+FC_IND_MAC_E!U24+FC_IND_TL_E!U24+FC_IND_WP_E!U24+FC_IND_MQ_E!U24+FC_IND_CON_E!U24+FC_IND_NSP_E!U24</f>
        <v>0</v>
      </c>
      <c r="V24" s="8">
        <f>FC_IND_IS_E!V24+FC_IND_NFM_E!V24+FC_IND_CPC_E!V24+FC_IND_NMM_E!V24+FC_IND_PPP_E!V24+FC_IND_FBT_E!V24+FC_IND_TE_E!V24+FC_IND_MAC_E!V24+FC_IND_TL_E!V24+FC_IND_WP_E!V24+FC_IND_MQ_E!V24+FC_IND_CON_E!V24+FC_IND_NSP_E!V24</f>
        <v>0</v>
      </c>
      <c r="W24" s="8">
        <f>FC_IND_IS_E!W24+FC_IND_NFM_E!W24+FC_IND_CPC_E!W24+FC_IND_NMM_E!W24+FC_IND_PPP_E!W24+FC_IND_FBT_E!W24+FC_IND_TE_E!W24+FC_IND_MAC_E!W24+FC_IND_TL_E!W24+FC_IND_WP_E!W24+FC_IND_MQ_E!W24+FC_IND_CON_E!W24+FC_IND_NSP_E!W24</f>
        <v>0</v>
      </c>
      <c r="X24" s="8">
        <f>FC_IND_IS_E!X24+FC_IND_NFM_E!X24+FC_IND_CPC_E!X24+FC_IND_NMM_E!X24+FC_IND_PPP_E!X24+FC_IND_FBT_E!X24+FC_IND_TE_E!X24+FC_IND_MAC_E!X24+FC_IND_TL_E!X24+FC_IND_WP_E!X24+FC_IND_MQ_E!X24+FC_IND_CON_E!X24+FC_IND_NSP_E!X24</f>
        <v>0</v>
      </c>
      <c r="Y24" s="8">
        <f>FC_IND_IS_E!Y24+FC_IND_NFM_E!Y24+FC_IND_CPC_E!Y24+FC_IND_NMM_E!Y24+FC_IND_PPP_E!Y24+FC_IND_FBT_E!Y24+FC_IND_TE_E!Y24+FC_IND_MAC_E!Y24+FC_IND_TL_E!Y24+FC_IND_WP_E!Y24+FC_IND_MQ_E!Y24+FC_IND_CON_E!Y24+FC_IND_NSP_E!Y24</f>
        <v>0</v>
      </c>
      <c r="Z24" s="8">
        <f>FC_IND_IS_E!Z24+FC_IND_NFM_E!Z24+FC_IND_CPC_E!Z24+FC_IND_NMM_E!Z24+FC_IND_PPP_E!Z24+FC_IND_FBT_E!Z24+FC_IND_TE_E!Z24+FC_IND_MAC_E!Z24+FC_IND_TL_E!Z24+FC_IND_WP_E!Z24+FC_IND_MQ_E!Z24+FC_IND_CON_E!Z24+FC_IND_NSP_E!Z24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FC_IND_IS_E!C25+FC_IND_NFM_E!C25+FC_IND_CPC_E!C25+FC_IND_NMM_E!C25+FC_IND_PPP_E!C25+FC_IND_FBT_E!C25+FC_IND_TE_E!C25+FC_IND_MAC_E!C25+FC_IND_TL_E!C25+FC_IND_WP_E!C25+FC_IND_MQ_E!C25+FC_IND_CON_E!C25+FC_IND_NSP_E!C25</f>
        <v>0</v>
      </c>
      <c r="D25" s="27">
        <f>FC_IND_IS_E!D25+FC_IND_NFM_E!D25+FC_IND_CPC_E!D25+FC_IND_NMM_E!D25+FC_IND_PPP_E!D25+FC_IND_FBT_E!D25+FC_IND_TE_E!D25+FC_IND_MAC_E!D25+FC_IND_TL_E!D25+FC_IND_WP_E!D25+FC_IND_MQ_E!D25+FC_IND_CON_E!D25+FC_IND_NSP_E!D25</f>
        <v>0</v>
      </c>
      <c r="E25" s="27">
        <f>FC_IND_IS_E!E25+FC_IND_NFM_E!E25+FC_IND_CPC_E!E25+FC_IND_NMM_E!E25+FC_IND_PPP_E!E25+FC_IND_FBT_E!E25+FC_IND_TE_E!E25+FC_IND_MAC_E!E25+FC_IND_TL_E!E25+FC_IND_WP_E!E25+FC_IND_MQ_E!E25+FC_IND_CON_E!E25+FC_IND_NSP_E!E25</f>
        <v>0</v>
      </c>
      <c r="F25" s="27">
        <f>FC_IND_IS_E!F25+FC_IND_NFM_E!F25+FC_IND_CPC_E!F25+FC_IND_NMM_E!F25+FC_IND_PPP_E!F25+FC_IND_FBT_E!F25+FC_IND_TE_E!F25+FC_IND_MAC_E!F25+FC_IND_TL_E!F25+FC_IND_WP_E!F25+FC_IND_MQ_E!F25+FC_IND_CON_E!F25+FC_IND_NSP_E!F25</f>
        <v>0</v>
      </c>
      <c r="G25" s="27">
        <f>FC_IND_IS_E!G25+FC_IND_NFM_E!G25+FC_IND_CPC_E!G25+FC_IND_NMM_E!G25+FC_IND_PPP_E!G25+FC_IND_FBT_E!G25+FC_IND_TE_E!G25+FC_IND_MAC_E!G25+FC_IND_TL_E!G25+FC_IND_WP_E!G25+FC_IND_MQ_E!G25+FC_IND_CON_E!G25+FC_IND_NSP_E!G25</f>
        <v>0</v>
      </c>
      <c r="H25" s="27">
        <f>FC_IND_IS_E!H25+FC_IND_NFM_E!H25+FC_IND_CPC_E!H25+FC_IND_NMM_E!H25+FC_IND_PPP_E!H25+FC_IND_FBT_E!H25+FC_IND_TE_E!H25+FC_IND_MAC_E!H25+FC_IND_TL_E!H25+FC_IND_WP_E!H25+FC_IND_MQ_E!H25+FC_IND_CON_E!H25+FC_IND_NSP_E!H25</f>
        <v>0</v>
      </c>
      <c r="I25" s="27">
        <f>FC_IND_IS_E!I25+FC_IND_NFM_E!I25+FC_IND_CPC_E!I25+FC_IND_NMM_E!I25+FC_IND_PPP_E!I25+FC_IND_FBT_E!I25+FC_IND_TE_E!I25+FC_IND_MAC_E!I25+FC_IND_TL_E!I25+FC_IND_WP_E!I25+FC_IND_MQ_E!I25+FC_IND_CON_E!I25+FC_IND_NSP_E!I25</f>
        <v>0</v>
      </c>
      <c r="J25" s="27">
        <f>FC_IND_IS_E!J25+FC_IND_NFM_E!J25+FC_IND_CPC_E!J25+FC_IND_NMM_E!J25+FC_IND_PPP_E!J25+FC_IND_FBT_E!J25+FC_IND_TE_E!J25+FC_IND_MAC_E!J25+FC_IND_TL_E!J25+FC_IND_WP_E!J25+FC_IND_MQ_E!J25+FC_IND_CON_E!J25+FC_IND_NSP_E!J25</f>
        <v>0</v>
      </c>
      <c r="K25" s="27">
        <f>FC_IND_IS_E!K25+FC_IND_NFM_E!K25+FC_IND_CPC_E!K25+FC_IND_NMM_E!K25+FC_IND_PPP_E!K25+FC_IND_FBT_E!K25+FC_IND_TE_E!K25+FC_IND_MAC_E!K25+FC_IND_TL_E!K25+FC_IND_WP_E!K25+FC_IND_MQ_E!K25+FC_IND_CON_E!K25+FC_IND_NSP_E!K25</f>
        <v>0</v>
      </c>
      <c r="L25" s="27">
        <f>FC_IND_IS_E!L25+FC_IND_NFM_E!L25+FC_IND_CPC_E!L25+FC_IND_NMM_E!L25+FC_IND_PPP_E!L25+FC_IND_FBT_E!L25+FC_IND_TE_E!L25+FC_IND_MAC_E!L25+FC_IND_TL_E!L25+FC_IND_WP_E!L25+FC_IND_MQ_E!L25+FC_IND_CON_E!L25+FC_IND_NSP_E!L25</f>
        <v>0</v>
      </c>
      <c r="M25" s="27">
        <f>FC_IND_IS_E!M25+FC_IND_NFM_E!M25+FC_IND_CPC_E!M25+FC_IND_NMM_E!M25+FC_IND_PPP_E!M25+FC_IND_FBT_E!M25+FC_IND_TE_E!M25+FC_IND_MAC_E!M25+FC_IND_TL_E!M25+FC_IND_WP_E!M25+FC_IND_MQ_E!M25+FC_IND_CON_E!M25+FC_IND_NSP_E!M25</f>
        <v>0</v>
      </c>
      <c r="N25" s="27">
        <f>FC_IND_IS_E!N25+FC_IND_NFM_E!N25+FC_IND_CPC_E!N25+FC_IND_NMM_E!N25+FC_IND_PPP_E!N25+FC_IND_FBT_E!N25+FC_IND_TE_E!N25+FC_IND_MAC_E!N25+FC_IND_TL_E!N25+FC_IND_WP_E!N25+FC_IND_MQ_E!N25+FC_IND_CON_E!N25+FC_IND_NSP_E!N25</f>
        <v>0</v>
      </c>
      <c r="O25" s="27">
        <f>FC_IND_IS_E!O25+FC_IND_NFM_E!O25+FC_IND_CPC_E!O25+FC_IND_NMM_E!O25+FC_IND_PPP_E!O25+FC_IND_FBT_E!O25+FC_IND_TE_E!O25+FC_IND_MAC_E!O25+FC_IND_TL_E!O25+FC_IND_WP_E!O25+FC_IND_MQ_E!O25+FC_IND_CON_E!O25+FC_IND_NSP_E!O25</f>
        <v>0</v>
      </c>
      <c r="P25" s="27">
        <f>FC_IND_IS_E!P25+FC_IND_NFM_E!P25+FC_IND_CPC_E!P25+FC_IND_NMM_E!P25+FC_IND_PPP_E!P25+FC_IND_FBT_E!P25+FC_IND_TE_E!P25+FC_IND_MAC_E!P25+FC_IND_TL_E!P25+FC_IND_WP_E!P25+FC_IND_MQ_E!P25+FC_IND_CON_E!P25+FC_IND_NSP_E!P25</f>
        <v>0</v>
      </c>
      <c r="Q25" s="27">
        <f>FC_IND_IS_E!Q25+FC_IND_NFM_E!Q25+FC_IND_CPC_E!Q25+FC_IND_NMM_E!Q25+FC_IND_PPP_E!Q25+FC_IND_FBT_E!Q25+FC_IND_TE_E!Q25+FC_IND_MAC_E!Q25+FC_IND_TL_E!Q25+FC_IND_WP_E!Q25+FC_IND_MQ_E!Q25+FC_IND_CON_E!Q25+FC_IND_NSP_E!Q25</f>
        <v>0</v>
      </c>
      <c r="R25" s="27">
        <f>FC_IND_IS_E!R25+FC_IND_NFM_E!R25+FC_IND_CPC_E!R25+FC_IND_NMM_E!R25+FC_IND_PPP_E!R25+FC_IND_FBT_E!R25+FC_IND_TE_E!R25+FC_IND_MAC_E!R25+FC_IND_TL_E!R25+FC_IND_WP_E!R25+FC_IND_MQ_E!R25+FC_IND_CON_E!R25+FC_IND_NSP_E!R25</f>
        <v>0</v>
      </c>
      <c r="S25" s="27">
        <f>FC_IND_IS_E!S25+FC_IND_NFM_E!S25+FC_IND_CPC_E!S25+FC_IND_NMM_E!S25+FC_IND_PPP_E!S25+FC_IND_FBT_E!S25+FC_IND_TE_E!S25+FC_IND_MAC_E!S25+FC_IND_TL_E!S25+FC_IND_WP_E!S25+FC_IND_MQ_E!S25+FC_IND_CON_E!S25+FC_IND_NSP_E!S25</f>
        <v>0</v>
      </c>
      <c r="T25" s="27">
        <f>FC_IND_IS_E!T25+FC_IND_NFM_E!T25+FC_IND_CPC_E!T25+FC_IND_NMM_E!T25+FC_IND_PPP_E!T25+FC_IND_FBT_E!T25+FC_IND_TE_E!T25+FC_IND_MAC_E!T25+FC_IND_TL_E!T25+FC_IND_WP_E!T25+FC_IND_MQ_E!T25+FC_IND_CON_E!T25+FC_IND_NSP_E!T25</f>
        <v>0</v>
      </c>
      <c r="U25" s="27">
        <f>FC_IND_IS_E!U25+FC_IND_NFM_E!U25+FC_IND_CPC_E!U25+FC_IND_NMM_E!U25+FC_IND_PPP_E!U25+FC_IND_FBT_E!U25+FC_IND_TE_E!U25+FC_IND_MAC_E!U25+FC_IND_TL_E!U25+FC_IND_WP_E!U25+FC_IND_MQ_E!U25+FC_IND_CON_E!U25+FC_IND_NSP_E!U25</f>
        <v>0</v>
      </c>
      <c r="V25" s="27">
        <f>FC_IND_IS_E!V25+FC_IND_NFM_E!V25+FC_IND_CPC_E!V25+FC_IND_NMM_E!V25+FC_IND_PPP_E!V25+FC_IND_FBT_E!V25+FC_IND_TE_E!V25+FC_IND_MAC_E!V25+FC_IND_TL_E!V25+FC_IND_WP_E!V25+FC_IND_MQ_E!V25+FC_IND_CON_E!V25+FC_IND_NSP_E!V25</f>
        <v>0</v>
      </c>
      <c r="W25" s="27">
        <f>FC_IND_IS_E!W25+FC_IND_NFM_E!W25+FC_IND_CPC_E!W25+FC_IND_NMM_E!W25+FC_IND_PPP_E!W25+FC_IND_FBT_E!W25+FC_IND_TE_E!W25+FC_IND_MAC_E!W25+FC_IND_TL_E!W25+FC_IND_WP_E!W25+FC_IND_MQ_E!W25+FC_IND_CON_E!W25+FC_IND_NSP_E!W25</f>
        <v>0</v>
      </c>
      <c r="X25" s="27">
        <f>FC_IND_IS_E!X25+FC_IND_NFM_E!X25+FC_IND_CPC_E!X25+FC_IND_NMM_E!X25+FC_IND_PPP_E!X25+FC_IND_FBT_E!X25+FC_IND_TE_E!X25+FC_IND_MAC_E!X25+FC_IND_TL_E!X25+FC_IND_WP_E!X25+FC_IND_MQ_E!X25+FC_IND_CON_E!X25+FC_IND_NSP_E!X25</f>
        <v>0</v>
      </c>
      <c r="Y25" s="27">
        <f>FC_IND_IS_E!Y25+FC_IND_NFM_E!Y25+FC_IND_CPC_E!Y25+FC_IND_NMM_E!Y25+FC_IND_PPP_E!Y25+FC_IND_FBT_E!Y25+FC_IND_TE_E!Y25+FC_IND_MAC_E!Y25+FC_IND_TL_E!Y25+FC_IND_WP_E!Y25+FC_IND_MQ_E!Y25+FC_IND_CON_E!Y25+FC_IND_NSP_E!Y25</f>
        <v>0</v>
      </c>
      <c r="Z25" s="27">
        <f>FC_IND_IS_E!Z25+FC_IND_NFM_E!Z25+FC_IND_CPC_E!Z25+FC_IND_NMM_E!Z25+FC_IND_PPP_E!Z25+FC_IND_FBT_E!Z25+FC_IND_TE_E!Z25+FC_IND_MAC_E!Z25+FC_IND_TL_E!Z25+FC_IND_WP_E!Z25+FC_IND_MQ_E!Z25+FC_IND_CON_E!Z25+FC_IND_NSP_E!Z25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W26" si="14">SUM(C27,C33)</f>
        <v>7886.3347403999996</v>
      </c>
      <c r="D26" s="27">
        <f t="shared" si="14"/>
        <v>7943.0251716000021</v>
      </c>
      <c r="E26" s="27">
        <f t="shared" si="14"/>
        <v>7890.4764082800011</v>
      </c>
      <c r="F26" s="27">
        <f t="shared" si="14"/>
        <v>6494.4816130800009</v>
      </c>
      <c r="G26" s="27">
        <f t="shared" si="14"/>
        <v>6080.1085098000003</v>
      </c>
      <c r="H26" s="27">
        <f t="shared" si="14"/>
        <v>5916.1572018000006</v>
      </c>
      <c r="I26" s="27">
        <f t="shared" si="14"/>
        <v>5510.682061200001</v>
      </c>
      <c r="J26" s="27">
        <f t="shared" si="14"/>
        <v>4616.1598417200003</v>
      </c>
      <c r="K26" s="27">
        <f t="shared" si="14"/>
        <v>4173.0861592799993</v>
      </c>
      <c r="L26" s="27">
        <f t="shared" si="14"/>
        <v>3913.5250965599998</v>
      </c>
      <c r="M26" s="27">
        <f t="shared" si="14"/>
        <v>3607.9924643999998</v>
      </c>
      <c r="N26" s="27">
        <f t="shared" si="14"/>
        <v>3088.1723349600006</v>
      </c>
      <c r="O26" s="27">
        <f t="shared" si="14"/>
        <v>2504.3974369200005</v>
      </c>
      <c r="P26" s="27">
        <f t="shared" si="14"/>
        <v>2346.3725806800003</v>
      </c>
      <c r="Q26" s="27">
        <f t="shared" si="14"/>
        <v>2522.4955959599997</v>
      </c>
      <c r="R26" s="27">
        <f t="shared" si="14"/>
        <v>2576.70847908</v>
      </c>
      <c r="S26" s="27">
        <f t="shared" si="14"/>
        <v>2115.61131888</v>
      </c>
      <c r="T26" s="27">
        <f t="shared" si="14"/>
        <v>2203.6930714800001</v>
      </c>
      <c r="U26" s="27">
        <f t="shared" si="14"/>
        <v>2047.0733740799997</v>
      </c>
      <c r="V26" s="27">
        <f t="shared" si="14"/>
        <v>1934.8290489600004</v>
      </c>
      <c r="W26" s="27">
        <f t="shared" si="14"/>
        <v>1973.9648041199998</v>
      </c>
      <c r="X26" s="27">
        <f t="shared" ref="X26:Z26" si="15">SUM(X27,X33)</f>
        <v>1800.1170216000003</v>
      </c>
      <c r="Y26" s="27">
        <f t="shared" si="15"/>
        <v>2068.5070576799999</v>
      </c>
      <c r="Z26" s="27">
        <f t="shared" si="15"/>
        <v>1912.6042855199998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W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ref="X27:Z27" si="17">SUM(X28:X32)</f>
        <v>0</v>
      </c>
      <c r="Y27" s="19">
        <f t="shared" si="17"/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FC_IND_IS_E!C28+FC_IND_NFM_E!C28+FC_IND_CPC_E!C28+FC_IND_NMM_E!C28+FC_IND_PPP_E!C28+FC_IND_FBT_E!C28+FC_IND_TE_E!C28+FC_IND_MAC_E!C28+FC_IND_TL_E!C28+FC_IND_WP_E!C28+FC_IND_MQ_E!C28+FC_IND_CON_E!C28+FC_IND_NSP_E!C28</f>
        <v>0</v>
      </c>
      <c r="D28" s="8">
        <f>FC_IND_IS_E!D28+FC_IND_NFM_E!D28+FC_IND_CPC_E!D28+FC_IND_NMM_E!D28+FC_IND_PPP_E!D28+FC_IND_FBT_E!D28+FC_IND_TE_E!D28+FC_IND_MAC_E!D28+FC_IND_TL_E!D28+FC_IND_WP_E!D28+FC_IND_MQ_E!D28+FC_IND_CON_E!D28+FC_IND_NSP_E!D28</f>
        <v>0</v>
      </c>
      <c r="E28" s="8">
        <f>FC_IND_IS_E!E28+FC_IND_NFM_E!E28+FC_IND_CPC_E!E28+FC_IND_NMM_E!E28+FC_IND_PPP_E!E28+FC_IND_FBT_E!E28+FC_IND_TE_E!E28+FC_IND_MAC_E!E28+FC_IND_TL_E!E28+FC_IND_WP_E!E28+FC_IND_MQ_E!E28+FC_IND_CON_E!E28+FC_IND_NSP_E!E28</f>
        <v>0</v>
      </c>
      <c r="F28" s="8">
        <f>FC_IND_IS_E!F28+FC_IND_NFM_E!F28+FC_IND_CPC_E!F28+FC_IND_NMM_E!F28+FC_IND_PPP_E!F28+FC_IND_FBT_E!F28+FC_IND_TE_E!F28+FC_IND_MAC_E!F28+FC_IND_TL_E!F28+FC_IND_WP_E!F28+FC_IND_MQ_E!F28+FC_IND_CON_E!F28+FC_IND_NSP_E!F28</f>
        <v>0</v>
      </c>
      <c r="G28" s="8">
        <f>FC_IND_IS_E!G28+FC_IND_NFM_E!G28+FC_IND_CPC_E!G28+FC_IND_NMM_E!G28+FC_IND_PPP_E!G28+FC_IND_FBT_E!G28+FC_IND_TE_E!G28+FC_IND_MAC_E!G28+FC_IND_TL_E!G28+FC_IND_WP_E!G28+FC_IND_MQ_E!G28+FC_IND_CON_E!G28+FC_IND_NSP_E!G28</f>
        <v>0</v>
      </c>
      <c r="H28" s="8">
        <f>FC_IND_IS_E!H28+FC_IND_NFM_E!H28+FC_IND_CPC_E!H28+FC_IND_NMM_E!H28+FC_IND_PPP_E!H28+FC_IND_FBT_E!H28+FC_IND_TE_E!H28+FC_IND_MAC_E!H28+FC_IND_TL_E!H28+FC_IND_WP_E!H28+FC_IND_MQ_E!H28+FC_IND_CON_E!H28+FC_IND_NSP_E!H28</f>
        <v>0</v>
      </c>
      <c r="I28" s="8">
        <f>FC_IND_IS_E!I28+FC_IND_NFM_E!I28+FC_IND_CPC_E!I28+FC_IND_NMM_E!I28+FC_IND_PPP_E!I28+FC_IND_FBT_E!I28+FC_IND_TE_E!I28+FC_IND_MAC_E!I28+FC_IND_TL_E!I28+FC_IND_WP_E!I28+FC_IND_MQ_E!I28+FC_IND_CON_E!I28+FC_IND_NSP_E!I28</f>
        <v>0</v>
      </c>
      <c r="J28" s="8">
        <f>FC_IND_IS_E!J28+FC_IND_NFM_E!J28+FC_IND_CPC_E!J28+FC_IND_NMM_E!J28+FC_IND_PPP_E!J28+FC_IND_FBT_E!J28+FC_IND_TE_E!J28+FC_IND_MAC_E!J28+FC_IND_TL_E!J28+FC_IND_WP_E!J28+FC_IND_MQ_E!J28+FC_IND_CON_E!J28+FC_IND_NSP_E!J28</f>
        <v>0</v>
      </c>
      <c r="K28" s="8">
        <f>FC_IND_IS_E!K28+FC_IND_NFM_E!K28+FC_IND_CPC_E!K28+FC_IND_NMM_E!K28+FC_IND_PPP_E!K28+FC_IND_FBT_E!K28+FC_IND_TE_E!K28+FC_IND_MAC_E!K28+FC_IND_TL_E!K28+FC_IND_WP_E!K28+FC_IND_MQ_E!K28+FC_IND_CON_E!K28+FC_IND_NSP_E!K28</f>
        <v>0</v>
      </c>
      <c r="L28" s="8">
        <f>FC_IND_IS_E!L28+FC_IND_NFM_E!L28+FC_IND_CPC_E!L28+FC_IND_NMM_E!L28+FC_IND_PPP_E!L28+FC_IND_FBT_E!L28+FC_IND_TE_E!L28+FC_IND_MAC_E!L28+FC_IND_TL_E!L28+FC_IND_WP_E!L28+FC_IND_MQ_E!L28+FC_IND_CON_E!L28+FC_IND_NSP_E!L28</f>
        <v>0</v>
      </c>
      <c r="M28" s="8">
        <f>FC_IND_IS_E!M28+FC_IND_NFM_E!M28+FC_IND_CPC_E!M28+FC_IND_NMM_E!M28+FC_IND_PPP_E!M28+FC_IND_FBT_E!M28+FC_IND_TE_E!M28+FC_IND_MAC_E!M28+FC_IND_TL_E!M28+FC_IND_WP_E!M28+FC_IND_MQ_E!M28+FC_IND_CON_E!M28+FC_IND_NSP_E!M28</f>
        <v>0</v>
      </c>
      <c r="N28" s="8">
        <f>FC_IND_IS_E!N28+FC_IND_NFM_E!N28+FC_IND_CPC_E!N28+FC_IND_NMM_E!N28+FC_IND_PPP_E!N28+FC_IND_FBT_E!N28+FC_IND_TE_E!N28+FC_IND_MAC_E!N28+FC_IND_TL_E!N28+FC_IND_WP_E!N28+FC_IND_MQ_E!N28+FC_IND_CON_E!N28+FC_IND_NSP_E!N28</f>
        <v>0</v>
      </c>
      <c r="O28" s="8">
        <f>FC_IND_IS_E!O28+FC_IND_NFM_E!O28+FC_IND_CPC_E!O28+FC_IND_NMM_E!O28+FC_IND_PPP_E!O28+FC_IND_FBT_E!O28+FC_IND_TE_E!O28+FC_IND_MAC_E!O28+FC_IND_TL_E!O28+FC_IND_WP_E!O28+FC_IND_MQ_E!O28+FC_IND_CON_E!O28+FC_IND_NSP_E!O28</f>
        <v>0</v>
      </c>
      <c r="P28" s="8">
        <f>FC_IND_IS_E!P28+FC_IND_NFM_E!P28+FC_IND_CPC_E!P28+FC_IND_NMM_E!P28+FC_IND_PPP_E!P28+FC_IND_FBT_E!P28+FC_IND_TE_E!P28+FC_IND_MAC_E!P28+FC_IND_TL_E!P28+FC_IND_WP_E!P28+FC_IND_MQ_E!P28+FC_IND_CON_E!P28+FC_IND_NSP_E!P28</f>
        <v>0</v>
      </c>
      <c r="Q28" s="8">
        <f>FC_IND_IS_E!Q28+FC_IND_NFM_E!Q28+FC_IND_CPC_E!Q28+FC_IND_NMM_E!Q28+FC_IND_PPP_E!Q28+FC_IND_FBT_E!Q28+FC_IND_TE_E!Q28+FC_IND_MAC_E!Q28+FC_IND_TL_E!Q28+FC_IND_WP_E!Q28+FC_IND_MQ_E!Q28+FC_IND_CON_E!Q28+FC_IND_NSP_E!Q28</f>
        <v>0</v>
      </c>
      <c r="R28" s="8">
        <f>FC_IND_IS_E!R28+FC_IND_NFM_E!R28+FC_IND_CPC_E!R28+FC_IND_NMM_E!R28+FC_IND_PPP_E!R28+FC_IND_FBT_E!R28+FC_IND_TE_E!R28+FC_IND_MAC_E!R28+FC_IND_TL_E!R28+FC_IND_WP_E!R28+FC_IND_MQ_E!R28+FC_IND_CON_E!R28+FC_IND_NSP_E!R28</f>
        <v>0</v>
      </c>
      <c r="S28" s="8">
        <f>FC_IND_IS_E!S28+FC_IND_NFM_E!S28+FC_IND_CPC_E!S28+FC_IND_NMM_E!S28+FC_IND_PPP_E!S28+FC_IND_FBT_E!S28+FC_IND_TE_E!S28+FC_IND_MAC_E!S28+FC_IND_TL_E!S28+FC_IND_WP_E!S28+FC_IND_MQ_E!S28+FC_IND_CON_E!S28+FC_IND_NSP_E!S28</f>
        <v>0</v>
      </c>
      <c r="T28" s="8">
        <f>FC_IND_IS_E!T28+FC_IND_NFM_E!T28+FC_IND_CPC_E!T28+FC_IND_NMM_E!T28+FC_IND_PPP_E!T28+FC_IND_FBT_E!T28+FC_IND_TE_E!T28+FC_IND_MAC_E!T28+FC_IND_TL_E!T28+FC_IND_WP_E!T28+FC_IND_MQ_E!T28+FC_IND_CON_E!T28+FC_IND_NSP_E!T28</f>
        <v>0</v>
      </c>
      <c r="U28" s="8">
        <f>FC_IND_IS_E!U28+FC_IND_NFM_E!U28+FC_IND_CPC_E!U28+FC_IND_NMM_E!U28+FC_IND_PPP_E!U28+FC_IND_FBT_E!U28+FC_IND_TE_E!U28+FC_IND_MAC_E!U28+FC_IND_TL_E!U28+FC_IND_WP_E!U28+FC_IND_MQ_E!U28+FC_IND_CON_E!U28+FC_IND_NSP_E!U28</f>
        <v>0</v>
      </c>
      <c r="V28" s="8">
        <f>FC_IND_IS_E!V28+FC_IND_NFM_E!V28+FC_IND_CPC_E!V28+FC_IND_NMM_E!V28+FC_IND_PPP_E!V28+FC_IND_FBT_E!V28+FC_IND_TE_E!V28+FC_IND_MAC_E!V28+FC_IND_TL_E!V28+FC_IND_WP_E!V28+FC_IND_MQ_E!V28+FC_IND_CON_E!V28+FC_IND_NSP_E!V28</f>
        <v>0</v>
      </c>
      <c r="W28" s="8">
        <f>FC_IND_IS_E!W28+FC_IND_NFM_E!W28+FC_IND_CPC_E!W28+FC_IND_NMM_E!W28+FC_IND_PPP_E!W28+FC_IND_FBT_E!W28+FC_IND_TE_E!W28+FC_IND_MAC_E!W28+FC_IND_TL_E!W28+FC_IND_WP_E!W28+FC_IND_MQ_E!W28+FC_IND_CON_E!W28+FC_IND_NSP_E!W28</f>
        <v>0</v>
      </c>
      <c r="X28" s="8">
        <f>FC_IND_IS_E!X28+FC_IND_NFM_E!X28+FC_IND_CPC_E!X28+FC_IND_NMM_E!X28+FC_IND_PPP_E!X28+FC_IND_FBT_E!X28+FC_IND_TE_E!X28+FC_IND_MAC_E!X28+FC_IND_TL_E!X28+FC_IND_WP_E!X28+FC_IND_MQ_E!X28+FC_IND_CON_E!X28+FC_IND_NSP_E!X28</f>
        <v>0</v>
      </c>
      <c r="Y28" s="8">
        <f>FC_IND_IS_E!Y28+FC_IND_NFM_E!Y28+FC_IND_CPC_E!Y28+FC_IND_NMM_E!Y28+FC_IND_PPP_E!Y28+FC_IND_FBT_E!Y28+FC_IND_TE_E!Y28+FC_IND_MAC_E!Y28+FC_IND_TL_E!Y28+FC_IND_WP_E!Y28+FC_IND_MQ_E!Y28+FC_IND_CON_E!Y28+FC_IND_NSP_E!Y28</f>
        <v>0</v>
      </c>
      <c r="Z28" s="8">
        <f>FC_IND_IS_E!Z28+FC_IND_NFM_E!Z28+FC_IND_CPC_E!Z28+FC_IND_NMM_E!Z28+FC_IND_PPP_E!Z28+FC_IND_FBT_E!Z28+FC_IND_TE_E!Z28+FC_IND_MAC_E!Z28+FC_IND_TL_E!Z28+FC_IND_WP_E!Z28+FC_IND_MQ_E!Z28+FC_IND_CON_E!Z28+FC_IND_NSP_E!Z28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FC_IND_IS_E!C29+FC_IND_NFM_E!C29+FC_IND_CPC_E!C29+FC_IND_NMM_E!C29+FC_IND_PPP_E!C29+FC_IND_FBT_E!C29+FC_IND_TE_E!C29+FC_IND_MAC_E!C29+FC_IND_TL_E!C29+FC_IND_WP_E!C29+FC_IND_MQ_E!C29+FC_IND_CON_E!C29+FC_IND_NSP_E!C29</f>
        <v>0</v>
      </c>
      <c r="D29" s="8">
        <f>FC_IND_IS_E!D29+FC_IND_NFM_E!D29+FC_IND_CPC_E!D29+FC_IND_NMM_E!D29+FC_IND_PPP_E!D29+FC_IND_FBT_E!D29+FC_IND_TE_E!D29+FC_IND_MAC_E!D29+FC_IND_TL_E!D29+FC_IND_WP_E!D29+FC_IND_MQ_E!D29+FC_IND_CON_E!D29+FC_IND_NSP_E!D29</f>
        <v>0</v>
      </c>
      <c r="E29" s="8">
        <f>FC_IND_IS_E!E29+FC_IND_NFM_E!E29+FC_IND_CPC_E!E29+FC_IND_NMM_E!E29+FC_IND_PPP_E!E29+FC_IND_FBT_E!E29+FC_IND_TE_E!E29+FC_IND_MAC_E!E29+FC_IND_TL_E!E29+FC_IND_WP_E!E29+FC_IND_MQ_E!E29+FC_IND_CON_E!E29+FC_IND_NSP_E!E29</f>
        <v>0</v>
      </c>
      <c r="F29" s="8">
        <f>FC_IND_IS_E!F29+FC_IND_NFM_E!F29+FC_IND_CPC_E!F29+FC_IND_NMM_E!F29+FC_IND_PPP_E!F29+FC_IND_FBT_E!F29+FC_IND_TE_E!F29+FC_IND_MAC_E!F29+FC_IND_TL_E!F29+FC_IND_WP_E!F29+FC_IND_MQ_E!F29+FC_IND_CON_E!F29+FC_IND_NSP_E!F29</f>
        <v>0</v>
      </c>
      <c r="G29" s="8">
        <f>FC_IND_IS_E!G29+FC_IND_NFM_E!G29+FC_IND_CPC_E!G29+FC_IND_NMM_E!G29+FC_IND_PPP_E!G29+FC_IND_FBT_E!G29+FC_IND_TE_E!G29+FC_IND_MAC_E!G29+FC_IND_TL_E!G29+FC_IND_WP_E!G29+FC_IND_MQ_E!G29+FC_IND_CON_E!G29+FC_IND_NSP_E!G29</f>
        <v>0</v>
      </c>
      <c r="H29" s="8">
        <f>FC_IND_IS_E!H29+FC_IND_NFM_E!H29+FC_IND_CPC_E!H29+FC_IND_NMM_E!H29+FC_IND_PPP_E!H29+FC_IND_FBT_E!H29+FC_IND_TE_E!H29+FC_IND_MAC_E!H29+FC_IND_TL_E!H29+FC_IND_WP_E!H29+FC_IND_MQ_E!H29+FC_IND_CON_E!H29+FC_IND_NSP_E!H29</f>
        <v>0</v>
      </c>
      <c r="I29" s="8">
        <f>FC_IND_IS_E!I29+FC_IND_NFM_E!I29+FC_IND_CPC_E!I29+FC_IND_NMM_E!I29+FC_IND_PPP_E!I29+FC_IND_FBT_E!I29+FC_IND_TE_E!I29+FC_IND_MAC_E!I29+FC_IND_TL_E!I29+FC_IND_WP_E!I29+FC_IND_MQ_E!I29+FC_IND_CON_E!I29+FC_IND_NSP_E!I29</f>
        <v>0</v>
      </c>
      <c r="J29" s="8">
        <f>FC_IND_IS_E!J29+FC_IND_NFM_E!J29+FC_IND_CPC_E!J29+FC_IND_NMM_E!J29+FC_IND_PPP_E!J29+FC_IND_FBT_E!J29+FC_IND_TE_E!J29+FC_IND_MAC_E!J29+FC_IND_TL_E!J29+FC_IND_WP_E!J29+FC_IND_MQ_E!J29+FC_IND_CON_E!J29+FC_IND_NSP_E!J29</f>
        <v>0</v>
      </c>
      <c r="K29" s="8">
        <f>FC_IND_IS_E!K29+FC_IND_NFM_E!K29+FC_IND_CPC_E!K29+FC_IND_NMM_E!K29+FC_IND_PPP_E!K29+FC_IND_FBT_E!K29+FC_IND_TE_E!K29+FC_IND_MAC_E!K29+FC_IND_TL_E!K29+FC_IND_WP_E!K29+FC_IND_MQ_E!K29+FC_IND_CON_E!K29+FC_IND_NSP_E!K29</f>
        <v>0</v>
      </c>
      <c r="L29" s="8">
        <f>FC_IND_IS_E!L29+FC_IND_NFM_E!L29+FC_IND_CPC_E!L29+FC_IND_NMM_E!L29+FC_IND_PPP_E!L29+FC_IND_FBT_E!L29+FC_IND_TE_E!L29+FC_IND_MAC_E!L29+FC_IND_TL_E!L29+FC_IND_WP_E!L29+FC_IND_MQ_E!L29+FC_IND_CON_E!L29+FC_IND_NSP_E!L29</f>
        <v>0</v>
      </c>
      <c r="M29" s="8">
        <f>FC_IND_IS_E!M29+FC_IND_NFM_E!M29+FC_IND_CPC_E!M29+FC_IND_NMM_E!M29+FC_IND_PPP_E!M29+FC_IND_FBT_E!M29+FC_IND_TE_E!M29+FC_IND_MAC_E!M29+FC_IND_TL_E!M29+FC_IND_WP_E!M29+FC_IND_MQ_E!M29+FC_IND_CON_E!M29+FC_IND_NSP_E!M29</f>
        <v>0</v>
      </c>
      <c r="N29" s="8">
        <f>FC_IND_IS_E!N29+FC_IND_NFM_E!N29+FC_IND_CPC_E!N29+FC_IND_NMM_E!N29+FC_IND_PPP_E!N29+FC_IND_FBT_E!N29+FC_IND_TE_E!N29+FC_IND_MAC_E!N29+FC_IND_TL_E!N29+FC_IND_WP_E!N29+FC_IND_MQ_E!N29+FC_IND_CON_E!N29+FC_IND_NSP_E!N29</f>
        <v>0</v>
      </c>
      <c r="O29" s="8">
        <f>FC_IND_IS_E!O29+FC_IND_NFM_E!O29+FC_IND_CPC_E!O29+FC_IND_NMM_E!O29+FC_IND_PPP_E!O29+FC_IND_FBT_E!O29+FC_IND_TE_E!O29+FC_IND_MAC_E!O29+FC_IND_TL_E!O29+FC_IND_WP_E!O29+FC_IND_MQ_E!O29+FC_IND_CON_E!O29+FC_IND_NSP_E!O29</f>
        <v>0</v>
      </c>
      <c r="P29" s="8">
        <f>FC_IND_IS_E!P29+FC_IND_NFM_E!P29+FC_IND_CPC_E!P29+FC_IND_NMM_E!P29+FC_IND_PPP_E!P29+FC_IND_FBT_E!P29+FC_IND_TE_E!P29+FC_IND_MAC_E!P29+FC_IND_TL_E!P29+FC_IND_WP_E!P29+FC_IND_MQ_E!P29+FC_IND_CON_E!P29+FC_IND_NSP_E!P29</f>
        <v>0</v>
      </c>
      <c r="Q29" s="8">
        <f>FC_IND_IS_E!Q29+FC_IND_NFM_E!Q29+FC_IND_CPC_E!Q29+FC_IND_NMM_E!Q29+FC_IND_PPP_E!Q29+FC_IND_FBT_E!Q29+FC_IND_TE_E!Q29+FC_IND_MAC_E!Q29+FC_IND_TL_E!Q29+FC_IND_WP_E!Q29+FC_IND_MQ_E!Q29+FC_IND_CON_E!Q29+FC_IND_NSP_E!Q29</f>
        <v>0</v>
      </c>
      <c r="R29" s="8">
        <f>FC_IND_IS_E!R29+FC_IND_NFM_E!R29+FC_IND_CPC_E!R29+FC_IND_NMM_E!R29+FC_IND_PPP_E!R29+FC_IND_FBT_E!R29+FC_IND_TE_E!R29+FC_IND_MAC_E!R29+FC_IND_TL_E!R29+FC_IND_WP_E!R29+FC_IND_MQ_E!R29+FC_IND_CON_E!R29+FC_IND_NSP_E!R29</f>
        <v>0</v>
      </c>
      <c r="S29" s="8">
        <f>FC_IND_IS_E!S29+FC_IND_NFM_E!S29+FC_IND_CPC_E!S29+FC_IND_NMM_E!S29+FC_IND_PPP_E!S29+FC_IND_FBT_E!S29+FC_IND_TE_E!S29+FC_IND_MAC_E!S29+FC_IND_TL_E!S29+FC_IND_WP_E!S29+FC_IND_MQ_E!S29+FC_IND_CON_E!S29+FC_IND_NSP_E!S29</f>
        <v>0</v>
      </c>
      <c r="T29" s="8">
        <f>FC_IND_IS_E!T29+FC_IND_NFM_E!T29+FC_IND_CPC_E!T29+FC_IND_NMM_E!T29+FC_IND_PPP_E!T29+FC_IND_FBT_E!T29+FC_IND_TE_E!T29+FC_IND_MAC_E!T29+FC_IND_TL_E!T29+FC_IND_WP_E!T29+FC_IND_MQ_E!T29+FC_IND_CON_E!T29+FC_IND_NSP_E!T29</f>
        <v>0</v>
      </c>
      <c r="U29" s="8">
        <f>FC_IND_IS_E!U29+FC_IND_NFM_E!U29+FC_IND_CPC_E!U29+FC_IND_NMM_E!U29+FC_IND_PPP_E!U29+FC_IND_FBT_E!U29+FC_IND_TE_E!U29+FC_IND_MAC_E!U29+FC_IND_TL_E!U29+FC_IND_WP_E!U29+FC_IND_MQ_E!U29+FC_IND_CON_E!U29+FC_IND_NSP_E!U29</f>
        <v>0</v>
      </c>
      <c r="V29" s="8">
        <f>FC_IND_IS_E!V29+FC_IND_NFM_E!V29+FC_IND_CPC_E!V29+FC_IND_NMM_E!V29+FC_IND_PPP_E!V29+FC_IND_FBT_E!V29+FC_IND_TE_E!V29+FC_IND_MAC_E!V29+FC_IND_TL_E!V29+FC_IND_WP_E!V29+FC_IND_MQ_E!V29+FC_IND_CON_E!V29+FC_IND_NSP_E!V29</f>
        <v>0</v>
      </c>
      <c r="W29" s="8">
        <f>FC_IND_IS_E!W29+FC_IND_NFM_E!W29+FC_IND_CPC_E!W29+FC_IND_NMM_E!W29+FC_IND_PPP_E!W29+FC_IND_FBT_E!W29+FC_IND_TE_E!W29+FC_IND_MAC_E!W29+FC_IND_TL_E!W29+FC_IND_WP_E!W29+FC_IND_MQ_E!W29+FC_IND_CON_E!W29+FC_IND_NSP_E!W29</f>
        <v>0</v>
      </c>
      <c r="X29" s="8">
        <f>FC_IND_IS_E!X29+FC_IND_NFM_E!X29+FC_IND_CPC_E!X29+FC_IND_NMM_E!X29+FC_IND_PPP_E!X29+FC_IND_FBT_E!X29+FC_IND_TE_E!X29+FC_IND_MAC_E!X29+FC_IND_TL_E!X29+FC_IND_WP_E!X29+FC_IND_MQ_E!X29+FC_IND_CON_E!X29+FC_IND_NSP_E!X29</f>
        <v>0</v>
      </c>
      <c r="Y29" s="8">
        <f>FC_IND_IS_E!Y29+FC_IND_NFM_E!Y29+FC_IND_CPC_E!Y29+FC_IND_NMM_E!Y29+FC_IND_PPP_E!Y29+FC_IND_FBT_E!Y29+FC_IND_TE_E!Y29+FC_IND_MAC_E!Y29+FC_IND_TL_E!Y29+FC_IND_WP_E!Y29+FC_IND_MQ_E!Y29+FC_IND_CON_E!Y29+FC_IND_NSP_E!Y29</f>
        <v>0</v>
      </c>
      <c r="Z29" s="8">
        <f>FC_IND_IS_E!Z29+FC_IND_NFM_E!Z29+FC_IND_CPC_E!Z29+FC_IND_NMM_E!Z29+FC_IND_PPP_E!Z29+FC_IND_FBT_E!Z29+FC_IND_TE_E!Z29+FC_IND_MAC_E!Z29+FC_IND_TL_E!Z29+FC_IND_WP_E!Z29+FC_IND_MQ_E!Z29+FC_IND_CON_E!Z29+FC_IND_NSP_E!Z29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FC_IND_IS_E!C30+FC_IND_NFM_E!C30+FC_IND_CPC_E!C30+FC_IND_NMM_E!C30+FC_IND_PPP_E!C30+FC_IND_FBT_E!C30+FC_IND_TE_E!C30+FC_IND_MAC_E!C30+FC_IND_TL_E!C30+FC_IND_WP_E!C30+FC_IND_MQ_E!C30+FC_IND_CON_E!C30+FC_IND_NSP_E!C30</f>
        <v>0</v>
      </c>
      <c r="D30" s="8">
        <f>FC_IND_IS_E!D30+FC_IND_NFM_E!D30+FC_IND_CPC_E!D30+FC_IND_NMM_E!D30+FC_IND_PPP_E!D30+FC_IND_FBT_E!D30+FC_IND_TE_E!D30+FC_IND_MAC_E!D30+FC_IND_TL_E!D30+FC_IND_WP_E!D30+FC_IND_MQ_E!D30+FC_IND_CON_E!D30+FC_IND_NSP_E!D30</f>
        <v>0</v>
      </c>
      <c r="E30" s="8">
        <f>FC_IND_IS_E!E30+FC_IND_NFM_E!E30+FC_IND_CPC_E!E30+FC_IND_NMM_E!E30+FC_IND_PPP_E!E30+FC_IND_FBT_E!E30+FC_IND_TE_E!E30+FC_IND_MAC_E!E30+FC_IND_TL_E!E30+FC_IND_WP_E!E30+FC_IND_MQ_E!E30+FC_IND_CON_E!E30+FC_IND_NSP_E!E30</f>
        <v>0</v>
      </c>
      <c r="F30" s="8">
        <f>FC_IND_IS_E!F30+FC_IND_NFM_E!F30+FC_IND_CPC_E!F30+FC_IND_NMM_E!F30+FC_IND_PPP_E!F30+FC_IND_FBT_E!F30+FC_IND_TE_E!F30+FC_IND_MAC_E!F30+FC_IND_TL_E!F30+FC_IND_WP_E!F30+FC_IND_MQ_E!F30+FC_IND_CON_E!F30+FC_IND_NSP_E!F30</f>
        <v>0</v>
      </c>
      <c r="G30" s="8">
        <f>FC_IND_IS_E!G30+FC_IND_NFM_E!G30+FC_IND_CPC_E!G30+FC_IND_NMM_E!G30+FC_IND_PPP_E!G30+FC_IND_FBT_E!G30+FC_IND_TE_E!G30+FC_IND_MAC_E!G30+FC_IND_TL_E!G30+FC_IND_WP_E!G30+FC_IND_MQ_E!G30+FC_IND_CON_E!G30+FC_IND_NSP_E!G30</f>
        <v>0</v>
      </c>
      <c r="H30" s="8">
        <f>FC_IND_IS_E!H30+FC_IND_NFM_E!H30+FC_IND_CPC_E!H30+FC_IND_NMM_E!H30+FC_IND_PPP_E!H30+FC_IND_FBT_E!H30+FC_IND_TE_E!H30+FC_IND_MAC_E!H30+FC_IND_TL_E!H30+FC_IND_WP_E!H30+FC_IND_MQ_E!H30+FC_IND_CON_E!H30+FC_IND_NSP_E!H30</f>
        <v>0</v>
      </c>
      <c r="I30" s="8">
        <f>FC_IND_IS_E!I30+FC_IND_NFM_E!I30+FC_IND_CPC_E!I30+FC_IND_NMM_E!I30+FC_IND_PPP_E!I30+FC_IND_FBT_E!I30+FC_IND_TE_E!I30+FC_IND_MAC_E!I30+FC_IND_TL_E!I30+FC_IND_WP_E!I30+FC_IND_MQ_E!I30+FC_IND_CON_E!I30+FC_IND_NSP_E!I30</f>
        <v>0</v>
      </c>
      <c r="J30" s="8">
        <f>FC_IND_IS_E!J30+FC_IND_NFM_E!J30+FC_IND_CPC_E!J30+FC_IND_NMM_E!J30+FC_IND_PPP_E!J30+FC_IND_FBT_E!J30+FC_IND_TE_E!J30+FC_IND_MAC_E!J30+FC_IND_TL_E!J30+FC_IND_WP_E!J30+FC_IND_MQ_E!J30+FC_IND_CON_E!J30+FC_IND_NSP_E!J30</f>
        <v>0</v>
      </c>
      <c r="K30" s="8">
        <f>FC_IND_IS_E!K30+FC_IND_NFM_E!K30+FC_IND_CPC_E!K30+FC_IND_NMM_E!K30+FC_IND_PPP_E!K30+FC_IND_FBT_E!K30+FC_IND_TE_E!K30+FC_IND_MAC_E!K30+FC_IND_TL_E!K30+FC_IND_WP_E!K30+FC_IND_MQ_E!K30+FC_IND_CON_E!K30+FC_IND_NSP_E!K30</f>
        <v>0</v>
      </c>
      <c r="L30" s="8">
        <f>FC_IND_IS_E!L30+FC_IND_NFM_E!L30+FC_IND_CPC_E!L30+FC_IND_NMM_E!L30+FC_IND_PPP_E!L30+FC_IND_FBT_E!L30+FC_IND_TE_E!L30+FC_IND_MAC_E!L30+FC_IND_TL_E!L30+FC_IND_WP_E!L30+FC_IND_MQ_E!L30+FC_IND_CON_E!L30+FC_IND_NSP_E!L30</f>
        <v>0</v>
      </c>
      <c r="M30" s="8">
        <f>FC_IND_IS_E!M30+FC_IND_NFM_E!M30+FC_IND_CPC_E!M30+FC_IND_NMM_E!M30+FC_IND_PPP_E!M30+FC_IND_FBT_E!M30+FC_IND_TE_E!M30+FC_IND_MAC_E!M30+FC_IND_TL_E!M30+FC_IND_WP_E!M30+FC_IND_MQ_E!M30+FC_IND_CON_E!M30+FC_IND_NSP_E!M30</f>
        <v>0</v>
      </c>
      <c r="N30" s="8">
        <f>FC_IND_IS_E!N30+FC_IND_NFM_E!N30+FC_IND_CPC_E!N30+FC_IND_NMM_E!N30+FC_IND_PPP_E!N30+FC_IND_FBT_E!N30+FC_IND_TE_E!N30+FC_IND_MAC_E!N30+FC_IND_TL_E!N30+FC_IND_WP_E!N30+FC_IND_MQ_E!N30+FC_IND_CON_E!N30+FC_IND_NSP_E!N30</f>
        <v>0</v>
      </c>
      <c r="O30" s="8">
        <f>FC_IND_IS_E!O30+FC_IND_NFM_E!O30+FC_IND_CPC_E!O30+FC_IND_NMM_E!O30+FC_IND_PPP_E!O30+FC_IND_FBT_E!O30+FC_IND_TE_E!O30+FC_IND_MAC_E!O30+FC_IND_TL_E!O30+FC_IND_WP_E!O30+FC_IND_MQ_E!O30+FC_IND_CON_E!O30+FC_IND_NSP_E!O30</f>
        <v>0</v>
      </c>
      <c r="P30" s="8">
        <f>FC_IND_IS_E!P30+FC_IND_NFM_E!P30+FC_IND_CPC_E!P30+FC_IND_NMM_E!P30+FC_IND_PPP_E!P30+FC_IND_FBT_E!P30+FC_IND_TE_E!P30+FC_IND_MAC_E!P30+FC_IND_TL_E!P30+FC_IND_WP_E!P30+FC_IND_MQ_E!P30+FC_IND_CON_E!P30+FC_IND_NSP_E!P30</f>
        <v>0</v>
      </c>
      <c r="Q30" s="8">
        <f>FC_IND_IS_E!Q30+FC_IND_NFM_E!Q30+FC_IND_CPC_E!Q30+FC_IND_NMM_E!Q30+FC_IND_PPP_E!Q30+FC_IND_FBT_E!Q30+FC_IND_TE_E!Q30+FC_IND_MAC_E!Q30+FC_IND_TL_E!Q30+FC_IND_WP_E!Q30+FC_IND_MQ_E!Q30+FC_IND_CON_E!Q30+FC_IND_NSP_E!Q30</f>
        <v>0</v>
      </c>
      <c r="R30" s="8">
        <f>FC_IND_IS_E!R30+FC_IND_NFM_E!R30+FC_IND_CPC_E!R30+FC_IND_NMM_E!R30+FC_IND_PPP_E!R30+FC_IND_FBT_E!R30+FC_IND_TE_E!R30+FC_IND_MAC_E!R30+FC_IND_TL_E!R30+FC_IND_WP_E!R30+FC_IND_MQ_E!R30+FC_IND_CON_E!R30+FC_IND_NSP_E!R30</f>
        <v>0</v>
      </c>
      <c r="S30" s="8">
        <f>FC_IND_IS_E!S30+FC_IND_NFM_E!S30+FC_IND_CPC_E!S30+FC_IND_NMM_E!S30+FC_IND_PPP_E!S30+FC_IND_FBT_E!S30+FC_IND_TE_E!S30+FC_IND_MAC_E!S30+FC_IND_TL_E!S30+FC_IND_WP_E!S30+FC_IND_MQ_E!S30+FC_IND_CON_E!S30+FC_IND_NSP_E!S30</f>
        <v>0</v>
      </c>
      <c r="T30" s="8">
        <f>FC_IND_IS_E!T30+FC_IND_NFM_E!T30+FC_IND_CPC_E!T30+FC_IND_NMM_E!T30+FC_IND_PPP_E!T30+FC_IND_FBT_E!T30+FC_IND_TE_E!T30+FC_IND_MAC_E!T30+FC_IND_TL_E!T30+FC_IND_WP_E!T30+FC_IND_MQ_E!T30+FC_IND_CON_E!T30+FC_IND_NSP_E!T30</f>
        <v>0</v>
      </c>
      <c r="U30" s="8">
        <f>FC_IND_IS_E!U30+FC_IND_NFM_E!U30+FC_IND_CPC_E!U30+FC_IND_NMM_E!U30+FC_IND_PPP_E!U30+FC_IND_FBT_E!U30+FC_IND_TE_E!U30+FC_IND_MAC_E!U30+FC_IND_TL_E!U30+FC_IND_WP_E!U30+FC_IND_MQ_E!U30+FC_IND_CON_E!U30+FC_IND_NSP_E!U30</f>
        <v>0</v>
      </c>
      <c r="V30" s="8">
        <f>FC_IND_IS_E!V30+FC_IND_NFM_E!V30+FC_IND_CPC_E!V30+FC_IND_NMM_E!V30+FC_IND_PPP_E!V30+FC_IND_FBT_E!V30+FC_IND_TE_E!V30+FC_IND_MAC_E!V30+FC_IND_TL_E!V30+FC_IND_WP_E!V30+FC_IND_MQ_E!V30+FC_IND_CON_E!V30+FC_IND_NSP_E!V30</f>
        <v>0</v>
      </c>
      <c r="W30" s="8">
        <f>FC_IND_IS_E!W30+FC_IND_NFM_E!W30+FC_IND_CPC_E!W30+FC_IND_NMM_E!W30+FC_IND_PPP_E!W30+FC_IND_FBT_E!W30+FC_IND_TE_E!W30+FC_IND_MAC_E!W30+FC_IND_TL_E!W30+FC_IND_WP_E!W30+FC_IND_MQ_E!W30+FC_IND_CON_E!W30+FC_IND_NSP_E!W30</f>
        <v>0</v>
      </c>
      <c r="X30" s="8">
        <f>FC_IND_IS_E!X30+FC_IND_NFM_E!X30+FC_IND_CPC_E!X30+FC_IND_NMM_E!X30+FC_IND_PPP_E!X30+FC_IND_FBT_E!X30+FC_IND_TE_E!X30+FC_IND_MAC_E!X30+FC_IND_TL_E!X30+FC_IND_WP_E!X30+FC_IND_MQ_E!X30+FC_IND_CON_E!X30+FC_IND_NSP_E!X30</f>
        <v>0</v>
      </c>
      <c r="Y30" s="8">
        <f>FC_IND_IS_E!Y30+FC_IND_NFM_E!Y30+FC_IND_CPC_E!Y30+FC_IND_NMM_E!Y30+FC_IND_PPP_E!Y30+FC_IND_FBT_E!Y30+FC_IND_TE_E!Y30+FC_IND_MAC_E!Y30+FC_IND_TL_E!Y30+FC_IND_WP_E!Y30+FC_IND_MQ_E!Y30+FC_IND_CON_E!Y30+FC_IND_NSP_E!Y30</f>
        <v>0</v>
      </c>
      <c r="Z30" s="8">
        <f>FC_IND_IS_E!Z30+FC_IND_NFM_E!Z30+FC_IND_CPC_E!Z30+FC_IND_NMM_E!Z30+FC_IND_PPP_E!Z30+FC_IND_FBT_E!Z30+FC_IND_TE_E!Z30+FC_IND_MAC_E!Z30+FC_IND_TL_E!Z30+FC_IND_WP_E!Z30+FC_IND_MQ_E!Z30+FC_IND_CON_E!Z30+FC_IND_NSP_E!Z30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FC_IND_IS_E!C31+FC_IND_NFM_E!C31+FC_IND_CPC_E!C31+FC_IND_NMM_E!C31+FC_IND_PPP_E!C31+FC_IND_FBT_E!C31+FC_IND_TE_E!C31+FC_IND_MAC_E!C31+FC_IND_TL_E!C31+FC_IND_WP_E!C31+FC_IND_MQ_E!C31+FC_IND_CON_E!C31+FC_IND_NSP_E!C31</f>
        <v>0</v>
      </c>
      <c r="D31" s="8">
        <f>FC_IND_IS_E!D31+FC_IND_NFM_E!D31+FC_IND_CPC_E!D31+FC_IND_NMM_E!D31+FC_IND_PPP_E!D31+FC_IND_FBT_E!D31+FC_IND_TE_E!D31+FC_IND_MAC_E!D31+FC_IND_TL_E!D31+FC_IND_WP_E!D31+FC_IND_MQ_E!D31+FC_IND_CON_E!D31+FC_IND_NSP_E!D31</f>
        <v>0</v>
      </c>
      <c r="E31" s="8">
        <f>FC_IND_IS_E!E31+FC_IND_NFM_E!E31+FC_IND_CPC_E!E31+FC_IND_NMM_E!E31+FC_IND_PPP_E!E31+FC_IND_FBT_E!E31+FC_IND_TE_E!E31+FC_IND_MAC_E!E31+FC_IND_TL_E!E31+FC_IND_WP_E!E31+FC_IND_MQ_E!E31+FC_IND_CON_E!E31+FC_IND_NSP_E!E31</f>
        <v>0</v>
      </c>
      <c r="F31" s="8">
        <f>FC_IND_IS_E!F31+FC_IND_NFM_E!F31+FC_IND_CPC_E!F31+FC_IND_NMM_E!F31+FC_IND_PPP_E!F31+FC_IND_FBT_E!F31+FC_IND_TE_E!F31+FC_IND_MAC_E!F31+FC_IND_TL_E!F31+FC_IND_WP_E!F31+FC_IND_MQ_E!F31+FC_IND_CON_E!F31+FC_IND_NSP_E!F31</f>
        <v>0</v>
      </c>
      <c r="G31" s="8">
        <f>FC_IND_IS_E!G31+FC_IND_NFM_E!G31+FC_IND_CPC_E!G31+FC_IND_NMM_E!G31+FC_IND_PPP_E!G31+FC_IND_FBT_E!G31+FC_IND_TE_E!G31+FC_IND_MAC_E!G31+FC_IND_TL_E!G31+FC_IND_WP_E!G31+FC_IND_MQ_E!G31+FC_IND_CON_E!G31+FC_IND_NSP_E!G31</f>
        <v>0</v>
      </c>
      <c r="H31" s="8">
        <f>FC_IND_IS_E!H31+FC_IND_NFM_E!H31+FC_IND_CPC_E!H31+FC_IND_NMM_E!H31+FC_IND_PPP_E!H31+FC_IND_FBT_E!H31+FC_IND_TE_E!H31+FC_IND_MAC_E!H31+FC_IND_TL_E!H31+FC_IND_WP_E!H31+FC_IND_MQ_E!H31+FC_IND_CON_E!H31+FC_IND_NSP_E!H31</f>
        <v>0</v>
      </c>
      <c r="I31" s="8">
        <f>FC_IND_IS_E!I31+FC_IND_NFM_E!I31+FC_IND_CPC_E!I31+FC_IND_NMM_E!I31+FC_IND_PPP_E!I31+FC_IND_FBT_E!I31+FC_IND_TE_E!I31+FC_IND_MAC_E!I31+FC_IND_TL_E!I31+FC_IND_WP_E!I31+FC_IND_MQ_E!I31+FC_IND_CON_E!I31+FC_IND_NSP_E!I31</f>
        <v>0</v>
      </c>
      <c r="J31" s="8">
        <f>FC_IND_IS_E!J31+FC_IND_NFM_E!J31+FC_IND_CPC_E!J31+FC_IND_NMM_E!J31+FC_IND_PPP_E!J31+FC_IND_FBT_E!J31+FC_IND_TE_E!J31+FC_IND_MAC_E!J31+FC_IND_TL_E!J31+FC_IND_WP_E!J31+FC_IND_MQ_E!J31+FC_IND_CON_E!J31+FC_IND_NSP_E!J31</f>
        <v>0</v>
      </c>
      <c r="K31" s="8">
        <f>FC_IND_IS_E!K31+FC_IND_NFM_E!K31+FC_IND_CPC_E!K31+FC_IND_NMM_E!K31+FC_IND_PPP_E!K31+FC_IND_FBT_E!K31+FC_IND_TE_E!K31+FC_IND_MAC_E!K31+FC_IND_TL_E!K31+FC_IND_WP_E!K31+FC_IND_MQ_E!K31+FC_IND_CON_E!K31+FC_IND_NSP_E!K31</f>
        <v>0</v>
      </c>
      <c r="L31" s="8">
        <f>FC_IND_IS_E!L31+FC_IND_NFM_E!L31+FC_IND_CPC_E!L31+FC_IND_NMM_E!L31+FC_IND_PPP_E!L31+FC_IND_FBT_E!L31+FC_IND_TE_E!L31+FC_IND_MAC_E!L31+FC_IND_TL_E!L31+FC_IND_WP_E!L31+FC_IND_MQ_E!L31+FC_IND_CON_E!L31+FC_IND_NSP_E!L31</f>
        <v>0</v>
      </c>
      <c r="M31" s="8">
        <f>FC_IND_IS_E!M31+FC_IND_NFM_E!M31+FC_IND_CPC_E!M31+FC_IND_NMM_E!M31+FC_IND_PPP_E!M31+FC_IND_FBT_E!M31+FC_IND_TE_E!M31+FC_IND_MAC_E!M31+FC_IND_TL_E!M31+FC_IND_WP_E!M31+FC_IND_MQ_E!M31+FC_IND_CON_E!M31+FC_IND_NSP_E!M31</f>
        <v>0</v>
      </c>
      <c r="N31" s="8">
        <f>FC_IND_IS_E!N31+FC_IND_NFM_E!N31+FC_IND_CPC_E!N31+FC_IND_NMM_E!N31+FC_IND_PPP_E!N31+FC_IND_FBT_E!N31+FC_IND_TE_E!N31+FC_IND_MAC_E!N31+FC_IND_TL_E!N31+FC_IND_WP_E!N31+FC_IND_MQ_E!N31+FC_IND_CON_E!N31+FC_IND_NSP_E!N31</f>
        <v>0</v>
      </c>
      <c r="O31" s="8">
        <f>FC_IND_IS_E!O31+FC_IND_NFM_E!O31+FC_IND_CPC_E!O31+FC_IND_NMM_E!O31+FC_IND_PPP_E!O31+FC_IND_FBT_E!O31+FC_IND_TE_E!O31+FC_IND_MAC_E!O31+FC_IND_TL_E!O31+FC_IND_WP_E!O31+FC_IND_MQ_E!O31+FC_IND_CON_E!O31+FC_IND_NSP_E!O31</f>
        <v>0</v>
      </c>
      <c r="P31" s="8">
        <f>FC_IND_IS_E!P31+FC_IND_NFM_E!P31+FC_IND_CPC_E!P31+FC_IND_NMM_E!P31+FC_IND_PPP_E!P31+FC_IND_FBT_E!P31+FC_IND_TE_E!P31+FC_IND_MAC_E!P31+FC_IND_TL_E!P31+FC_IND_WP_E!P31+FC_IND_MQ_E!P31+FC_IND_CON_E!P31+FC_IND_NSP_E!P31</f>
        <v>0</v>
      </c>
      <c r="Q31" s="8">
        <f>FC_IND_IS_E!Q31+FC_IND_NFM_E!Q31+FC_IND_CPC_E!Q31+FC_IND_NMM_E!Q31+FC_IND_PPP_E!Q31+FC_IND_FBT_E!Q31+FC_IND_TE_E!Q31+FC_IND_MAC_E!Q31+FC_IND_TL_E!Q31+FC_IND_WP_E!Q31+FC_IND_MQ_E!Q31+FC_IND_CON_E!Q31+FC_IND_NSP_E!Q31</f>
        <v>0</v>
      </c>
      <c r="R31" s="8">
        <f>FC_IND_IS_E!R31+FC_IND_NFM_E!R31+FC_IND_CPC_E!R31+FC_IND_NMM_E!R31+FC_IND_PPP_E!R31+FC_IND_FBT_E!R31+FC_IND_TE_E!R31+FC_IND_MAC_E!R31+FC_IND_TL_E!R31+FC_IND_WP_E!R31+FC_IND_MQ_E!R31+FC_IND_CON_E!R31+FC_IND_NSP_E!R31</f>
        <v>0</v>
      </c>
      <c r="S31" s="8">
        <f>FC_IND_IS_E!S31+FC_IND_NFM_E!S31+FC_IND_CPC_E!S31+FC_IND_NMM_E!S31+FC_IND_PPP_E!S31+FC_IND_FBT_E!S31+FC_IND_TE_E!S31+FC_IND_MAC_E!S31+FC_IND_TL_E!S31+FC_IND_WP_E!S31+FC_IND_MQ_E!S31+FC_IND_CON_E!S31+FC_IND_NSP_E!S31</f>
        <v>0</v>
      </c>
      <c r="T31" s="8">
        <f>FC_IND_IS_E!T31+FC_IND_NFM_E!T31+FC_IND_CPC_E!T31+FC_IND_NMM_E!T31+FC_IND_PPP_E!T31+FC_IND_FBT_E!T31+FC_IND_TE_E!T31+FC_IND_MAC_E!T31+FC_IND_TL_E!T31+FC_IND_WP_E!T31+FC_IND_MQ_E!T31+FC_IND_CON_E!T31+FC_IND_NSP_E!T31</f>
        <v>0</v>
      </c>
      <c r="U31" s="8">
        <f>FC_IND_IS_E!U31+FC_IND_NFM_E!U31+FC_IND_CPC_E!U31+FC_IND_NMM_E!U31+FC_IND_PPP_E!U31+FC_IND_FBT_E!U31+FC_IND_TE_E!U31+FC_IND_MAC_E!U31+FC_IND_TL_E!U31+FC_IND_WP_E!U31+FC_IND_MQ_E!U31+FC_IND_CON_E!U31+FC_IND_NSP_E!U31</f>
        <v>0</v>
      </c>
      <c r="V31" s="8">
        <f>FC_IND_IS_E!V31+FC_IND_NFM_E!V31+FC_IND_CPC_E!V31+FC_IND_NMM_E!V31+FC_IND_PPP_E!V31+FC_IND_FBT_E!V31+FC_IND_TE_E!V31+FC_IND_MAC_E!V31+FC_IND_TL_E!V31+FC_IND_WP_E!V31+FC_IND_MQ_E!V31+FC_IND_CON_E!V31+FC_IND_NSP_E!V31</f>
        <v>0</v>
      </c>
      <c r="W31" s="8">
        <f>FC_IND_IS_E!W31+FC_IND_NFM_E!W31+FC_IND_CPC_E!W31+FC_IND_NMM_E!W31+FC_IND_PPP_E!W31+FC_IND_FBT_E!W31+FC_IND_TE_E!W31+FC_IND_MAC_E!W31+FC_IND_TL_E!W31+FC_IND_WP_E!W31+FC_IND_MQ_E!W31+FC_IND_CON_E!W31+FC_IND_NSP_E!W31</f>
        <v>0</v>
      </c>
      <c r="X31" s="8">
        <f>FC_IND_IS_E!X31+FC_IND_NFM_E!X31+FC_IND_CPC_E!X31+FC_IND_NMM_E!X31+FC_IND_PPP_E!X31+FC_IND_FBT_E!X31+FC_IND_TE_E!X31+FC_IND_MAC_E!X31+FC_IND_TL_E!X31+FC_IND_WP_E!X31+FC_IND_MQ_E!X31+FC_IND_CON_E!X31+FC_IND_NSP_E!X31</f>
        <v>0</v>
      </c>
      <c r="Y31" s="8">
        <f>FC_IND_IS_E!Y31+FC_IND_NFM_E!Y31+FC_IND_CPC_E!Y31+FC_IND_NMM_E!Y31+FC_IND_PPP_E!Y31+FC_IND_FBT_E!Y31+FC_IND_TE_E!Y31+FC_IND_MAC_E!Y31+FC_IND_TL_E!Y31+FC_IND_WP_E!Y31+FC_IND_MQ_E!Y31+FC_IND_CON_E!Y31+FC_IND_NSP_E!Y31</f>
        <v>0</v>
      </c>
      <c r="Z31" s="8">
        <f>FC_IND_IS_E!Z31+FC_IND_NFM_E!Z31+FC_IND_CPC_E!Z31+FC_IND_NMM_E!Z31+FC_IND_PPP_E!Z31+FC_IND_FBT_E!Z31+FC_IND_TE_E!Z31+FC_IND_MAC_E!Z31+FC_IND_TL_E!Z31+FC_IND_WP_E!Z31+FC_IND_MQ_E!Z31+FC_IND_CON_E!Z31+FC_IND_NSP_E!Z31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FC_IND_IS_E!C32+FC_IND_NFM_E!C32+FC_IND_CPC_E!C32+FC_IND_NMM_E!C32+FC_IND_PPP_E!C32+FC_IND_FBT_E!C32+FC_IND_TE_E!C32+FC_IND_MAC_E!C32+FC_IND_TL_E!C32+FC_IND_WP_E!C32+FC_IND_MQ_E!C32+FC_IND_CON_E!C32+FC_IND_NSP_E!C32</f>
        <v>0</v>
      </c>
      <c r="D32" s="8">
        <f>FC_IND_IS_E!D32+FC_IND_NFM_E!D32+FC_IND_CPC_E!D32+FC_IND_NMM_E!D32+FC_IND_PPP_E!D32+FC_IND_FBT_E!D32+FC_IND_TE_E!D32+FC_IND_MAC_E!D32+FC_IND_TL_E!D32+FC_IND_WP_E!D32+FC_IND_MQ_E!D32+FC_IND_CON_E!D32+FC_IND_NSP_E!D32</f>
        <v>0</v>
      </c>
      <c r="E32" s="8">
        <f>FC_IND_IS_E!E32+FC_IND_NFM_E!E32+FC_IND_CPC_E!E32+FC_IND_NMM_E!E32+FC_IND_PPP_E!E32+FC_IND_FBT_E!E32+FC_IND_TE_E!E32+FC_IND_MAC_E!E32+FC_IND_TL_E!E32+FC_IND_WP_E!E32+FC_IND_MQ_E!E32+FC_IND_CON_E!E32+FC_IND_NSP_E!E32</f>
        <v>0</v>
      </c>
      <c r="F32" s="8">
        <f>FC_IND_IS_E!F32+FC_IND_NFM_E!F32+FC_IND_CPC_E!F32+FC_IND_NMM_E!F32+FC_IND_PPP_E!F32+FC_IND_FBT_E!F32+FC_IND_TE_E!F32+FC_IND_MAC_E!F32+FC_IND_TL_E!F32+FC_IND_WP_E!F32+FC_IND_MQ_E!F32+FC_IND_CON_E!F32+FC_IND_NSP_E!F32</f>
        <v>0</v>
      </c>
      <c r="G32" s="8">
        <f>FC_IND_IS_E!G32+FC_IND_NFM_E!G32+FC_IND_CPC_E!G32+FC_IND_NMM_E!G32+FC_IND_PPP_E!G32+FC_IND_FBT_E!G32+FC_IND_TE_E!G32+FC_IND_MAC_E!G32+FC_IND_TL_E!G32+FC_IND_WP_E!G32+FC_IND_MQ_E!G32+FC_IND_CON_E!G32+FC_IND_NSP_E!G32</f>
        <v>0</v>
      </c>
      <c r="H32" s="8">
        <f>FC_IND_IS_E!H32+FC_IND_NFM_E!H32+FC_IND_CPC_E!H32+FC_IND_NMM_E!H32+FC_IND_PPP_E!H32+FC_IND_FBT_E!H32+FC_IND_TE_E!H32+FC_IND_MAC_E!H32+FC_IND_TL_E!H32+FC_IND_WP_E!H32+FC_IND_MQ_E!H32+FC_IND_CON_E!H32+FC_IND_NSP_E!H32</f>
        <v>0</v>
      </c>
      <c r="I32" s="8">
        <f>FC_IND_IS_E!I32+FC_IND_NFM_E!I32+FC_IND_CPC_E!I32+FC_IND_NMM_E!I32+FC_IND_PPP_E!I32+FC_IND_FBT_E!I32+FC_IND_TE_E!I32+FC_IND_MAC_E!I32+FC_IND_TL_E!I32+FC_IND_WP_E!I32+FC_IND_MQ_E!I32+FC_IND_CON_E!I32+FC_IND_NSP_E!I32</f>
        <v>0</v>
      </c>
      <c r="J32" s="8">
        <f>FC_IND_IS_E!J32+FC_IND_NFM_E!J32+FC_IND_CPC_E!J32+FC_IND_NMM_E!J32+FC_IND_PPP_E!J32+FC_IND_FBT_E!J32+FC_IND_TE_E!J32+FC_IND_MAC_E!J32+FC_IND_TL_E!J32+FC_IND_WP_E!J32+FC_IND_MQ_E!J32+FC_IND_CON_E!J32+FC_IND_NSP_E!J32</f>
        <v>0</v>
      </c>
      <c r="K32" s="8">
        <f>FC_IND_IS_E!K32+FC_IND_NFM_E!K32+FC_IND_CPC_E!K32+FC_IND_NMM_E!K32+FC_IND_PPP_E!K32+FC_IND_FBT_E!K32+FC_IND_TE_E!K32+FC_IND_MAC_E!K32+FC_IND_TL_E!K32+FC_IND_WP_E!K32+FC_IND_MQ_E!K32+FC_IND_CON_E!K32+FC_IND_NSP_E!K32</f>
        <v>0</v>
      </c>
      <c r="L32" s="8">
        <f>FC_IND_IS_E!L32+FC_IND_NFM_E!L32+FC_IND_CPC_E!L32+FC_IND_NMM_E!L32+FC_IND_PPP_E!L32+FC_IND_FBT_E!L32+FC_IND_TE_E!L32+FC_IND_MAC_E!L32+FC_IND_TL_E!L32+FC_IND_WP_E!L32+FC_IND_MQ_E!L32+FC_IND_CON_E!L32+FC_IND_NSP_E!L32</f>
        <v>0</v>
      </c>
      <c r="M32" s="8">
        <f>FC_IND_IS_E!M32+FC_IND_NFM_E!M32+FC_IND_CPC_E!M32+FC_IND_NMM_E!M32+FC_IND_PPP_E!M32+FC_IND_FBT_E!M32+FC_IND_TE_E!M32+FC_IND_MAC_E!M32+FC_IND_TL_E!M32+FC_IND_WP_E!M32+FC_IND_MQ_E!M32+FC_IND_CON_E!M32+FC_IND_NSP_E!M32</f>
        <v>0</v>
      </c>
      <c r="N32" s="8">
        <f>FC_IND_IS_E!N32+FC_IND_NFM_E!N32+FC_IND_CPC_E!N32+FC_IND_NMM_E!N32+FC_IND_PPP_E!N32+FC_IND_FBT_E!N32+FC_IND_TE_E!N32+FC_IND_MAC_E!N32+FC_IND_TL_E!N32+FC_IND_WP_E!N32+FC_IND_MQ_E!N32+FC_IND_CON_E!N32+FC_IND_NSP_E!N32</f>
        <v>0</v>
      </c>
      <c r="O32" s="8">
        <f>FC_IND_IS_E!O32+FC_IND_NFM_E!O32+FC_IND_CPC_E!O32+FC_IND_NMM_E!O32+FC_IND_PPP_E!O32+FC_IND_FBT_E!O32+FC_IND_TE_E!O32+FC_IND_MAC_E!O32+FC_IND_TL_E!O32+FC_IND_WP_E!O32+FC_IND_MQ_E!O32+FC_IND_CON_E!O32+FC_IND_NSP_E!O32</f>
        <v>0</v>
      </c>
      <c r="P32" s="8">
        <f>FC_IND_IS_E!P32+FC_IND_NFM_E!P32+FC_IND_CPC_E!P32+FC_IND_NMM_E!P32+FC_IND_PPP_E!P32+FC_IND_FBT_E!P32+FC_IND_TE_E!P32+FC_IND_MAC_E!P32+FC_IND_TL_E!P32+FC_IND_WP_E!P32+FC_IND_MQ_E!P32+FC_IND_CON_E!P32+FC_IND_NSP_E!P32</f>
        <v>0</v>
      </c>
      <c r="Q32" s="8">
        <f>FC_IND_IS_E!Q32+FC_IND_NFM_E!Q32+FC_IND_CPC_E!Q32+FC_IND_NMM_E!Q32+FC_IND_PPP_E!Q32+FC_IND_FBT_E!Q32+FC_IND_TE_E!Q32+FC_IND_MAC_E!Q32+FC_IND_TL_E!Q32+FC_IND_WP_E!Q32+FC_IND_MQ_E!Q32+FC_IND_CON_E!Q32+FC_IND_NSP_E!Q32</f>
        <v>0</v>
      </c>
      <c r="R32" s="8">
        <f>FC_IND_IS_E!R32+FC_IND_NFM_E!R32+FC_IND_CPC_E!R32+FC_IND_NMM_E!R32+FC_IND_PPP_E!R32+FC_IND_FBT_E!R32+FC_IND_TE_E!R32+FC_IND_MAC_E!R32+FC_IND_TL_E!R32+FC_IND_WP_E!R32+FC_IND_MQ_E!R32+FC_IND_CON_E!R32+FC_IND_NSP_E!R32</f>
        <v>0</v>
      </c>
      <c r="S32" s="8">
        <f>FC_IND_IS_E!S32+FC_IND_NFM_E!S32+FC_IND_CPC_E!S32+FC_IND_NMM_E!S32+FC_IND_PPP_E!S32+FC_IND_FBT_E!S32+FC_IND_TE_E!S32+FC_IND_MAC_E!S32+FC_IND_TL_E!S32+FC_IND_WP_E!S32+FC_IND_MQ_E!S32+FC_IND_CON_E!S32+FC_IND_NSP_E!S32</f>
        <v>0</v>
      </c>
      <c r="T32" s="8">
        <f>FC_IND_IS_E!T32+FC_IND_NFM_E!T32+FC_IND_CPC_E!T32+FC_IND_NMM_E!T32+FC_IND_PPP_E!T32+FC_IND_FBT_E!T32+FC_IND_TE_E!T32+FC_IND_MAC_E!T32+FC_IND_TL_E!T32+FC_IND_WP_E!T32+FC_IND_MQ_E!T32+FC_IND_CON_E!T32+FC_IND_NSP_E!T32</f>
        <v>0</v>
      </c>
      <c r="U32" s="8">
        <f>FC_IND_IS_E!U32+FC_IND_NFM_E!U32+FC_IND_CPC_E!U32+FC_IND_NMM_E!U32+FC_IND_PPP_E!U32+FC_IND_FBT_E!U32+FC_IND_TE_E!U32+FC_IND_MAC_E!U32+FC_IND_TL_E!U32+FC_IND_WP_E!U32+FC_IND_MQ_E!U32+FC_IND_CON_E!U32+FC_IND_NSP_E!U32</f>
        <v>0</v>
      </c>
      <c r="V32" s="8">
        <f>FC_IND_IS_E!V32+FC_IND_NFM_E!V32+FC_IND_CPC_E!V32+FC_IND_NMM_E!V32+FC_IND_PPP_E!V32+FC_IND_FBT_E!V32+FC_IND_TE_E!V32+FC_IND_MAC_E!V32+FC_IND_TL_E!V32+FC_IND_WP_E!V32+FC_IND_MQ_E!V32+FC_IND_CON_E!V32+FC_IND_NSP_E!V32</f>
        <v>0</v>
      </c>
      <c r="W32" s="8">
        <f>FC_IND_IS_E!W32+FC_IND_NFM_E!W32+FC_IND_CPC_E!W32+FC_IND_NMM_E!W32+FC_IND_PPP_E!W32+FC_IND_FBT_E!W32+FC_IND_TE_E!W32+FC_IND_MAC_E!W32+FC_IND_TL_E!W32+FC_IND_WP_E!W32+FC_IND_MQ_E!W32+FC_IND_CON_E!W32+FC_IND_NSP_E!W32</f>
        <v>0</v>
      </c>
      <c r="X32" s="8">
        <f>FC_IND_IS_E!X32+FC_IND_NFM_E!X32+FC_IND_CPC_E!X32+FC_IND_NMM_E!X32+FC_IND_PPP_E!X32+FC_IND_FBT_E!X32+FC_IND_TE_E!X32+FC_IND_MAC_E!X32+FC_IND_TL_E!X32+FC_IND_WP_E!X32+FC_IND_MQ_E!X32+FC_IND_CON_E!X32+FC_IND_NSP_E!X32</f>
        <v>0</v>
      </c>
      <c r="Y32" s="8">
        <f>FC_IND_IS_E!Y32+FC_IND_NFM_E!Y32+FC_IND_CPC_E!Y32+FC_IND_NMM_E!Y32+FC_IND_PPP_E!Y32+FC_IND_FBT_E!Y32+FC_IND_TE_E!Y32+FC_IND_MAC_E!Y32+FC_IND_TL_E!Y32+FC_IND_WP_E!Y32+FC_IND_MQ_E!Y32+FC_IND_CON_E!Y32+FC_IND_NSP_E!Y32</f>
        <v>0</v>
      </c>
      <c r="Z32" s="8">
        <f>FC_IND_IS_E!Z32+FC_IND_NFM_E!Z32+FC_IND_CPC_E!Z32+FC_IND_NMM_E!Z32+FC_IND_PPP_E!Z32+FC_IND_FBT_E!Z32+FC_IND_TE_E!Z32+FC_IND_MAC_E!Z32+FC_IND_TL_E!Z32+FC_IND_WP_E!Z32+FC_IND_MQ_E!Z32+FC_IND_CON_E!Z32+FC_IND_NSP_E!Z32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W33" si="18">SUM(C34:C50)</f>
        <v>7886.3347403999996</v>
      </c>
      <c r="D33" s="19">
        <f t="shared" si="18"/>
        <v>7943.0251716000021</v>
      </c>
      <c r="E33" s="19">
        <f t="shared" si="18"/>
        <v>7890.4764082800011</v>
      </c>
      <c r="F33" s="19">
        <f t="shared" si="18"/>
        <v>6494.4816130800009</v>
      </c>
      <c r="G33" s="19">
        <f t="shared" si="18"/>
        <v>6080.1085098000003</v>
      </c>
      <c r="H33" s="19">
        <f t="shared" si="18"/>
        <v>5916.1572018000006</v>
      </c>
      <c r="I33" s="19">
        <f t="shared" si="18"/>
        <v>5510.682061200001</v>
      </c>
      <c r="J33" s="19">
        <f t="shared" si="18"/>
        <v>4616.1598417200003</v>
      </c>
      <c r="K33" s="19">
        <f t="shared" si="18"/>
        <v>4173.0861592799993</v>
      </c>
      <c r="L33" s="19">
        <f t="shared" si="18"/>
        <v>3913.5250965599998</v>
      </c>
      <c r="M33" s="19">
        <f t="shared" si="18"/>
        <v>3607.9924643999998</v>
      </c>
      <c r="N33" s="19">
        <f t="shared" si="18"/>
        <v>3088.1723349600006</v>
      </c>
      <c r="O33" s="19">
        <f t="shared" si="18"/>
        <v>2504.3974369200005</v>
      </c>
      <c r="P33" s="19">
        <f t="shared" si="18"/>
        <v>2346.3725806800003</v>
      </c>
      <c r="Q33" s="19">
        <f t="shared" si="18"/>
        <v>2522.4955959599997</v>
      </c>
      <c r="R33" s="19">
        <f t="shared" si="18"/>
        <v>2576.70847908</v>
      </c>
      <c r="S33" s="19">
        <f t="shared" si="18"/>
        <v>2115.61131888</v>
      </c>
      <c r="T33" s="19">
        <f t="shared" si="18"/>
        <v>2203.6930714800001</v>
      </c>
      <c r="U33" s="19">
        <f t="shared" si="18"/>
        <v>2047.0733740799997</v>
      </c>
      <c r="V33" s="19">
        <f t="shared" si="18"/>
        <v>1934.8290489600004</v>
      </c>
      <c r="W33" s="19">
        <f t="shared" si="18"/>
        <v>1973.9648041199998</v>
      </c>
      <c r="X33" s="19">
        <f t="shared" ref="X33:Z33" si="19">SUM(X34:X50)</f>
        <v>1800.1170216000003</v>
      </c>
      <c r="Y33" s="19">
        <f t="shared" si="19"/>
        <v>2068.5070576799999</v>
      </c>
      <c r="Z33" s="19">
        <f t="shared" si="19"/>
        <v>1912.6042855199998</v>
      </c>
    </row>
    <row r="34" spans="1:26" ht="11.25" customHeight="1" x14ac:dyDescent="0.2">
      <c r="A34" s="28" t="s">
        <v>54</v>
      </c>
      <c r="B34" s="7" t="s">
        <v>55</v>
      </c>
      <c r="C34" s="8">
        <f>FC_IND_IS_E!C34+FC_IND_NFM_E!C34+FC_IND_CPC_E!C34+FC_IND_NMM_E!C34+FC_IND_PPP_E!C34+FC_IND_FBT_E!C34+FC_IND_TE_E!C34+FC_IND_MAC_E!C34+FC_IND_TL_E!C34+FC_IND_WP_E!C34+FC_IND_MQ_E!C34+FC_IND_CON_E!C34+FC_IND_NSP_E!C34</f>
        <v>0</v>
      </c>
      <c r="D34" s="8">
        <f>FC_IND_IS_E!D34+FC_IND_NFM_E!D34+FC_IND_CPC_E!D34+FC_IND_NMM_E!D34+FC_IND_PPP_E!D34+FC_IND_FBT_E!D34+FC_IND_TE_E!D34+FC_IND_MAC_E!D34+FC_IND_TL_E!D34+FC_IND_WP_E!D34+FC_IND_MQ_E!D34+FC_IND_CON_E!D34+FC_IND_NSP_E!D34</f>
        <v>0</v>
      </c>
      <c r="E34" s="8">
        <f>FC_IND_IS_E!E34+FC_IND_NFM_E!E34+FC_IND_CPC_E!E34+FC_IND_NMM_E!E34+FC_IND_PPP_E!E34+FC_IND_FBT_E!E34+FC_IND_TE_E!E34+FC_IND_MAC_E!E34+FC_IND_TL_E!E34+FC_IND_WP_E!E34+FC_IND_MQ_E!E34+FC_IND_CON_E!E34+FC_IND_NSP_E!E34</f>
        <v>0</v>
      </c>
      <c r="F34" s="8">
        <f>FC_IND_IS_E!F34+FC_IND_NFM_E!F34+FC_IND_CPC_E!F34+FC_IND_NMM_E!F34+FC_IND_PPP_E!F34+FC_IND_FBT_E!F34+FC_IND_TE_E!F34+FC_IND_MAC_E!F34+FC_IND_TL_E!F34+FC_IND_WP_E!F34+FC_IND_MQ_E!F34+FC_IND_CON_E!F34+FC_IND_NSP_E!F34</f>
        <v>0</v>
      </c>
      <c r="G34" s="8">
        <f>FC_IND_IS_E!G34+FC_IND_NFM_E!G34+FC_IND_CPC_E!G34+FC_IND_NMM_E!G34+FC_IND_PPP_E!G34+FC_IND_FBT_E!G34+FC_IND_TE_E!G34+FC_IND_MAC_E!G34+FC_IND_TL_E!G34+FC_IND_WP_E!G34+FC_IND_MQ_E!G34+FC_IND_CON_E!G34+FC_IND_NSP_E!G34</f>
        <v>0</v>
      </c>
      <c r="H34" s="8">
        <f>FC_IND_IS_E!H34+FC_IND_NFM_E!H34+FC_IND_CPC_E!H34+FC_IND_NMM_E!H34+FC_IND_PPP_E!H34+FC_IND_FBT_E!H34+FC_IND_TE_E!H34+FC_IND_MAC_E!H34+FC_IND_TL_E!H34+FC_IND_WP_E!H34+FC_IND_MQ_E!H34+FC_IND_CON_E!H34+FC_IND_NSP_E!H34</f>
        <v>0</v>
      </c>
      <c r="I34" s="8">
        <f>FC_IND_IS_E!I34+FC_IND_NFM_E!I34+FC_IND_CPC_E!I34+FC_IND_NMM_E!I34+FC_IND_PPP_E!I34+FC_IND_FBT_E!I34+FC_IND_TE_E!I34+FC_IND_MAC_E!I34+FC_IND_TL_E!I34+FC_IND_WP_E!I34+FC_IND_MQ_E!I34+FC_IND_CON_E!I34+FC_IND_NSP_E!I34</f>
        <v>0</v>
      </c>
      <c r="J34" s="8">
        <f>FC_IND_IS_E!J34+FC_IND_NFM_E!J34+FC_IND_CPC_E!J34+FC_IND_NMM_E!J34+FC_IND_PPP_E!J34+FC_IND_FBT_E!J34+FC_IND_TE_E!J34+FC_IND_MAC_E!J34+FC_IND_TL_E!J34+FC_IND_WP_E!J34+FC_IND_MQ_E!J34+FC_IND_CON_E!J34+FC_IND_NSP_E!J34</f>
        <v>0</v>
      </c>
      <c r="K34" s="8">
        <f>FC_IND_IS_E!K34+FC_IND_NFM_E!K34+FC_IND_CPC_E!K34+FC_IND_NMM_E!K34+FC_IND_PPP_E!K34+FC_IND_FBT_E!K34+FC_IND_TE_E!K34+FC_IND_MAC_E!K34+FC_IND_TL_E!K34+FC_IND_WP_E!K34+FC_IND_MQ_E!K34+FC_IND_CON_E!K34+FC_IND_NSP_E!K34</f>
        <v>0</v>
      </c>
      <c r="L34" s="8">
        <f>FC_IND_IS_E!L34+FC_IND_NFM_E!L34+FC_IND_CPC_E!L34+FC_IND_NMM_E!L34+FC_IND_PPP_E!L34+FC_IND_FBT_E!L34+FC_IND_TE_E!L34+FC_IND_MAC_E!L34+FC_IND_TL_E!L34+FC_IND_WP_E!L34+FC_IND_MQ_E!L34+FC_IND_CON_E!L34+FC_IND_NSP_E!L34</f>
        <v>0</v>
      </c>
      <c r="M34" s="8">
        <f>FC_IND_IS_E!M34+FC_IND_NFM_E!M34+FC_IND_CPC_E!M34+FC_IND_NMM_E!M34+FC_IND_PPP_E!M34+FC_IND_FBT_E!M34+FC_IND_TE_E!M34+FC_IND_MAC_E!M34+FC_IND_TL_E!M34+FC_IND_WP_E!M34+FC_IND_MQ_E!M34+FC_IND_CON_E!M34+FC_IND_NSP_E!M34</f>
        <v>0</v>
      </c>
      <c r="N34" s="8">
        <f>FC_IND_IS_E!N34+FC_IND_NFM_E!N34+FC_IND_CPC_E!N34+FC_IND_NMM_E!N34+FC_IND_PPP_E!N34+FC_IND_FBT_E!N34+FC_IND_TE_E!N34+FC_IND_MAC_E!N34+FC_IND_TL_E!N34+FC_IND_WP_E!N34+FC_IND_MQ_E!N34+FC_IND_CON_E!N34+FC_IND_NSP_E!N34</f>
        <v>0</v>
      </c>
      <c r="O34" s="8">
        <f>FC_IND_IS_E!O34+FC_IND_NFM_E!O34+FC_IND_CPC_E!O34+FC_IND_NMM_E!O34+FC_IND_PPP_E!O34+FC_IND_FBT_E!O34+FC_IND_TE_E!O34+FC_IND_MAC_E!O34+FC_IND_TL_E!O34+FC_IND_WP_E!O34+FC_IND_MQ_E!O34+FC_IND_CON_E!O34+FC_IND_NSP_E!O34</f>
        <v>0</v>
      </c>
      <c r="P34" s="8">
        <f>FC_IND_IS_E!P34+FC_IND_NFM_E!P34+FC_IND_CPC_E!P34+FC_IND_NMM_E!P34+FC_IND_PPP_E!P34+FC_IND_FBT_E!P34+FC_IND_TE_E!P34+FC_IND_MAC_E!P34+FC_IND_TL_E!P34+FC_IND_WP_E!P34+FC_IND_MQ_E!P34+FC_IND_CON_E!P34+FC_IND_NSP_E!P34</f>
        <v>0</v>
      </c>
      <c r="Q34" s="8">
        <f>FC_IND_IS_E!Q34+FC_IND_NFM_E!Q34+FC_IND_CPC_E!Q34+FC_IND_NMM_E!Q34+FC_IND_PPP_E!Q34+FC_IND_FBT_E!Q34+FC_IND_TE_E!Q34+FC_IND_MAC_E!Q34+FC_IND_TL_E!Q34+FC_IND_WP_E!Q34+FC_IND_MQ_E!Q34+FC_IND_CON_E!Q34+FC_IND_NSP_E!Q34</f>
        <v>0</v>
      </c>
      <c r="R34" s="8">
        <f>FC_IND_IS_E!R34+FC_IND_NFM_E!R34+FC_IND_CPC_E!R34+FC_IND_NMM_E!R34+FC_IND_PPP_E!R34+FC_IND_FBT_E!R34+FC_IND_TE_E!R34+FC_IND_MAC_E!R34+FC_IND_TL_E!R34+FC_IND_WP_E!R34+FC_IND_MQ_E!R34+FC_IND_CON_E!R34+FC_IND_NSP_E!R34</f>
        <v>0</v>
      </c>
      <c r="S34" s="8">
        <f>FC_IND_IS_E!S34+FC_IND_NFM_E!S34+FC_IND_CPC_E!S34+FC_IND_NMM_E!S34+FC_IND_PPP_E!S34+FC_IND_FBT_E!S34+FC_IND_TE_E!S34+FC_IND_MAC_E!S34+FC_IND_TL_E!S34+FC_IND_WP_E!S34+FC_IND_MQ_E!S34+FC_IND_CON_E!S34+FC_IND_NSP_E!S34</f>
        <v>0</v>
      </c>
      <c r="T34" s="8">
        <f>FC_IND_IS_E!T34+FC_IND_NFM_E!T34+FC_IND_CPC_E!T34+FC_IND_NMM_E!T34+FC_IND_PPP_E!T34+FC_IND_FBT_E!T34+FC_IND_TE_E!T34+FC_IND_MAC_E!T34+FC_IND_TL_E!T34+FC_IND_WP_E!T34+FC_IND_MQ_E!T34+FC_IND_CON_E!T34+FC_IND_NSP_E!T34</f>
        <v>0</v>
      </c>
      <c r="U34" s="8">
        <f>FC_IND_IS_E!U34+FC_IND_NFM_E!U34+FC_IND_CPC_E!U34+FC_IND_NMM_E!U34+FC_IND_PPP_E!U34+FC_IND_FBT_E!U34+FC_IND_TE_E!U34+FC_IND_MAC_E!U34+FC_IND_TL_E!U34+FC_IND_WP_E!U34+FC_IND_MQ_E!U34+FC_IND_CON_E!U34+FC_IND_NSP_E!U34</f>
        <v>0</v>
      </c>
      <c r="V34" s="8">
        <f>FC_IND_IS_E!V34+FC_IND_NFM_E!V34+FC_IND_CPC_E!V34+FC_IND_NMM_E!V34+FC_IND_PPP_E!V34+FC_IND_FBT_E!V34+FC_IND_TE_E!V34+FC_IND_MAC_E!V34+FC_IND_TL_E!V34+FC_IND_WP_E!V34+FC_IND_MQ_E!V34+FC_IND_CON_E!V34+FC_IND_NSP_E!V34</f>
        <v>0</v>
      </c>
      <c r="W34" s="8">
        <f>FC_IND_IS_E!W34+FC_IND_NFM_E!W34+FC_IND_CPC_E!W34+FC_IND_NMM_E!W34+FC_IND_PPP_E!W34+FC_IND_FBT_E!W34+FC_IND_TE_E!W34+FC_IND_MAC_E!W34+FC_IND_TL_E!W34+FC_IND_WP_E!W34+FC_IND_MQ_E!W34+FC_IND_CON_E!W34+FC_IND_NSP_E!W34</f>
        <v>0</v>
      </c>
      <c r="X34" s="8">
        <f>FC_IND_IS_E!X34+FC_IND_NFM_E!X34+FC_IND_CPC_E!X34+FC_IND_NMM_E!X34+FC_IND_PPP_E!X34+FC_IND_FBT_E!X34+FC_IND_TE_E!X34+FC_IND_MAC_E!X34+FC_IND_TL_E!X34+FC_IND_WP_E!X34+FC_IND_MQ_E!X34+FC_IND_CON_E!X34+FC_IND_NSP_E!X34</f>
        <v>0</v>
      </c>
      <c r="Y34" s="8">
        <f>FC_IND_IS_E!Y34+FC_IND_NFM_E!Y34+FC_IND_CPC_E!Y34+FC_IND_NMM_E!Y34+FC_IND_PPP_E!Y34+FC_IND_FBT_E!Y34+FC_IND_TE_E!Y34+FC_IND_MAC_E!Y34+FC_IND_TL_E!Y34+FC_IND_WP_E!Y34+FC_IND_MQ_E!Y34+FC_IND_CON_E!Y34+FC_IND_NSP_E!Y34</f>
        <v>0</v>
      </c>
      <c r="Z34" s="8">
        <f>FC_IND_IS_E!Z34+FC_IND_NFM_E!Z34+FC_IND_CPC_E!Z34+FC_IND_NMM_E!Z34+FC_IND_PPP_E!Z34+FC_IND_FBT_E!Z34+FC_IND_TE_E!Z34+FC_IND_MAC_E!Z34+FC_IND_TL_E!Z34+FC_IND_WP_E!Z34+FC_IND_MQ_E!Z34+FC_IND_CON_E!Z34+FC_IND_NSP_E!Z34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FC_IND_IS_E!C35+FC_IND_NFM_E!C35+FC_IND_CPC_E!C35+FC_IND_NMM_E!C35+FC_IND_PPP_E!C35+FC_IND_FBT_E!C35+FC_IND_TE_E!C35+FC_IND_MAC_E!C35+FC_IND_TL_E!C35+FC_IND_WP_E!C35+FC_IND_MQ_E!C35+FC_IND_CON_E!C35+FC_IND_NSP_E!C35</f>
        <v>0</v>
      </c>
      <c r="D35" s="8">
        <f>FC_IND_IS_E!D35+FC_IND_NFM_E!D35+FC_IND_CPC_E!D35+FC_IND_NMM_E!D35+FC_IND_PPP_E!D35+FC_IND_FBT_E!D35+FC_IND_TE_E!D35+FC_IND_MAC_E!D35+FC_IND_TL_E!D35+FC_IND_WP_E!D35+FC_IND_MQ_E!D35+FC_IND_CON_E!D35+FC_IND_NSP_E!D35</f>
        <v>0</v>
      </c>
      <c r="E35" s="8">
        <f>FC_IND_IS_E!E35+FC_IND_NFM_E!E35+FC_IND_CPC_E!E35+FC_IND_NMM_E!E35+FC_IND_PPP_E!E35+FC_IND_FBT_E!E35+FC_IND_TE_E!E35+FC_IND_MAC_E!E35+FC_IND_TL_E!E35+FC_IND_WP_E!E35+FC_IND_MQ_E!E35+FC_IND_CON_E!E35+FC_IND_NSP_E!E35</f>
        <v>0</v>
      </c>
      <c r="F35" s="8">
        <f>FC_IND_IS_E!F35+FC_IND_NFM_E!F35+FC_IND_CPC_E!F35+FC_IND_NMM_E!F35+FC_IND_PPP_E!F35+FC_IND_FBT_E!F35+FC_IND_TE_E!F35+FC_IND_MAC_E!F35+FC_IND_TL_E!F35+FC_IND_WP_E!F35+FC_IND_MQ_E!F35+FC_IND_CON_E!F35+FC_IND_NSP_E!F35</f>
        <v>0</v>
      </c>
      <c r="G35" s="8">
        <f>FC_IND_IS_E!G35+FC_IND_NFM_E!G35+FC_IND_CPC_E!G35+FC_IND_NMM_E!G35+FC_IND_PPP_E!G35+FC_IND_FBT_E!G35+FC_IND_TE_E!G35+FC_IND_MAC_E!G35+FC_IND_TL_E!G35+FC_IND_WP_E!G35+FC_IND_MQ_E!G35+FC_IND_CON_E!G35+FC_IND_NSP_E!G35</f>
        <v>0</v>
      </c>
      <c r="H35" s="8">
        <f>FC_IND_IS_E!H35+FC_IND_NFM_E!H35+FC_IND_CPC_E!H35+FC_IND_NMM_E!H35+FC_IND_PPP_E!H35+FC_IND_FBT_E!H35+FC_IND_TE_E!H35+FC_IND_MAC_E!H35+FC_IND_TL_E!H35+FC_IND_WP_E!H35+FC_IND_MQ_E!H35+FC_IND_CON_E!H35+FC_IND_NSP_E!H35</f>
        <v>0</v>
      </c>
      <c r="I35" s="8">
        <f>FC_IND_IS_E!I35+FC_IND_NFM_E!I35+FC_IND_CPC_E!I35+FC_IND_NMM_E!I35+FC_IND_PPP_E!I35+FC_IND_FBT_E!I35+FC_IND_TE_E!I35+FC_IND_MAC_E!I35+FC_IND_TL_E!I35+FC_IND_WP_E!I35+FC_IND_MQ_E!I35+FC_IND_CON_E!I35+FC_IND_NSP_E!I35</f>
        <v>0</v>
      </c>
      <c r="J35" s="8">
        <f>FC_IND_IS_E!J35+FC_IND_NFM_E!J35+FC_IND_CPC_E!J35+FC_IND_NMM_E!J35+FC_IND_PPP_E!J35+FC_IND_FBT_E!J35+FC_IND_TE_E!J35+FC_IND_MAC_E!J35+FC_IND_TL_E!J35+FC_IND_WP_E!J35+FC_IND_MQ_E!J35+FC_IND_CON_E!J35+FC_IND_NSP_E!J35</f>
        <v>0</v>
      </c>
      <c r="K35" s="8">
        <f>FC_IND_IS_E!K35+FC_IND_NFM_E!K35+FC_IND_CPC_E!K35+FC_IND_NMM_E!K35+FC_IND_PPP_E!K35+FC_IND_FBT_E!K35+FC_IND_TE_E!K35+FC_IND_MAC_E!K35+FC_IND_TL_E!K35+FC_IND_WP_E!K35+FC_IND_MQ_E!K35+FC_IND_CON_E!K35+FC_IND_NSP_E!K35</f>
        <v>0</v>
      </c>
      <c r="L35" s="8">
        <f>FC_IND_IS_E!L35+FC_IND_NFM_E!L35+FC_IND_CPC_E!L35+FC_IND_NMM_E!L35+FC_IND_PPP_E!L35+FC_IND_FBT_E!L35+FC_IND_TE_E!L35+FC_IND_MAC_E!L35+FC_IND_TL_E!L35+FC_IND_WP_E!L35+FC_IND_MQ_E!L35+FC_IND_CON_E!L35+FC_IND_NSP_E!L35</f>
        <v>0</v>
      </c>
      <c r="M35" s="8">
        <f>FC_IND_IS_E!M35+FC_IND_NFM_E!M35+FC_IND_CPC_E!M35+FC_IND_NMM_E!M35+FC_IND_PPP_E!M35+FC_IND_FBT_E!M35+FC_IND_TE_E!M35+FC_IND_MAC_E!M35+FC_IND_TL_E!M35+FC_IND_WP_E!M35+FC_IND_MQ_E!M35+FC_IND_CON_E!M35+FC_IND_NSP_E!M35</f>
        <v>0</v>
      </c>
      <c r="N35" s="8">
        <f>FC_IND_IS_E!N35+FC_IND_NFM_E!N35+FC_IND_CPC_E!N35+FC_IND_NMM_E!N35+FC_IND_PPP_E!N35+FC_IND_FBT_E!N35+FC_IND_TE_E!N35+FC_IND_MAC_E!N35+FC_IND_TL_E!N35+FC_IND_WP_E!N35+FC_IND_MQ_E!N35+FC_IND_CON_E!N35+FC_IND_NSP_E!N35</f>
        <v>0</v>
      </c>
      <c r="O35" s="8">
        <f>FC_IND_IS_E!O35+FC_IND_NFM_E!O35+FC_IND_CPC_E!O35+FC_IND_NMM_E!O35+FC_IND_PPP_E!O35+FC_IND_FBT_E!O35+FC_IND_TE_E!O35+FC_IND_MAC_E!O35+FC_IND_TL_E!O35+FC_IND_WP_E!O35+FC_IND_MQ_E!O35+FC_IND_CON_E!O35+FC_IND_NSP_E!O35</f>
        <v>0</v>
      </c>
      <c r="P35" s="8">
        <f>FC_IND_IS_E!P35+FC_IND_NFM_E!P35+FC_IND_CPC_E!P35+FC_IND_NMM_E!P35+FC_IND_PPP_E!P35+FC_IND_FBT_E!P35+FC_IND_TE_E!P35+FC_IND_MAC_E!P35+FC_IND_TL_E!P35+FC_IND_WP_E!P35+FC_IND_MQ_E!P35+FC_IND_CON_E!P35+FC_IND_NSP_E!P35</f>
        <v>0</v>
      </c>
      <c r="Q35" s="8">
        <f>FC_IND_IS_E!Q35+FC_IND_NFM_E!Q35+FC_IND_CPC_E!Q35+FC_IND_NMM_E!Q35+FC_IND_PPP_E!Q35+FC_IND_FBT_E!Q35+FC_IND_TE_E!Q35+FC_IND_MAC_E!Q35+FC_IND_TL_E!Q35+FC_IND_WP_E!Q35+FC_IND_MQ_E!Q35+FC_IND_CON_E!Q35+FC_IND_NSP_E!Q35</f>
        <v>0</v>
      </c>
      <c r="R35" s="8">
        <f>FC_IND_IS_E!R35+FC_IND_NFM_E!R35+FC_IND_CPC_E!R35+FC_IND_NMM_E!R35+FC_IND_PPP_E!R35+FC_IND_FBT_E!R35+FC_IND_TE_E!R35+FC_IND_MAC_E!R35+FC_IND_TL_E!R35+FC_IND_WP_E!R35+FC_IND_MQ_E!R35+FC_IND_CON_E!R35+FC_IND_NSP_E!R35</f>
        <v>0</v>
      </c>
      <c r="S35" s="8">
        <f>FC_IND_IS_E!S35+FC_IND_NFM_E!S35+FC_IND_CPC_E!S35+FC_IND_NMM_E!S35+FC_IND_PPP_E!S35+FC_IND_FBT_E!S35+FC_IND_TE_E!S35+FC_IND_MAC_E!S35+FC_IND_TL_E!S35+FC_IND_WP_E!S35+FC_IND_MQ_E!S35+FC_IND_CON_E!S35+FC_IND_NSP_E!S35</f>
        <v>0</v>
      </c>
      <c r="T35" s="8">
        <f>FC_IND_IS_E!T35+FC_IND_NFM_E!T35+FC_IND_CPC_E!T35+FC_IND_NMM_E!T35+FC_IND_PPP_E!T35+FC_IND_FBT_E!T35+FC_IND_TE_E!T35+FC_IND_MAC_E!T35+FC_IND_TL_E!T35+FC_IND_WP_E!T35+FC_IND_MQ_E!T35+FC_IND_CON_E!T35+FC_IND_NSP_E!T35</f>
        <v>0</v>
      </c>
      <c r="U35" s="8">
        <f>FC_IND_IS_E!U35+FC_IND_NFM_E!U35+FC_IND_CPC_E!U35+FC_IND_NMM_E!U35+FC_IND_PPP_E!U35+FC_IND_FBT_E!U35+FC_IND_TE_E!U35+FC_IND_MAC_E!U35+FC_IND_TL_E!U35+FC_IND_WP_E!U35+FC_IND_MQ_E!U35+FC_IND_CON_E!U35+FC_IND_NSP_E!U35</f>
        <v>0</v>
      </c>
      <c r="V35" s="8">
        <f>FC_IND_IS_E!V35+FC_IND_NFM_E!V35+FC_IND_CPC_E!V35+FC_IND_NMM_E!V35+FC_IND_PPP_E!V35+FC_IND_FBT_E!V35+FC_IND_TE_E!V35+FC_IND_MAC_E!V35+FC_IND_TL_E!V35+FC_IND_WP_E!V35+FC_IND_MQ_E!V35+FC_IND_CON_E!V35+FC_IND_NSP_E!V35</f>
        <v>0</v>
      </c>
      <c r="W35" s="8">
        <f>FC_IND_IS_E!W35+FC_IND_NFM_E!W35+FC_IND_CPC_E!W35+FC_IND_NMM_E!W35+FC_IND_PPP_E!W35+FC_IND_FBT_E!W35+FC_IND_TE_E!W35+FC_IND_MAC_E!W35+FC_IND_TL_E!W35+FC_IND_WP_E!W35+FC_IND_MQ_E!W35+FC_IND_CON_E!W35+FC_IND_NSP_E!W35</f>
        <v>0</v>
      </c>
      <c r="X35" s="8">
        <f>FC_IND_IS_E!X35+FC_IND_NFM_E!X35+FC_IND_CPC_E!X35+FC_IND_NMM_E!X35+FC_IND_PPP_E!X35+FC_IND_FBT_E!X35+FC_IND_TE_E!X35+FC_IND_MAC_E!X35+FC_IND_TL_E!X35+FC_IND_WP_E!X35+FC_IND_MQ_E!X35+FC_IND_CON_E!X35+FC_IND_NSP_E!X35</f>
        <v>0</v>
      </c>
      <c r="Y35" s="8">
        <f>FC_IND_IS_E!Y35+FC_IND_NFM_E!Y35+FC_IND_CPC_E!Y35+FC_IND_NMM_E!Y35+FC_IND_PPP_E!Y35+FC_IND_FBT_E!Y35+FC_IND_TE_E!Y35+FC_IND_MAC_E!Y35+FC_IND_TL_E!Y35+FC_IND_WP_E!Y35+FC_IND_MQ_E!Y35+FC_IND_CON_E!Y35+FC_IND_NSP_E!Y35</f>
        <v>0</v>
      </c>
      <c r="Z35" s="8">
        <f>FC_IND_IS_E!Z35+FC_IND_NFM_E!Z35+FC_IND_CPC_E!Z35+FC_IND_NMM_E!Z35+FC_IND_PPP_E!Z35+FC_IND_FBT_E!Z35+FC_IND_TE_E!Z35+FC_IND_MAC_E!Z35+FC_IND_TL_E!Z35+FC_IND_WP_E!Z35+FC_IND_MQ_E!Z35+FC_IND_CON_E!Z35+FC_IND_NSP_E!Z35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FC_IND_IS_E!C36+FC_IND_NFM_E!C36+FC_IND_CPC_E!C36+FC_IND_NMM_E!C36+FC_IND_PPP_E!C36+FC_IND_FBT_E!C36+FC_IND_TE_E!C36+FC_IND_MAC_E!C36+FC_IND_TL_E!C36+FC_IND_WP_E!C36+FC_IND_MQ_E!C36+FC_IND_CON_E!C36+FC_IND_NSP_E!C36</f>
        <v>937.17379475999996</v>
      </c>
      <c r="D36" s="8">
        <f>FC_IND_IS_E!D36+FC_IND_NFM_E!D36+FC_IND_CPC_E!D36+FC_IND_NMM_E!D36+FC_IND_PPP_E!D36+FC_IND_FBT_E!D36+FC_IND_TE_E!D36+FC_IND_MAC_E!D36+FC_IND_TL_E!D36+FC_IND_WP_E!D36+FC_IND_MQ_E!D36+FC_IND_CON_E!D36+FC_IND_NSP_E!D36</f>
        <v>937.17379476000008</v>
      </c>
      <c r="E36" s="8">
        <f>FC_IND_IS_E!E36+FC_IND_NFM_E!E36+FC_IND_CPC_E!E36+FC_IND_NMM_E!E36+FC_IND_PPP_E!E36+FC_IND_FBT_E!E36+FC_IND_TE_E!E36+FC_IND_MAC_E!E36+FC_IND_TL_E!E36+FC_IND_WP_E!E36+FC_IND_MQ_E!E36+FC_IND_CON_E!E36+FC_IND_NSP_E!E36</f>
        <v>811.8194104800001</v>
      </c>
      <c r="F36" s="8">
        <f>FC_IND_IS_E!F36+FC_IND_NFM_E!F36+FC_IND_CPC_E!F36+FC_IND_NMM_E!F36+FC_IND_PPP_E!F36+FC_IND_FBT_E!F36+FC_IND_TE_E!F36+FC_IND_MAC_E!F36+FC_IND_TL_E!F36+FC_IND_WP_E!F36+FC_IND_MQ_E!F36+FC_IND_CON_E!F36+FC_IND_NSP_E!F36</f>
        <v>396.95596668000007</v>
      </c>
      <c r="G36" s="8">
        <f>FC_IND_IS_E!G36+FC_IND_NFM_E!G36+FC_IND_CPC_E!G36+FC_IND_NMM_E!G36+FC_IND_PPP_E!G36+FC_IND_FBT_E!G36+FC_IND_TE_E!G36+FC_IND_MAC_E!G36+FC_IND_TL_E!G36+FC_IND_WP_E!G36+FC_IND_MQ_E!G36+FC_IND_CON_E!G36+FC_IND_NSP_E!G36</f>
        <v>298.52617572000003</v>
      </c>
      <c r="H36" s="8">
        <f>FC_IND_IS_E!H36+FC_IND_NFM_E!H36+FC_IND_CPC_E!H36+FC_IND_NMM_E!H36+FC_IND_PPP_E!H36+FC_IND_FBT_E!H36+FC_IND_TE_E!H36+FC_IND_MAC_E!H36+FC_IND_TL_E!H36+FC_IND_WP_E!H36+FC_IND_MQ_E!H36+FC_IND_CON_E!H36+FC_IND_NSP_E!H36</f>
        <v>316.43774172000002</v>
      </c>
      <c r="I36" s="8">
        <f>FC_IND_IS_E!I36+FC_IND_NFM_E!I36+FC_IND_CPC_E!I36+FC_IND_NMM_E!I36+FC_IND_PPP_E!I36+FC_IND_FBT_E!I36+FC_IND_TE_E!I36+FC_IND_MAC_E!I36+FC_IND_TL_E!I36+FC_IND_WP_E!I36+FC_IND_MQ_E!I36+FC_IND_CON_E!I36+FC_IND_NSP_E!I36</f>
        <v>286.58551031999997</v>
      </c>
      <c r="J36" s="8">
        <f>FC_IND_IS_E!J36+FC_IND_NFM_E!J36+FC_IND_CPC_E!J36+FC_IND_NMM_E!J36+FC_IND_PPP_E!J36+FC_IND_FBT_E!J36+FC_IND_TE_E!J36+FC_IND_MAC_E!J36+FC_IND_TL_E!J36+FC_IND_WP_E!J36+FC_IND_MQ_E!J36+FC_IND_CON_E!J36+FC_IND_NSP_E!J36</f>
        <v>278.64944856000005</v>
      </c>
      <c r="K36" s="8">
        <f>FC_IND_IS_E!K36+FC_IND_NFM_E!K36+FC_IND_CPC_E!K36+FC_IND_NMM_E!K36+FC_IND_PPP_E!K36+FC_IND_FBT_E!K36+FC_IND_TE_E!K36+FC_IND_MAC_E!K36+FC_IND_TL_E!K36+FC_IND_WP_E!K36+FC_IND_MQ_E!K36+FC_IND_CON_E!K36+FC_IND_NSP_E!K36</f>
        <v>278.64967572</v>
      </c>
      <c r="L36" s="8">
        <f>FC_IND_IS_E!L36+FC_IND_NFM_E!L36+FC_IND_CPC_E!L36+FC_IND_NMM_E!L36+FC_IND_PPP_E!L36+FC_IND_FBT_E!L36+FC_IND_TE_E!L36+FC_IND_MAC_E!L36+FC_IND_TL_E!L36+FC_IND_WP_E!L36+FC_IND_MQ_E!L36+FC_IND_CON_E!L36+FC_IND_NSP_E!L36</f>
        <v>229.3055262</v>
      </c>
      <c r="M36" s="8">
        <f>FC_IND_IS_E!M36+FC_IND_NFM_E!M36+FC_IND_CPC_E!M36+FC_IND_NMM_E!M36+FC_IND_PPP_E!M36+FC_IND_FBT_E!M36+FC_IND_TE_E!M36+FC_IND_MAC_E!M36+FC_IND_TL_E!M36+FC_IND_WP_E!M36+FC_IND_MQ_E!M36+FC_IND_CON_E!M36+FC_IND_NSP_E!M36</f>
        <v>214.79318244000001</v>
      </c>
      <c r="N36" s="8">
        <f>FC_IND_IS_E!N36+FC_IND_NFM_E!N36+FC_IND_CPC_E!N36+FC_IND_NMM_E!N36+FC_IND_PPP_E!N36+FC_IND_FBT_E!N36+FC_IND_TE_E!N36+FC_IND_MAC_E!N36+FC_IND_TL_E!N36+FC_IND_WP_E!N36+FC_IND_MQ_E!N36+FC_IND_CON_E!N36+FC_IND_NSP_E!N36</f>
        <v>232.20863100000003</v>
      </c>
      <c r="O36" s="8">
        <f>FC_IND_IS_E!O36+FC_IND_NFM_E!O36+FC_IND_CPC_E!O36+FC_IND_NMM_E!O36+FC_IND_PPP_E!O36+FC_IND_FBT_E!O36+FC_IND_TE_E!O36+FC_IND_MAC_E!O36+FC_IND_TL_E!O36+FC_IND_WP_E!O36+FC_IND_MQ_E!O36+FC_IND_CON_E!O36+FC_IND_NSP_E!O36</f>
        <v>200.27993004000004</v>
      </c>
      <c r="P36" s="8">
        <f>FC_IND_IS_E!P36+FC_IND_NFM_E!P36+FC_IND_CPC_E!P36+FC_IND_NMM_E!P36+FC_IND_PPP_E!P36+FC_IND_FBT_E!P36+FC_IND_TE_E!P36+FC_IND_MAC_E!P36+FC_IND_TL_E!P36+FC_IND_WP_E!P36+FC_IND_MQ_E!P36+FC_IND_CON_E!P36+FC_IND_NSP_E!P36</f>
        <v>177.05895336</v>
      </c>
      <c r="Q36" s="8">
        <f>FC_IND_IS_E!Q36+FC_IND_NFM_E!Q36+FC_IND_CPC_E!Q36+FC_IND_NMM_E!Q36+FC_IND_PPP_E!Q36+FC_IND_FBT_E!Q36+FC_IND_TE_E!Q36+FC_IND_MAC_E!Q36+FC_IND_TL_E!Q36+FC_IND_WP_E!Q36+FC_IND_MQ_E!Q36+FC_IND_CON_E!Q36+FC_IND_NSP_E!Q36</f>
        <v>174.15653004000001</v>
      </c>
      <c r="R36" s="8">
        <f>FC_IND_IS_E!R36+FC_IND_NFM_E!R36+FC_IND_CPC_E!R36+FC_IND_NMM_E!R36+FC_IND_PPP_E!R36+FC_IND_FBT_E!R36+FC_IND_TE_E!R36+FC_IND_MAC_E!R36+FC_IND_TL_E!R36+FC_IND_WP_E!R36+FC_IND_MQ_E!R36+FC_IND_CON_E!R36+FC_IND_NSP_E!R36</f>
        <v>174.15653004000001</v>
      </c>
      <c r="S36" s="8">
        <f>FC_IND_IS_E!S36+FC_IND_NFM_E!S36+FC_IND_CPC_E!S36+FC_IND_NMM_E!S36+FC_IND_PPP_E!S36+FC_IND_FBT_E!S36+FC_IND_TE_E!S36+FC_IND_MAC_E!S36+FC_IND_TL_E!S36+FC_IND_WP_E!S36+FC_IND_MQ_E!S36+FC_IND_CON_E!S36+FC_IND_NSP_E!S36</f>
        <v>171.25410671999998</v>
      </c>
      <c r="T36" s="8">
        <f>FC_IND_IS_E!T36+FC_IND_NFM_E!T36+FC_IND_CPC_E!T36+FC_IND_NMM_E!T36+FC_IND_PPP_E!T36+FC_IND_FBT_E!T36+FC_IND_TE_E!T36+FC_IND_MAC_E!T36+FC_IND_TL_E!T36+FC_IND_WP_E!T36+FC_IND_MQ_E!T36+FC_IND_CON_E!T36+FC_IND_NSP_E!T36</f>
        <v>164.53380528000005</v>
      </c>
      <c r="U36" s="8">
        <f>FC_IND_IS_E!U36+FC_IND_NFM_E!U36+FC_IND_CPC_E!U36+FC_IND_NMM_E!U36+FC_IND_PPP_E!U36+FC_IND_FBT_E!U36+FC_IND_TE_E!U36+FC_IND_MAC_E!U36+FC_IND_TL_E!U36+FC_IND_WP_E!U36+FC_IND_MQ_E!U36+FC_IND_CON_E!U36+FC_IND_NSP_E!U36</f>
        <v>164.74892580000002</v>
      </c>
      <c r="V36" s="8">
        <f>FC_IND_IS_E!V36+FC_IND_NFM_E!V36+FC_IND_CPC_E!V36+FC_IND_NMM_E!V36+FC_IND_PPP_E!V36+FC_IND_FBT_E!V36+FC_IND_TE_E!V36+FC_IND_MAC_E!V36+FC_IND_TL_E!V36+FC_IND_WP_E!V36+FC_IND_MQ_E!V36+FC_IND_CON_E!V36+FC_IND_NSP_E!V36</f>
        <v>155.40515352000003</v>
      </c>
      <c r="W36" s="8">
        <f>FC_IND_IS_E!W36+FC_IND_NFM_E!W36+FC_IND_CPC_E!W36+FC_IND_NMM_E!W36+FC_IND_PPP_E!W36+FC_IND_FBT_E!W36+FC_IND_TE_E!W36+FC_IND_MAC_E!W36+FC_IND_TL_E!W36+FC_IND_WP_E!W36+FC_IND_MQ_E!W36+FC_IND_CON_E!W36+FC_IND_NSP_E!W36</f>
        <v>140.59886472000002</v>
      </c>
      <c r="X36" s="8">
        <f>FC_IND_IS_E!X36+FC_IND_NFM_E!X36+FC_IND_CPC_E!X36+FC_IND_NMM_E!X36+FC_IND_PPP_E!X36+FC_IND_FBT_E!X36+FC_IND_TE_E!X36+FC_IND_MAC_E!X36+FC_IND_TL_E!X36+FC_IND_WP_E!X36+FC_IND_MQ_E!X36+FC_IND_CON_E!X36+FC_IND_NSP_E!X36</f>
        <v>146.99909772000004</v>
      </c>
      <c r="Y36" s="8">
        <f>FC_IND_IS_E!Y36+FC_IND_NFM_E!Y36+FC_IND_CPC_E!Y36+FC_IND_NMM_E!Y36+FC_IND_PPP_E!Y36+FC_IND_FBT_E!Y36+FC_IND_TE_E!Y36+FC_IND_MAC_E!Y36+FC_IND_TL_E!Y36+FC_IND_WP_E!Y36+FC_IND_MQ_E!Y36+FC_IND_CON_E!Y36+FC_IND_NSP_E!Y36</f>
        <v>149.93673083999997</v>
      </c>
      <c r="Z36" s="8">
        <f>FC_IND_IS_E!Z36+FC_IND_NFM_E!Z36+FC_IND_CPC_E!Z36+FC_IND_NMM_E!Z36+FC_IND_PPP_E!Z36+FC_IND_FBT_E!Z36+FC_IND_TE_E!Z36+FC_IND_MAC_E!Z36+FC_IND_TL_E!Z36+FC_IND_WP_E!Z36+FC_IND_MQ_E!Z36+FC_IND_CON_E!Z36+FC_IND_NSP_E!Z36</f>
        <v>147.60584207999997</v>
      </c>
    </row>
    <row r="37" spans="1:26" ht="11.25" customHeight="1" x14ac:dyDescent="0.2">
      <c r="A37" s="28" t="s">
        <v>60</v>
      </c>
      <c r="B37" s="7" t="s">
        <v>61</v>
      </c>
      <c r="C37" s="8">
        <f>FC_IND_IS_E!C37+FC_IND_NFM_E!C37+FC_IND_CPC_E!C37+FC_IND_NMM_E!C37+FC_IND_PPP_E!C37+FC_IND_FBT_E!C37+FC_IND_TE_E!C37+FC_IND_MAC_E!C37+FC_IND_TL_E!C37+FC_IND_WP_E!C37+FC_IND_MQ_E!C37+FC_IND_CON_E!C37+FC_IND_NSP_E!C37</f>
        <v>0</v>
      </c>
      <c r="D37" s="8">
        <f>FC_IND_IS_E!D37+FC_IND_NFM_E!D37+FC_IND_CPC_E!D37+FC_IND_NMM_E!D37+FC_IND_PPP_E!D37+FC_IND_FBT_E!D37+FC_IND_TE_E!D37+FC_IND_MAC_E!D37+FC_IND_TL_E!D37+FC_IND_WP_E!D37+FC_IND_MQ_E!D37+FC_IND_CON_E!D37+FC_IND_NSP_E!D37</f>
        <v>0</v>
      </c>
      <c r="E37" s="8">
        <f>FC_IND_IS_E!E37+FC_IND_NFM_E!E37+FC_IND_CPC_E!E37+FC_IND_NMM_E!E37+FC_IND_PPP_E!E37+FC_IND_FBT_E!E37+FC_IND_TE_E!E37+FC_IND_MAC_E!E37+FC_IND_TL_E!E37+FC_IND_WP_E!E37+FC_IND_MQ_E!E37+FC_IND_CON_E!E37+FC_IND_NSP_E!E37</f>
        <v>0</v>
      </c>
      <c r="F37" s="8">
        <f>FC_IND_IS_E!F37+FC_IND_NFM_E!F37+FC_IND_CPC_E!F37+FC_IND_NMM_E!F37+FC_IND_PPP_E!F37+FC_IND_FBT_E!F37+FC_IND_TE_E!F37+FC_IND_MAC_E!F37+FC_IND_TL_E!F37+FC_IND_WP_E!F37+FC_IND_MQ_E!F37+FC_IND_CON_E!F37+FC_IND_NSP_E!F37</f>
        <v>0</v>
      </c>
      <c r="G37" s="8">
        <f>FC_IND_IS_E!G37+FC_IND_NFM_E!G37+FC_IND_CPC_E!G37+FC_IND_NMM_E!G37+FC_IND_PPP_E!G37+FC_IND_FBT_E!G37+FC_IND_TE_E!G37+FC_IND_MAC_E!G37+FC_IND_TL_E!G37+FC_IND_WP_E!G37+FC_IND_MQ_E!G37+FC_IND_CON_E!G37+FC_IND_NSP_E!G37</f>
        <v>0</v>
      </c>
      <c r="H37" s="8">
        <f>FC_IND_IS_E!H37+FC_IND_NFM_E!H37+FC_IND_CPC_E!H37+FC_IND_NMM_E!H37+FC_IND_PPP_E!H37+FC_IND_FBT_E!H37+FC_IND_TE_E!H37+FC_IND_MAC_E!H37+FC_IND_TL_E!H37+FC_IND_WP_E!H37+FC_IND_MQ_E!H37+FC_IND_CON_E!H37+FC_IND_NSP_E!H37</f>
        <v>0</v>
      </c>
      <c r="I37" s="8">
        <f>FC_IND_IS_E!I37+FC_IND_NFM_E!I37+FC_IND_CPC_E!I37+FC_IND_NMM_E!I37+FC_IND_PPP_E!I37+FC_IND_FBT_E!I37+FC_IND_TE_E!I37+FC_IND_MAC_E!I37+FC_IND_TL_E!I37+FC_IND_WP_E!I37+FC_IND_MQ_E!I37+FC_IND_CON_E!I37+FC_IND_NSP_E!I37</f>
        <v>0</v>
      </c>
      <c r="J37" s="8">
        <f>FC_IND_IS_E!J37+FC_IND_NFM_E!J37+FC_IND_CPC_E!J37+FC_IND_NMM_E!J37+FC_IND_PPP_E!J37+FC_IND_FBT_E!J37+FC_IND_TE_E!J37+FC_IND_MAC_E!J37+FC_IND_TL_E!J37+FC_IND_WP_E!J37+FC_IND_MQ_E!J37+FC_IND_CON_E!J37+FC_IND_NSP_E!J37</f>
        <v>0</v>
      </c>
      <c r="K37" s="8">
        <f>FC_IND_IS_E!K37+FC_IND_NFM_E!K37+FC_IND_CPC_E!K37+FC_IND_NMM_E!K37+FC_IND_PPP_E!K37+FC_IND_FBT_E!K37+FC_IND_TE_E!K37+FC_IND_MAC_E!K37+FC_IND_TL_E!K37+FC_IND_WP_E!K37+FC_IND_MQ_E!K37+FC_IND_CON_E!K37+FC_IND_NSP_E!K37</f>
        <v>0</v>
      </c>
      <c r="L37" s="8">
        <f>FC_IND_IS_E!L37+FC_IND_NFM_E!L37+FC_IND_CPC_E!L37+FC_IND_NMM_E!L37+FC_IND_PPP_E!L37+FC_IND_FBT_E!L37+FC_IND_TE_E!L37+FC_IND_MAC_E!L37+FC_IND_TL_E!L37+FC_IND_WP_E!L37+FC_IND_MQ_E!L37+FC_IND_CON_E!L37+FC_IND_NSP_E!L37</f>
        <v>15.245722799999999</v>
      </c>
      <c r="M37" s="8">
        <f>FC_IND_IS_E!M37+FC_IND_NFM_E!M37+FC_IND_CPC_E!M37+FC_IND_NMM_E!M37+FC_IND_PPP_E!M37+FC_IND_FBT_E!M37+FC_IND_TE_E!M37+FC_IND_MAC_E!M37+FC_IND_TL_E!M37+FC_IND_WP_E!M37+FC_IND_MQ_E!M37+FC_IND_CON_E!M37+FC_IND_NSP_E!M37</f>
        <v>18.295116839999999</v>
      </c>
      <c r="N37" s="8">
        <f>FC_IND_IS_E!N37+FC_IND_NFM_E!N37+FC_IND_CPC_E!N37+FC_IND_NMM_E!N37+FC_IND_PPP_E!N37+FC_IND_FBT_E!N37+FC_IND_TE_E!N37+FC_IND_MAC_E!N37+FC_IND_TL_E!N37+FC_IND_WP_E!N37+FC_IND_MQ_E!N37+FC_IND_CON_E!N37+FC_IND_NSP_E!N37</f>
        <v>9.1474336799999989</v>
      </c>
      <c r="O37" s="8">
        <f>FC_IND_IS_E!O37+FC_IND_NFM_E!O37+FC_IND_CPC_E!O37+FC_IND_NMM_E!O37+FC_IND_PPP_E!O37+FC_IND_FBT_E!O37+FC_IND_TE_E!O37+FC_IND_MAC_E!O37+FC_IND_TL_E!O37+FC_IND_WP_E!O37+FC_IND_MQ_E!O37+FC_IND_CON_E!O37+FC_IND_NSP_E!O37</f>
        <v>0</v>
      </c>
      <c r="P37" s="8">
        <f>FC_IND_IS_E!P37+FC_IND_NFM_E!P37+FC_IND_CPC_E!P37+FC_IND_NMM_E!P37+FC_IND_PPP_E!P37+FC_IND_FBT_E!P37+FC_IND_TE_E!P37+FC_IND_MAC_E!P37+FC_IND_TL_E!P37+FC_IND_WP_E!P37+FC_IND_MQ_E!P37+FC_IND_CON_E!P37+FC_IND_NSP_E!P37</f>
        <v>0</v>
      </c>
      <c r="Q37" s="8">
        <f>FC_IND_IS_E!Q37+FC_IND_NFM_E!Q37+FC_IND_CPC_E!Q37+FC_IND_NMM_E!Q37+FC_IND_PPP_E!Q37+FC_IND_FBT_E!Q37+FC_IND_TE_E!Q37+FC_IND_MAC_E!Q37+FC_IND_TL_E!Q37+FC_IND_WP_E!Q37+FC_IND_MQ_E!Q37+FC_IND_CON_E!Q37+FC_IND_NSP_E!Q37</f>
        <v>0</v>
      </c>
      <c r="R37" s="8">
        <f>FC_IND_IS_E!R37+FC_IND_NFM_E!R37+FC_IND_CPC_E!R37+FC_IND_NMM_E!R37+FC_IND_PPP_E!R37+FC_IND_FBT_E!R37+FC_IND_TE_E!R37+FC_IND_MAC_E!R37+FC_IND_TL_E!R37+FC_IND_WP_E!R37+FC_IND_MQ_E!R37+FC_IND_CON_E!R37+FC_IND_NSP_E!R37</f>
        <v>0</v>
      </c>
      <c r="S37" s="8">
        <f>FC_IND_IS_E!S37+FC_IND_NFM_E!S37+FC_IND_CPC_E!S37+FC_IND_NMM_E!S37+FC_IND_PPP_E!S37+FC_IND_FBT_E!S37+FC_IND_TE_E!S37+FC_IND_MAC_E!S37+FC_IND_TL_E!S37+FC_IND_WP_E!S37+FC_IND_MQ_E!S37+FC_IND_CON_E!S37+FC_IND_NSP_E!S37</f>
        <v>0</v>
      </c>
      <c r="T37" s="8">
        <f>FC_IND_IS_E!T37+FC_IND_NFM_E!T37+FC_IND_CPC_E!T37+FC_IND_NMM_E!T37+FC_IND_PPP_E!T37+FC_IND_FBT_E!T37+FC_IND_TE_E!T37+FC_IND_MAC_E!T37+FC_IND_TL_E!T37+FC_IND_WP_E!T37+FC_IND_MQ_E!T37+FC_IND_CON_E!T37+FC_IND_NSP_E!T37</f>
        <v>3.0436559999999998E-2</v>
      </c>
      <c r="U37" s="8">
        <f>FC_IND_IS_E!U37+FC_IND_NFM_E!U37+FC_IND_CPC_E!U37+FC_IND_NMM_E!U37+FC_IND_PPP_E!U37+FC_IND_FBT_E!U37+FC_IND_TE_E!U37+FC_IND_MAC_E!U37+FC_IND_TL_E!U37+FC_IND_WP_E!U37+FC_IND_MQ_E!U37+FC_IND_CON_E!U37+FC_IND_NSP_E!U37</f>
        <v>4.0705156799999997</v>
      </c>
      <c r="V37" s="8">
        <f>FC_IND_IS_E!V37+FC_IND_NFM_E!V37+FC_IND_CPC_E!V37+FC_IND_NMM_E!V37+FC_IND_PPP_E!V37+FC_IND_FBT_E!V37+FC_IND_TE_E!V37+FC_IND_MAC_E!V37+FC_IND_TL_E!V37+FC_IND_WP_E!V37+FC_IND_MQ_E!V37+FC_IND_CON_E!V37+FC_IND_NSP_E!V37</f>
        <v>3.1985830800000001</v>
      </c>
      <c r="W37" s="8">
        <f>FC_IND_IS_E!W37+FC_IND_NFM_E!W37+FC_IND_CPC_E!W37+FC_IND_NMM_E!W37+FC_IND_PPP_E!W37+FC_IND_FBT_E!W37+FC_IND_TE_E!W37+FC_IND_MAC_E!W37+FC_IND_TL_E!W37+FC_IND_WP_E!W37+FC_IND_MQ_E!W37+FC_IND_CON_E!W37+FC_IND_NSP_E!W37</f>
        <v>2.6527208399999997</v>
      </c>
      <c r="X37" s="8">
        <f>FC_IND_IS_E!X37+FC_IND_NFM_E!X37+FC_IND_CPC_E!X37+FC_IND_NMM_E!X37+FC_IND_PPP_E!X37+FC_IND_FBT_E!X37+FC_IND_TE_E!X37+FC_IND_MAC_E!X37+FC_IND_TL_E!X37+FC_IND_WP_E!X37+FC_IND_MQ_E!X37+FC_IND_CON_E!X37+FC_IND_NSP_E!X37</f>
        <v>4.0188733200000009</v>
      </c>
      <c r="Y37" s="8">
        <f>FC_IND_IS_E!Y37+FC_IND_NFM_E!Y37+FC_IND_CPC_E!Y37+FC_IND_NMM_E!Y37+FC_IND_PPP_E!Y37+FC_IND_FBT_E!Y37+FC_IND_TE_E!Y37+FC_IND_MAC_E!Y37+FC_IND_TL_E!Y37+FC_IND_WP_E!Y37+FC_IND_MQ_E!Y37+FC_IND_CON_E!Y37+FC_IND_NSP_E!Y37</f>
        <v>4.6133841600000007</v>
      </c>
      <c r="Z37" s="8">
        <f>FC_IND_IS_E!Z37+FC_IND_NFM_E!Z37+FC_IND_CPC_E!Z37+FC_IND_NMM_E!Z37+FC_IND_PPP_E!Z37+FC_IND_FBT_E!Z37+FC_IND_TE_E!Z37+FC_IND_MAC_E!Z37+FC_IND_TL_E!Z37+FC_IND_WP_E!Z37+FC_IND_MQ_E!Z37+FC_IND_CON_E!Z37+FC_IND_NSP_E!Z37</f>
        <v>3.6987904800000013</v>
      </c>
    </row>
    <row r="38" spans="1:26" ht="11.25" customHeight="1" x14ac:dyDescent="0.2">
      <c r="A38" s="28" t="s">
        <v>62</v>
      </c>
      <c r="B38" s="7" t="s">
        <v>63</v>
      </c>
      <c r="C38" s="8">
        <f>FC_IND_IS_E!C38+FC_IND_NFM_E!C38+FC_IND_CPC_E!C38+FC_IND_NMM_E!C38+FC_IND_PPP_E!C38+FC_IND_FBT_E!C38+FC_IND_TE_E!C38+FC_IND_MAC_E!C38+FC_IND_TL_E!C38+FC_IND_WP_E!C38+FC_IND_MQ_E!C38+FC_IND_CON_E!C38+FC_IND_NSP_E!C38</f>
        <v>0</v>
      </c>
      <c r="D38" s="8">
        <f>FC_IND_IS_E!D38+FC_IND_NFM_E!D38+FC_IND_CPC_E!D38+FC_IND_NMM_E!D38+FC_IND_PPP_E!D38+FC_IND_FBT_E!D38+FC_IND_TE_E!D38+FC_IND_MAC_E!D38+FC_IND_TL_E!D38+FC_IND_WP_E!D38+FC_IND_MQ_E!D38+FC_IND_CON_E!D38+FC_IND_NSP_E!D38</f>
        <v>0</v>
      </c>
      <c r="E38" s="8">
        <f>FC_IND_IS_E!E38+FC_IND_NFM_E!E38+FC_IND_CPC_E!E38+FC_IND_NMM_E!E38+FC_IND_PPP_E!E38+FC_IND_FBT_E!E38+FC_IND_TE_E!E38+FC_IND_MAC_E!E38+FC_IND_TL_E!E38+FC_IND_WP_E!E38+FC_IND_MQ_E!E38+FC_IND_CON_E!E38+FC_IND_NSP_E!E38</f>
        <v>0</v>
      </c>
      <c r="F38" s="8">
        <f>FC_IND_IS_E!F38+FC_IND_NFM_E!F38+FC_IND_CPC_E!F38+FC_IND_NMM_E!F38+FC_IND_PPP_E!F38+FC_IND_FBT_E!F38+FC_IND_TE_E!F38+FC_IND_MAC_E!F38+FC_IND_TL_E!F38+FC_IND_WP_E!F38+FC_IND_MQ_E!F38+FC_IND_CON_E!F38+FC_IND_NSP_E!F38</f>
        <v>0</v>
      </c>
      <c r="G38" s="8">
        <f>FC_IND_IS_E!G38+FC_IND_NFM_E!G38+FC_IND_CPC_E!G38+FC_IND_NMM_E!G38+FC_IND_PPP_E!G38+FC_IND_FBT_E!G38+FC_IND_TE_E!G38+FC_IND_MAC_E!G38+FC_IND_TL_E!G38+FC_IND_WP_E!G38+FC_IND_MQ_E!G38+FC_IND_CON_E!G38+FC_IND_NSP_E!G38</f>
        <v>0</v>
      </c>
      <c r="H38" s="8">
        <f>FC_IND_IS_E!H38+FC_IND_NFM_E!H38+FC_IND_CPC_E!H38+FC_IND_NMM_E!H38+FC_IND_PPP_E!H38+FC_IND_FBT_E!H38+FC_IND_TE_E!H38+FC_IND_MAC_E!H38+FC_IND_TL_E!H38+FC_IND_WP_E!H38+FC_IND_MQ_E!H38+FC_IND_CON_E!H38+FC_IND_NSP_E!H38</f>
        <v>0</v>
      </c>
      <c r="I38" s="8">
        <f>FC_IND_IS_E!I38+FC_IND_NFM_E!I38+FC_IND_CPC_E!I38+FC_IND_NMM_E!I38+FC_IND_PPP_E!I38+FC_IND_FBT_E!I38+FC_IND_TE_E!I38+FC_IND_MAC_E!I38+FC_IND_TL_E!I38+FC_IND_WP_E!I38+FC_IND_MQ_E!I38+FC_IND_CON_E!I38+FC_IND_NSP_E!I38</f>
        <v>0</v>
      </c>
      <c r="J38" s="8">
        <f>FC_IND_IS_E!J38+FC_IND_NFM_E!J38+FC_IND_CPC_E!J38+FC_IND_NMM_E!J38+FC_IND_PPP_E!J38+FC_IND_FBT_E!J38+FC_IND_TE_E!J38+FC_IND_MAC_E!J38+FC_IND_TL_E!J38+FC_IND_WP_E!J38+FC_IND_MQ_E!J38+FC_IND_CON_E!J38+FC_IND_NSP_E!J38</f>
        <v>0</v>
      </c>
      <c r="K38" s="8">
        <f>FC_IND_IS_E!K38+FC_IND_NFM_E!K38+FC_IND_CPC_E!K38+FC_IND_NMM_E!K38+FC_IND_PPP_E!K38+FC_IND_FBT_E!K38+FC_IND_TE_E!K38+FC_IND_MAC_E!K38+FC_IND_TL_E!K38+FC_IND_WP_E!K38+FC_IND_MQ_E!K38+FC_IND_CON_E!K38+FC_IND_NSP_E!K38</f>
        <v>0</v>
      </c>
      <c r="L38" s="8">
        <f>FC_IND_IS_E!L38+FC_IND_NFM_E!L38+FC_IND_CPC_E!L38+FC_IND_NMM_E!L38+FC_IND_PPP_E!L38+FC_IND_FBT_E!L38+FC_IND_TE_E!L38+FC_IND_MAC_E!L38+FC_IND_TL_E!L38+FC_IND_WP_E!L38+FC_IND_MQ_E!L38+FC_IND_CON_E!L38+FC_IND_NSP_E!L38</f>
        <v>0</v>
      </c>
      <c r="M38" s="8">
        <f>FC_IND_IS_E!M38+FC_IND_NFM_E!M38+FC_IND_CPC_E!M38+FC_IND_NMM_E!M38+FC_IND_PPP_E!M38+FC_IND_FBT_E!M38+FC_IND_TE_E!M38+FC_IND_MAC_E!M38+FC_IND_TL_E!M38+FC_IND_WP_E!M38+FC_IND_MQ_E!M38+FC_IND_CON_E!M38+FC_IND_NSP_E!M38</f>
        <v>0</v>
      </c>
      <c r="N38" s="8">
        <f>FC_IND_IS_E!N38+FC_IND_NFM_E!N38+FC_IND_CPC_E!N38+FC_IND_NMM_E!N38+FC_IND_PPP_E!N38+FC_IND_FBT_E!N38+FC_IND_TE_E!N38+FC_IND_MAC_E!N38+FC_IND_TL_E!N38+FC_IND_WP_E!N38+FC_IND_MQ_E!N38+FC_IND_CON_E!N38+FC_IND_NSP_E!N38</f>
        <v>0</v>
      </c>
      <c r="O38" s="8">
        <f>FC_IND_IS_E!O38+FC_IND_NFM_E!O38+FC_IND_CPC_E!O38+FC_IND_NMM_E!O38+FC_IND_PPP_E!O38+FC_IND_FBT_E!O38+FC_IND_TE_E!O38+FC_IND_MAC_E!O38+FC_IND_TL_E!O38+FC_IND_WP_E!O38+FC_IND_MQ_E!O38+FC_IND_CON_E!O38+FC_IND_NSP_E!O38</f>
        <v>0</v>
      </c>
      <c r="P38" s="8">
        <f>FC_IND_IS_E!P38+FC_IND_NFM_E!P38+FC_IND_CPC_E!P38+FC_IND_NMM_E!P38+FC_IND_PPP_E!P38+FC_IND_FBT_E!P38+FC_IND_TE_E!P38+FC_IND_MAC_E!P38+FC_IND_TL_E!P38+FC_IND_WP_E!P38+FC_IND_MQ_E!P38+FC_IND_CON_E!P38+FC_IND_NSP_E!P38</f>
        <v>0</v>
      </c>
      <c r="Q38" s="8">
        <f>FC_IND_IS_E!Q38+FC_IND_NFM_E!Q38+FC_IND_CPC_E!Q38+FC_IND_NMM_E!Q38+FC_IND_PPP_E!Q38+FC_IND_FBT_E!Q38+FC_IND_TE_E!Q38+FC_IND_MAC_E!Q38+FC_IND_TL_E!Q38+FC_IND_WP_E!Q38+FC_IND_MQ_E!Q38+FC_IND_CON_E!Q38+FC_IND_NSP_E!Q38</f>
        <v>0</v>
      </c>
      <c r="R38" s="8">
        <f>FC_IND_IS_E!R38+FC_IND_NFM_E!R38+FC_IND_CPC_E!R38+FC_IND_NMM_E!R38+FC_IND_PPP_E!R38+FC_IND_FBT_E!R38+FC_IND_TE_E!R38+FC_IND_MAC_E!R38+FC_IND_TL_E!R38+FC_IND_WP_E!R38+FC_IND_MQ_E!R38+FC_IND_CON_E!R38+FC_IND_NSP_E!R38</f>
        <v>0</v>
      </c>
      <c r="S38" s="8">
        <f>FC_IND_IS_E!S38+FC_IND_NFM_E!S38+FC_IND_CPC_E!S38+FC_IND_NMM_E!S38+FC_IND_PPP_E!S38+FC_IND_FBT_E!S38+FC_IND_TE_E!S38+FC_IND_MAC_E!S38+FC_IND_TL_E!S38+FC_IND_WP_E!S38+FC_IND_MQ_E!S38+FC_IND_CON_E!S38+FC_IND_NSP_E!S38</f>
        <v>0</v>
      </c>
      <c r="T38" s="8">
        <f>FC_IND_IS_E!T38+FC_IND_NFM_E!T38+FC_IND_CPC_E!T38+FC_IND_NMM_E!T38+FC_IND_PPP_E!T38+FC_IND_FBT_E!T38+FC_IND_TE_E!T38+FC_IND_MAC_E!T38+FC_IND_TL_E!T38+FC_IND_WP_E!T38+FC_IND_MQ_E!T38+FC_IND_CON_E!T38+FC_IND_NSP_E!T38</f>
        <v>0</v>
      </c>
      <c r="U38" s="8">
        <f>FC_IND_IS_E!U38+FC_IND_NFM_E!U38+FC_IND_CPC_E!U38+FC_IND_NMM_E!U38+FC_IND_PPP_E!U38+FC_IND_FBT_E!U38+FC_IND_TE_E!U38+FC_IND_MAC_E!U38+FC_IND_TL_E!U38+FC_IND_WP_E!U38+FC_IND_MQ_E!U38+FC_IND_CON_E!U38+FC_IND_NSP_E!U38</f>
        <v>0</v>
      </c>
      <c r="V38" s="8">
        <f>FC_IND_IS_E!V38+FC_IND_NFM_E!V38+FC_IND_CPC_E!V38+FC_IND_NMM_E!V38+FC_IND_PPP_E!V38+FC_IND_FBT_E!V38+FC_IND_TE_E!V38+FC_IND_MAC_E!V38+FC_IND_TL_E!V38+FC_IND_WP_E!V38+FC_IND_MQ_E!V38+FC_IND_CON_E!V38+FC_IND_NSP_E!V38</f>
        <v>0</v>
      </c>
      <c r="W38" s="8">
        <f>FC_IND_IS_E!W38+FC_IND_NFM_E!W38+FC_IND_CPC_E!W38+FC_IND_NMM_E!W38+FC_IND_PPP_E!W38+FC_IND_FBT_E!W38+FC_IND_TE_E!W38+FC_IND_MAC_E!W38+FC_IND_TL_E!W38+FC_IND_WP_E!W38+FC_IND_MQ_E!W38+FC_IND_CON_E!W38+FC_IND_NSP_E!W38</f>
        <v>0</v>
      </c>
      <c r="X38" s="8">
        <f>FC_IND_IS_E!X38+FC_IND_NFM_E!X38+FC_IND_CPC_E!X38+FC_IND_NMM_E!X38+FC_IND_PPP_E!X38+FC_IND_FBT_E!X38+FC_IND_TE_E!X38+FC_IND_MAC_E!X38+FC_IND_TL_E!X38+FC_IND_WP_E!X38+FC_IND_MQ_E!X38+FC_IND_CON_E!X38+FC_IND_NSP_E!X38</f>
        <v>0</v>
      </c>
      <c r="Y38" s="8">
        <f>FC_IND_IS_E!Y38+FC_IND_NFM_E!Y38+FC_IND_CPC_E!Y38+FC_IND_NMM_E!Y38+FC_IND_PPP_E!Y38+FC_IND_FBT_E!Y38+FC_IND_TE_E!Y38+FC_IND_MAC_E!Y38+FC_IND_TL_E!Y38+FC_IND_WP_E!Y38+FC_IND_MQ_E!Y38+FC_IND_CON_E!Y38+FC_IND_NSP_E!Y38</f>
        <v>0</v>
      </c>
      <c r="Z38" s="8">
        <f>FC_IND_IS_E!Z38+FC_IND_NFM_E!Z38+FC_IND_CPC_E!Z38+FC_IND_NMM_E!Z38+FC_IND_PPP_E!Z38+FC_IND_FBT_E!Z38+FC_IND_TE_E!Z38+FC_IND_MAC_E!Z38+FC_IND_TL_E!Z38+FC_IND_WP_E!Z38+FC_IND_MQ_E!Z38+FC_IND_CON_E!Z38+FC_IND_NSP_E!Z38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FC_IND_IS_E!C39+FC_IND_NFM_E!C39+FC_IND_CPC_E!C39+FC_IND_NMM_E!C39+FC_IND_PPP_E!C39+FC_IND_FBT_E!C39+FC_IND_TE_E!C39+FC_IND_MAC_E!C39+FC_IND_TL_E!C39+FC_IND_WP_E!C39+FC_IND_MQ_E!C39+FC_IND_CON_E!C39+FC_IND_NSP_E!C39</f>
        <v>0</v>
      </c>
      <c r="D39" s="8">
        <f>FC_IND_IS_E!D39+FC_IND_NFM_E!D39+FC_IND_CPC_E!D39+FC_IND_NMM_E!D39+FC_IND_PPP_E!D39+FC_IND_FBT_E!D39+FC_IND_TE_E!D39+FC_IND_MAC_E!D39+FC_IND_TL_E!D39+FC_IND_WP_E!D39+FC_IND_MQ_E!D39+FC_IND_CON_E!D39+FC_IND_NSP_E!D39</f>
        <v>0</v>
      </c>
      <c r="E39" s="8">
        <f>FC_IND_IS_E!E39+FC_IND_NFM_E!E39+FC_IND_CPC_E!E39+FC_IND_NMM_E!E39+FC_IND_PPP_E!E39+FC_IND_FBT_E!E39+FC_IND_TE_E!E39+FC_IND_MAC_E!E39+FC_IND_TL_E!E39+FC_IND_WP_E!E39+FC_IND_MQ_E!E39+FC_IND_CON_E!E39+FC_IND_NSP_E!E39</f>
        <v>0</v>
      </c>
      <c r="F39" s="8">
        <f>FC_IND_IS_E!F39+FC_IND_NFM_E!F39+FC_IND_CPC_E!F39+FC_IND_NMM_E!F39+FC_IND_PPP_E!F39+FC_IND_FBT_E!F39+FC_IND_TE_E!F39+FC_IND_MAC_E!F39+FC_IND_TL_E!F39+FC_IND_WP_E!F39+FC_IND_MQ_E!F39+FC_IND_CON_E!F39+FC_IND_NSP_E!F39</f>
        <v>0</v>
      </c>
      <c r="G39" s="8">
        <f>FC_IND_IS_E!G39+FC_IND_NFM_E!G39+FC_IND_CPC_E!G39+FC_IND_NMM_E!G39+FC_IND_PPP_E!G39+FC_IND_FBT_E!G39+FC_IND_TE_E!G39+FC_IND_MAC_E!G39+FC_IND_TL_E!G39+FC_IND_WP_E!G39+FC_IND_MQ_E!G39+FC_IND_CON_E!G39+FC_IND_NSP_E!G39</f>
        <v>0</v>
      </c>
      <c r="H39" s="8">
        <f>FC_IND_IS_E!H39+FC_IND_NFM_E!H39+FC_IND_CPC_E!H39+FC_IND_NMM_E!H39+FC_IND_PPP_E!H39+FC_IND_FBT_E!H39+FC_IND_TE_E!H39+FC_IND_MAC_E!H39+FC_IND_TL_E!H39+FC_IND_WP_E!H39+FC_IND_MQ_E!H39+FC_IND_CON_E!H39+FC_IND_NSP_E!H39</f>
        <v>0</v>
      </c>
      <c r="I39" s="8">
        <f>FC_IND_IS_E!I39+FC_IND_NFM_E!I39+FC_IND_CPC_E!I39+FC_IND_NMM_E!I39+FC_IND_PPP_E!I39+FC_IND_FBT_E!I39+FC_IND_TE_E!I39+FC_IND_MAC_E!I39+FC_IND_TL_E!I39+FC_IND_WP_E!I39+FC_IND_MQ_E!I39+FC_IND_CON_E!I39+FC_IND_NSP_E!I39</f>
        <v>0</v>
      </c>
      <c r="J39" s="8">
        <f>FC_IND_IS_E!J39+FC_IND_NFM_E!J39+FC_IND_CPC_E!J39+FC_IND_NMM_E!J39+FC_IND_PPP_E!J39+FC_IND_FBT_E!J39+FC_IND_TE_E!J39+FC_IND_MAC_E!J39+FC_IND_TL_E!J39+FC_IND_WP_E!J39+FC_IND_MQ_E!J39+FC_IND_CON_E!J39+FC_IND_NSP_E!J39</f>
        <v>0</v>
      </c>
      <c r="K39" s="8">
        <f>FC_IND_IS_E!K39+FC_IND_NFM_E!K39+FC_IND_CPC_E!K39+FC_IND_NMM_E!K39+FC_IND_PPP_E!K39+FC_IND_FBT_E!K39+FC_IND_TE_E!K39+FC_IND_MAC_E!K39+FC_IND_TL_E!K39+FC_IND_WP_E!K39+FC_IND_MQ_E!K39+FC_IND_CON_E!K39+FC_IND_NSP_E!K39</f>
        <v>0</v>
      </c>
      <c r="L39" s="8">
        <f>FC_IND_IS_E!L39+FC_IND_NFM_E!L39+FC_IND_CPC_E!L39+FC_IND_NMM_E!L39+FC_IND_PPP_E!L39+FC_IND_FBT_E!L39+FC_IND_TE_E!L39+FC_IND_MAC_E!L39+FC_IND_TL_E!L39+FC_IND_WP_E!L39+FC_IND_MQ_E!L39+FC_IND_CON_E!L39+FC_IND_NSP_E!L39</f>
        <v>0</v>
      </c>
      <c r="M39" s="8">
        <f>FC_IND_IS_E!M39+FC_IND_NFM_E!M39+FC_IND_CPC_E!M39+FC_IND_NMM_E!M39+FC_IND_PPP_E!M39+FC_IND_FBT_E!M39+FC_IND_TE_E!M39+FC_IND_MAC_E!M39+FC_IND_TL_E!M39+FC_IND_WP_E!M39+FC_IND_MQ_E!M39+FC_IND_CON_E!M39+FC_IND_NSP_E!M39</f>
        <v>0</v>
      </c>
      <c r="N39" s="8">
        <f>FC_IND_IS_E!N39+FC_IND_NFM_E!N39+FC_IND_CPC_E!N39+FC_IND_NMM_E!N39+FC_IND_PPP_E!N39+FC_IND_FBT_E!N39+FC_IND_TE_E!N39+FC_IND_MAC_E!N39+FC_IND_TL_E!N39+FC_IND_WP_E!N39+FC_IND_MQ_E!N39+FC_IND_CON_E!N39+FC_IND_NSP_E!N39</f>
        <v>0</v>
      </c>
      <c r="O39" s="8">
        <f>FC_IND_IS_E!O39+FC_IND_NFM_E!O39+FC_IND_CPC_E!O39+FC_IND_NMM_E!O39+FC_IND_PPP_E!O39+FC_IND_FBT_E!O39+FC_IND_TE_E!O39+FC_IND_MAC_E!O39+FC_IND_TL_E!O39+FC_IND_WP_E!O39+FC_IND_MQ_E!O39+FC_IND_CON_E!O39+FC_IND_NSP_E!O39</f>
        <v>0</v>
      </c>
      <c r="P39" s="8">
        <f>FC_IND_IS_E!P39+FC_IND_NFM_E!P39+FC_IND_CPC_E!P39+FC_IND_NMM_E!P39+FC_IND_PPP_E!P39+FC_IND_FBT_E!P39+FC_IND_TE_E!P39+FC_IND_MAC_E!P39+FC_IND_TL_E!P39+FC_IND_WP_E!P39+FC_IND_MQ_E!P39+FC_IND_CON_E!P39+FC_IND_NSP_E!P39</f>
        <v>0</v>
      </c>
      <c r="Q39" s="8">
        <f>FC_IND_IS_E!Q39+FC_IND_NFM_E!Q39+FC_IND_CPC_E!Q39+FC_IND_NMM_E!Q39+FC_IND_PPP_E!Q39+FC_IND_FBT_E!Q39+FC_IND_TE_E!Q39+FC_IND_MAC_E!Q39+FC_IND_TL_E!Q39+FC_IND_WP_E!Q39+FC_IND_MQ_E!Q39+FC_IND_CON_E!Q39+FC_IND_NSP_E!Q39</f>
        <v>0</v>
      </c>
      <c r="R39" s="8">
        <f>FC_IND_IS_E!R39+FC_IND_NFM_E!R39+FC_IND_CPC_E!R39+FC_IND_NMM_E!R39+FC_IND_PPP_E!R39+FC_IND_FBT_E!R39+FC_IND_TE_E!R39+FC_IND_MAC_E!R39+FC_IND_TL_E!R39+FC_IND_WP_E!R39+FC_IND_MQ_E!R39+FC_IND_CON_E!R39+FC_IND_NSP_E!R39</f>
        <v>0</v>
      </c>
      <c r="S39" s="8">
        <f>FC_IND_IS_E!S39+FC_IND_NFM_E!S39+FC_IND_CPC_E!S39+FC_IND_NMM_E!S39+FC_IND_PPP_E!S39+FC_IND_FBT_E!S39+FC_IND_TE_E!S39+FC_IND_MAC_E!S39+FC_IND_TL_E!S39+FC_IND_WP_E!S39+FC_IND_MQ_E!S39+FC_IND_CON_E!S39+FC_IND_NSP_E!S39</f>
        <v>0</v>
      </c>
      <c r="T39" s="8">
        <f>FC_IND_IS_E!T39+FC_IND_NFM_E!T39+FC_IND_CPC_E!T39+FC_IND_NMM_E!T39+FC_IND_PPP_E!T39+FC_IND_FBT_E!T39+FC_IND_TE_E!T39+FC_IND_MAC_E!T39+FC_IND_TL_E!T39+FC_IND_WP_E!T39+FC_IND_MQ_E!T39+FC_IND_CON_E!T39+FC_IND_NSP_E!T39</f>
        <v>0</v>
      </c>
      <c r="U39" s="8">
        <f>FC_IND_IS_E!U39+FC_IND_NFM_E!U39+FC_IND_CPC_E!U39+FC_IND_NMM_E!U39+FC_IND_PPP_E!U39+FC_IND_FBT_E!U39+FC_IND_TE_E!U39+FC_IND_MAC_E!U39+FC_IND_TL_E!U39+FC_IND_WP_E!U39+FC_IND_MQ_E!U39+FC_IND_CON_E!U39+FC_IND_NSP_E!U39</f>
        <v>0</v>
      </c>
      <c r="V39" s="8">
        <f>FC_IND_IS_E!V39+FC_IND_NFM_E!V39+FC_IND_CPC_E!V39+FC_IND_NMM_E!V39+FC_IND_PPP_E!V39+FC_IND_FBT_E!V39+FC_IND_TE_E!V39+FC_IND_MAC_E!V39+FC_IND_TL_E!V39+FC_IND_WP_E!V39+FC_IND_MQ_E!V39+FC_IND_CON_E!V39+FC_IND_NSP_E!V39</f>
        <v>0</v>
      </c>
      <c r="W39" s="8">
        <f>FC_IND_IS_E!W39+FC_IND_NFM_E!W39+FC_IND_CPC_E!W39+FC_IND_NMM_E!W39+FC_IND_PPP_E!W39+FC_IND_FBT_E!W39+FC_IND_TE_E!W39+FC_IND_MAC_E!W39+FC_IND_TL_E!W39+FC_IND_WP_E!W39+FC_IND_MQ_E!W39+FC_IND_CON_E!W39+FC_IND_NSP_E!W39</f>
        <v>0</v>
      </c>
      <c r="X39" s="8">
        <f>FC_IND_IS_E!X39+FC_IND_NFM_E!X39+FC_IND_CPC_E!X39+FC_IND_NMM_E!X39+FC_IND_PPP_E!X39+FC_IND_FBT_E!X39+FC_IND_TE_E!X39+FC_IND_MAC_E!X39+FC_IND_TL_E!X39+FC_IND_WP_E!X39+FC_IND_MQ_E!X39+FC_IND_CON_E!X39+FC_IND_NSP_E!X39</f>
        <v>0</v>
      </c>
      <c r="Y39" s="8">
        <f>FC_IND_IS_E!Y39+FC_IND_NFM_E!Y39+FC_IND_CPC_E!Y39+FC_IND_NMM_E!Y39+FC_IND_PPP_E!Y39+FC_IND_FBT_E!Y39+FC_IND_TE_E!Y39+FC_IND_MAC_E!Y39+FC_IND_TL_E!Y39+FC_IND_WP_E!Y39+FC_IND_MQ_E!Y39+FC_IND_CON_E!Y39+FC_IND_NSP_E!Y39</f>
        <v>0</v>
      </c>
      <c r="Z39" s="8">
        <f>FC_IND_IS_E!Z39+FC_IND_NFM_E!Z39+FC_IND_CPC_E!Z39+FC_IND_NMM_E!Z39+FC_IND_PPP_E!Z39+FC_IND_FBT_E!Z39+FC_IND_TE_E!Z39+FC_IND_MAC_E!Z39+FC_IND_TL_E!Z39+FC_IND_WP_E!Z39+FC_IND_MQ_E!Z39+FC_IND_CON_E!Z39+FC_IND_NSP_E!Z39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FC_IND_IS_E!C40+FC_IND_NFM_E!C40+FC_IND_CPC_E!C40+FC_IND_NMM_E!C40+FC_IND_PPP_E!C40+FC_IND_FBT_E!C40+FC_IND_TE_E!C40+FC_IND_MAC_E!C40+FC_IND_TL_E!C40+FC_IND_WP_E!C40+FC_IND_MQ_E!C40+FC_IND_CON_E!C40+FC_IND_NSP_E!C40</f>
        <v>0</v>
      </c>
      <c r="D40" s="8">
        <f>FC_IND_IS_E!D40+FC_IND_NFM_E!D40+FC_IND_CPC_E!D40+FC_IND_NMM_E!D40+FC_IND_PPP_E!D40+FC_IND_FBT_E!D40+FC_IND_TE_E!D40+FC_IND_MAC_E!D40+FC_IND_TL_E!D40+FC_IND_WP_E!D40+FC_IND_MQ_E!D40+FC_IND_CON_E!D40+FC_IND_NSP_E!D40</f>
        <v>0</v>
      </c>
      <c r="E40" s="8">
        <f>FC_IND_IS_E!E40+FC_IND_NFM_E!E40+FC_IND_CPC_E!E40+FC_IND_NMM_E!E40+FC_IND_PPP_E!E40+FC_IND_FBT_E!E40+FC_IND_TE_E!E40+FC_IND_MAC_E!E40+FC_IND_TL_E!E40+FC_IND_WP_E!E40+FC_IND_MQ_E!E40+FC_IND_CON_E!E40+FC_IND_NSP_E!E40</f>
        <v>0</v>
      </c>
      <c r="F40" s="8">
        <f>FC_IND_IS_E!F40+FC_IND_NFM_E!F40+FC_IND_CPC_E!F40+FC_IND_NMM_E!F40+FC_IND_PPP_E!F40+FC_IND_FBT_E!F40+FC_IND_TE_E!F40+FC_IND_MAC_E!F40+FC_IND_TL_E!F40+FC_IND_WP_E!F40+FC_IND_MQ_E!F40+FC_IND_CON_E!F40+FC_IND_NSP_E!F40</f>
        <v>0</v>
      </c>
      <c r="G40" s="8">
        <f>FC_IND_IS_E!G40+FC_IND_NFM_E!G40+FC_IND_CPC_E!G40+FC_IND_NMM_E!G40+FC_IND_PPP_E!G40+FC_IND_FBT_E!G40+FC_IND_TE_E!G40+FC_IND_MAC_E!G40+FC_IND_TL_E!G40+FC_IND_WP_E!G40+FC_IND_MQ_E!G40+FC_IND_CON_E!G40+FC_IND_NSP_E!G40</f>
        <v>0</v>
      </c>
      <c r="H40" s="8">
        <f>FC_IND_IS_E!H40+FC_IND_NFM_E!H40+FC_IND_CPC_E!H40+FC_IND_NMM_E!H40+FC_IND_PPP_E!H40+FC_IND_FBT_E!H40+FC_IND_TE_E!H40+FC_IND_MAC_E!H40+FC_IND_TL_E!H40+FC_IND_WP_E!H40+FC_IND_MQ_E!H40+FC_IND_CON_E!H40+FC_IND_NSP_E!H40</f>
        <v>0</v>
      </c>
      <c r="I40" s="8">
        <f>FC_IND_IS_E!I40+FC_IND_NFM_E!I40+FC_IND_CPC_E!I40+FC_IND_NMM_E!I40+FC_IND_PPP_E!I40+FC_IND_FBT_E!I40+FC_IND_TE_E!I40+FC_IND_MAC_E!I40+FC_IND_TL_E!I40+FC_IND_WP_E!I40+FC_IND_MQ_E!I40+FC_IND_CON_E!I40+FC_IND_NSP_E!I40</f>
        <v>0</v>
      </c>
      <c r="J40" s="8">
        <f>FC_IND_IS_E!J40+FC_IND_NFM_E!J40+FC_IND_CPC_E!J40+FC_IND_NMM_E!J40+FC_IND_PPP_E!J40+FC_IND_FBT_E!J40+FC_IND_TE_E!J40+FC_IND_MAC_E!J40+FC_IND_TL_E!J40+FC_IND_WP_E!J40+FC_IND_MQ_E!J40+FC_IND_CON_E!J40+FC_IND_NSP_E!J40</f>
        <v>0</v>
      </c>
      <c r="K40" s="8">
        <f>FC_IND_IS_E!K40+FC_IND_NFM_E!K40+FC_IND_CPC_E!K40+FC_IND_NMM_E!K40+FC_IND_PPP_E!K40+FC_IND_FBT_E!K40+FC_IND_TE_E!K40+FC_IND_MAC_E!K40+FC_IND_TL_E!K40+FC_IND_WP_E!K40+FC_IND_MQ_E!K40+FC_IND_CON_E!K40+FC_IND_NSP_E!K40</f>
        <v>0</v>
      </c>
      <c r="L40" s="8">
        <f>FC_IND_IS_E!L40+FC_IND_NFM_E!L40+FC_IND_CPC_E!L40+FC_IND_NMM_E!L40+FC_IND_PPP_E!L40+FC_IND_FBT_E!L40+FC_IND_TE_E!L40+FC_IND_MAC_E!L40+FC_IND_TL_E!L40+FC_IND_WP_E!L40+FC_IND_MQ_E!L40+FC_IND_CON_E!L40+FC_IND_NSP_E!L40</f>
        <v>0</v>
      </c>
      <c r="M40" s="8">
        <f>FC_IND_IS_E!M40+FC_IND_NFM_E!M40+FC_IND_CPC_E!M40+FC_IND_NMM_E!M40+FC_IND_PPP_E!M40+FC_IND_FBT_E!M40+FC_IND_TE_E!M40+FC_IND_MAC_E!M40+FC_IND_TL_E!M40+FC_IND_WP_E!M40+FC_IND_MQ_E!M40+FC_IND_CON_E!M40+FC_IND_NSP_E!M40</f>
        <v>0</v>
      </c>
      <c r="N40" s="8">
        <f>FC_IND_IS_E!N40+FC_IND_NFM_E!N40+FC_IND_CPC_E!N40+FC_IND_NMM_E!N40+FC_IND_PPP_E!N40+FC_IND_FBT_E!N40+FC_IND_TE_E!N40+FC_IND_MAC_E!N40+FC_IND_TL_E!N40+FC_IND_WP_E!N40+FC_IND_MQ_E!N40+FC_IND_CON_E!N40+FC_IND_NSP_E!N40</f>
        <v>0</v>
      </c>
      <c r="O40" s="8">
        <f>FC_IND_IS_E!O40+FC_IND_NFM_E!O40+FC_IND_CPC_E!O40+FC_IND_NMM_E!O40+FC_IND_PPP_E!O40+FC_IND_FBT_E!O40+FC_IND_TE_E!O40+FC_IND_MAC_E!O40+FC_IND_TL_E!O40+FC_IND_WP_E!O40+FC_IND_MQ_E!O40+FC_IND_CON_E!O40+FC_IND_NSP_E!O40</f>
        <v>0</v>
      </c>
      <c r="P40" s="8">
        <f>FC_IND_IS_E!P40+FC_IND_NFM_E!P40+FC_IND_CPC_E!P40+FC_IND_NMM_E!P40+FC_IND_PPP_E!P40+FC_IND_FBT_E!P40+FC_IND_TE_E!P40+FC_IND_MAC_E!P40+FC_IND_TL_E!P40+FC_IND_WP_E!P40+FC_IND_MQ_E!P40+FC_IND_CON_E!P40+FC_IND_NSP_E!P40</f>
        <v>0</v>
      </c>
      <c r="Q40" s="8">
        <f>FC_IND_IS_E!Q40+FC_IND_NFM_E!Q40+FC_IND_CPC_E!Q40+FC_IND_NMM_E!Q40+FC_IND_PPP_E!Q40+FC_IND_FBT_E!Q40+FC_IND_TE_E!Q40+FC_IND_MAC_E!Q40+FC_IND_TL_E!Q40+FC_IND_WP_E!Q40+FC_IND_MQ_E!Q40+FC_IND_CON_E!Q40+FC_IND_NSP_E!Q40</f>
        <v>0</v>
      </c>
      <c r="R40" s="8">
        <f>FC_IND_IS_E!R40+FC_IND_NFM_E!R40+FC_IND_CPC_E!R40+FC_IND_NMM_E!R40+FC_IND_PPP_E!R40+FC_IND_FBT_E!R40+FC_IND_TE_E!R40+FC_IND_MAC_E!R40+FC_IND_TL_E!R40+FC_IND_WP_E!R40+FC_IND_MQ_E!R40+FC_IND_CON_E!R40+FC_IND_NSP_E!R40</f>
        <v>0</v>
      </c>
      <c r="S40" s="8">
        <f>FC_IND_IS_E!S40+FC_IND_NFM_E!S40+FC_IND_CPC_E!S40+FC_IND_NMM_E!S40+FC_IND_PPP_E!S40+FC_IND_FBT_E!S40+FC_IND_TE_E!S40+FC_IND_MAC_E!S40+FC_IND_TL_E!S40+FC_IND_WP_E!S40+FC_IND_MQ_E!S40+FC_IND_CON_E!S40+FC_IND_NSP_E!S40</f>
        <v>0</v>
      </c>
      <c r="T40" s="8">
        <f>FC_IND_IS_E!T40+FC_IND_NFM_E!T40+FC_IND_CPC_E!T40+FC_IND_NMM_E!T40+FC_IND_PPP_E!T40+FC_IND_FBT_E!T40+FC_IND_TE_E!T40+FC_IND_MAC_E!T40+FC_IND_TL_E!T40+FC_IND_WP_E!T40+FC_IND_MQ_E!T40+FC_IND_CON_E!T40+FC_IND_NSP_E!T40</f>
        <v>0</v>
      </c>
      <c r="U40" s="8">
        <f>FC_IND_IS_E!U40+FC_IND_NFM_E!U40+FC_IND_CPC_E!U40+FC_IND_NMM_E!U40+FC_IND_PPP_E!U40+FC_IND_FBT_E!U40+FC_IND_TE_E!U40+FC_IND_MAC_E!U40+FC_IND_TL_E!U40+FC_IND_WP_E!U40+FC_IND_MQ_E!U40+FC_IND_CON_E!U40+FC_IND_NSP_E!U40</f>
        <v>0</v>
      </c>
      <c r="V40" s="8">
        <f>FC_IND_IS_E!V40+FC_IND_NFM_E!V40+FC_IND_CPC_E!V40+FC_IND_NMM_E!V40+FC_IND_PPP_E!V40+FC_IND_FBT_E!V40+FC_IND_TE_E!V40+FC_IND_MAC_E!V40+FC_IND_TL_E!V40+FC_IND_WP_E!V40+FC_IND_MQ_E!V40+FC_IND_CON_E!V40+FC_IND_NSP_E!V40</f>
        <v>0</v>
      </c>
      <c r="W40" s="8">
        <f>FC_IND_IS_E!W40+FC_IND_NFM_E!W40+FC_IND_CPC_E!W40+FC_IND_NMM_E!W40+FC_IND_PPP_E!W40+FC_IND_FBT_E!W40+FC_IND_TE_E!W40+FC_IND_MAC_E!W40+FC_IND_TL_E!W40+FC_IND_WP_E!W40+FC_IND_MQ_E!W40+FC_IND_CON_E!W40+FC_IND_NSP_E!W40</f>
        <v>0</v>
      </c>
      <c r="X40" s="8">
        <f>FC_IND_IS_E!X40+FC_IND_NFM_E!X40+FC_IND_CPC_E!X40+FC_IND_NMM_E!X40+FC_IND_PPP_E!X40+FC_IND_FBT_E!X40+FC_IND_TE_E!X40+FC_IND_MAC_E!X40+FC_IND_TL_E!X40+FC_IND_WP_E!X40+FC_IND_MQ_E!X40+FC_IND_CON_E!X40+FC_IND_NSP_E!X40</f>
        <v>0</v>
      </c>
      <c r="Y40" s="8">
        <f>FC_IND_IS_E!Y40+FC_IND_NFM_E!Y40+FC_IND_CPC_E!Y40+FC_IND_NMM_E!Y40+FC_IND_PPP_E!Y40+FC_IND_FBT_E!Y40+FC_IND_TE_E!Y40+FC_IND_MAC_E!Y40+FC_IND_TL_E!Y40+FC_IND_WP_E!Y40+FC_IND_MQ_E!Y40+FC_IND_CON_E!Y40+FC_IND_NSP_E!Y40</f>
        <v>0</v>
      </c>
      <c r="Z40" s="8">
        <f>FC_IND_IS_E!Z40+FC_IND_NFM_E!Z40+FC_IND_CPC_E!Z40+FC_IND_NMM_E!Z40+FC_IND_PPP_E!Z40+FC_IND_FBT_E!Z40+FC_IND_TE_E!Z40+FC_IND_MAC_E!Z40+FC_IND_TL_E!Z40+FC_IND_WP_E!Z40+FC_IND_MQ_E!Z40+FC_IND_CON_E!Z40+FC_IND_NSP_E!Z40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FC_IND_IS_E!C41+FC_IND_NFM_E!C41+FC_IND_CPC_E!C41+FC_IND_NMM_E!C41+FC_IND_PPP_E!C41+FC_IND_FBT_E!C41+FC_IND_TE_E!C41+FC_IND_MAC_E!C41+FC_IND_TL_E!C41+FC_IND_WP_E!C41+FC_IND_MQ_E!C41+FC_IND_CON_E!C41+FC_IND_NSP_E!C41</f>
        <v>0</v>
      </c>
      <c r="D41" s="8">
        <f>FC_IND_IS_E!D41+FC_IND_NFM_E!D41+FC_IND_CPC_E!D41+FC_IND_NMM_E!D41+FC_IND_PPP_E!D41+FC_IND_FBT_E!D41+FC_IND_TE_E!D41+FC_IND_MAC_E!D41+FC_IND_TL_E!D41+FC_IND_WP_E!D41+FC_IND_MQ_E!D41+FC_IND_CON_E!D41+FC_IND_NSP_E!D41</f>
        <v>0</v>
      </c>
      <c r="E41" s="8">
        <f>FC_IND_IS_E!E41+FC_IND_NFM_E!E41+FC_IND_CPC_E!E41+FC_IND_NMM_E!E41+FC_IND_PPP_E!E41+FC_IND_FBT_E!E41+FC_IND_TE_E!E41+FC_IND_MAC_E!E41+FC_IND_TL_E!E41+FC_IND_WP_E!E41+FC_IND_MQ_E!E41+FC_IND_CON_E!E41+FC_IND_NSP_E!E41</f>
        <v>0</v>
      </c>
      <c r="F41" s="8">
        <f>FC_IND_IS_E!F41+FC_IND_NFM_E!F41+FC_IND_CPC_E!F41+FC_IND_NMM_E!F41+FC_IND_PPP_E!F41+FC_IND_FBT_E!F41+FC_IND_TE_E!F41+FC_IND_MAC_E!F41+FC_IND_TL_E!F41+FC_IND_WP_E!F41+FC_IND_MQ_E!F41+FC_IND_CON_E!F41+FC_IND_NSP_E!F41</f>
        <v>0</v>
      </c>
      <c r="G41" s="8">
        <f>FC_IND_IS_E!G41+FC_IND_NFM_E!G41+FC_IND_CPC_E!G41+FC_IND_NMM_E!G41+FC_IND_PPP_E!G41+FC_IND_FBT_E!G41+FC_IND_TE_E!G41+FC_IND_MAC_E!G41+FC_IND_TL_E!G41+FC_IND_WP_E!G41+FC_IND_MQ_E!G41+FC_IND_CON_E!G41+FC_IND_NSP_E!G41</f>
        <v>0</v>
      </c>
      <c r="H41" s="8">
        <f>FC_IND_IS_E!H41+FC_IND_NFM_E!H41+FC_IND_CPC_E!H41+FC_IND_NMM_E!H41+FC_IND_PPP_E!H41+FC_IND_FBT_E!H41+FC_IND_TE_E!H41+FC_IND_MAC_E!H41+FC_IND_TL_E!H41+FC_IND_WP_E!H41+FC_IND_MQ_E!H41+FC_IND_CON_E!H41+FC_IND_NSP_E!H41</f>
        <v>0</v>
      </c>
      <c r="I41" s="8">
        <f>FC_IND_IS_E!I41+FC_IND_NFM_E!I41+FC_IND_CPC_E!I41+FC_IND_NMM_E!I41+FC_IND_PPP_E!I41+FC_IND_FBT_E!I41+FC_IND_TE_E!I41+FC_IND_MAC_E!I41+FC_IND_TL_E!I41+FC_IND_WP_E!I41+FC_IND_MQ_E!I41+FC_IND_CON_E!I41+FC_IND_NSP_E!I41</f>
        <v>0</v>
      </c>
      <c r="J41" s="8">
        <f>FC_IND_IS_E!J41+FC_IND_NFM_E!J41+FC_IND_CPC_E!J41+FC_IND_NMM_E!J41+FC_IND_PPP_E!J41+FC_IND_FBT_E!J41+FC_IND_TE_E!J41+FC_IND_MAC_E!J41+FC_IND_TL_E!J41+FC_IND_WP_E!J41+FC_IND_MQ_E!J41+FC_IND_CON_E!J41+FC_IND_NSP_E!J41</f>
        <v>0</v>
      </c>
      <c r="K41" s="8">
        <f>FC_IND_IS_E!K41+FC_IND_NFM_E!K41+FC_IND_CPC_E!K41+FC_IND_NMM_E!K41+FC_IND_PPP_E!K41+FC_IND_FBT_E!K41+FC_IND_TE_E!K41+FC_IND_MAC_E!K41+FC_IND_TL_E!K41+FC_IND_WP_E!K41+FC_IND_MQ_E!K41+FC_IND_CON_E!K41+FC_IND_NSP_E!K41</f>
        <v>0</v>
      </c>
      <c r="L41" s="8">
        <f>FC_IND_IS_E!L41+FC_IND_NFM_E!L41+FC_IND_CPC_E!L41+FC_IND_NMM_E!L41+FC_IND_PPP_E!L41+FC_IND_FBT_E!L41+FC_IND_TE_E!L41+FC_IND_MAC_E!L41+FC_IND_TL_E!L41+FC_IND_WP_E!L41+FC_IND_MQ_E!L41+FC_IND_CON_E!L41+FC_IND_NSP_E!L41</f>
        <v>0</v>
      </c>
      <c r="M41" s="8">
        <f>FC_IND_IS_E!M41+FC_IND_NFM_E!M41+FC_IND_CPC_E!M41+FC_IND_NMM_E!M41+FC_IND_PPP_E!M41+FC_IND_FBT_E!M41+FC_IND_TE_E!M41+FC_IND_MAC_E!M41+FC_IND_TL_E!M41+FC_IND_WP_E!M41+FC_IND_MQ_E!M41+FC_IND_CON_E!M41+FC_IND_NSP_E!M41</f>
        <v>0</v>
      </c>
      <c r="N41" s="8">
        <f>FC_IND_IS_E!N41+FC_IND_NFM_E!N41+FC_IND_CPC_E!N41+FC_IND_NMM_E!N41+FC_IND_PPP_E!N41+FC_IND_FBT_E!N41+FC_IND_TE_E!N41+FC_IND_MAC_E!N41+FC_IND_TL_E!N41+FC_IND_WP_E!N41+FC_IND_MQ_E!N41+FC_IND_CON_E!N41+FC_IND_NSP_E!N41</f>
        <v>0</v>
      </c>
      <c r="O41" s="8">
        <f>FC_IND_IS_E!O41+FC_IND_NFM_E!O41+FC_IND_CPC_E!O41+FC_IND_NMM_E!O41+FC_IND_PPP_E!O41+FC_IND_FBT_E!O41+FC_IND_TE_E!O41+FC_IND_MAC_E!O41+FC_IND_TL_E!O41+FC_IND_WP_E!O41+FC_IND_MQ_E!O41+FC_IND_CON_E!O41+FC_IND_NSP_E!O41</f>
        <v>0</v>
      </c>
      <c r="P41" s="8">
        <f>FC_IND_IS_E!P41+FC_IND_NFM_E!P41+FC_IND_CPC_E!P41+FC_IND_NMM_E!P41+FC_IND_PPP_E!P41+FC_IND_FBT_E!P41+FC_IND_TE_E!P41+FC_IND_MAC_E!P41+FC_IND_TL_E!P41+FC_IND_WP_E!P41+FC_IND_MQ_E!P41+FC_IND_CON_E!P41+FC_IND_NSP_E!P41</f>
        <v>0</v>
      </c>
      <c r="Q41" s="8">
        <f>FC_IND_IS_E!Q41+FC_IND_NFM_E!Q41+FC_IND_CPC_E!Q41+FC_IND_NMM_E!Q41+FC_IND_PPP_E!Q41+FC_IND_FBT_E!Q41+FC_IND_TE_E!Q41+FC_IND_MAC_E!Q41+FC_IND_TL_E!Q41+FC_IND_WP_E!Q41+FC_IND_MQ_E!Q41+FC_IND_CON_E!Q41+FC_IND_NSP_E!Q41</f>
        <v>0</v>
      </c>
      <c r="R41" s="8">
        <f>FC_IND_IS_E!R41+FC_IND_NFM_E!R41+FC_IND_CPC_E!R41+FC_IND_NMM_E!R41+FC_IND_PPP_E!R41+FC_IND_FBT_E!R41+FC_IND_TE_E!R41+FC_IND_MAC_E!R41+FC_IND_TL_E!R41+FC_IND_WP_E!R41+FC_IND_MQ_E!R41+FC_IND_CON_E!R41+FC_IND_NSP_E!R41</f>
        <v>0</v>
      </c>
      <c r="S41" s="8">
        <f>FC_IND_IS_E!S41+FC_IND_NFM_E!S41+FC_IND_CPC_E!S41+FC_IND_NMM_E!S41+FC_IND_PPP_E!S41+FC_IND_FBT_E!S41+FC_IND_TE_E!S41+FC_IND_MAC_E!S41+FC_IND_TL_E!S41+FC_IND_WP_E!S41+FC_IND_MQ_E!S41+FC_IND_CON_E!S41+FC_IND_NSP_E!S41</f>
        <v>0</v>
      </c>
      <c r="T41" s="8">
        <f>FC_IND_IS_E!T41+FC_IND_NFM_E!T41+FC_IND_CPC_E!T41+FC_IND_NMM_E!T41+FC_IND_PPP_E!T41+FC_IND_FBT_E!T41+FC_IND_TE_E!T41+FC_IND_MAC_E!T41+FC_IND_TL_E!T41+FC_IND_WP_E!T41+FC_IND_MQ_E!T41+FC_IND_CON_E!T41+FC_IND_NSP_E!T41</f>
        <v>4.0637880000000001E-2</v>
      </c>
      <c r="U41" s="8">
        <f>FC_IND_IS_E!U41+FC_IND_NFM_E!U41+FC_IND_CPC_E!U41+FC_IND_NMM_E!U41+FC_IND_PPP_E!U41+FC_IND_FBT_E!U41+FC_IND_TE_E!U41+FC_IND_MAC_E!U41+FC_IND_TL_E!U41+FC_IND_WP_E!U41+FC_IND_MQ_E!U41+FC_IND_CON_E!U41+FC_IND_NSP_E!U41</f>
        <v>8.4899519999999992E-2</v>
      </c>
      <c r="V41" s="8">
        <f>FC_IND_IS_E!V41+FC_IND_NFM_E!V41+FC_IND_CPC_E!V41+FC_IND_NMM_E!V41+FC_IND_PPP_E!V41+FC_IND_FBT_E!V41+FC_IND_TE_E!V41+FC_IND_MAC_E!V41+FC_IND_TL_E!V41+FC_IND_WP_E!V41+FC_IND_MQ_E!V41+FC_IND_CON_E!V41+FC_IND_NSP_E!V41</f>
        <v>8.1534599999999999E-2</v>
      </c>
      <c r="W41" s="8">
        <f>FC_IND_IS_E!W41+FC_IND_NFM_E!W41+FC_IND_CPC_E!W41+FC_IND_NMM_E!W41+FC_IND_PPP_E!W41+FC_IND_FBT_E!W41+FC_IND_TE_E!W41+FC_IND_MAC_E!W41+FC_IND_TL_E!W41+FC_IND_WP_E!W41+FC_IND_MQ_E!W41+FC_IND_CON_E!W41+FC_IND_NSP_E!W41</f>
        <v>7.5322439999999991E-2</v>
      </c>
      <c r="X41" s="8">
        <f>FC_IND_IS_E!X41+FC_IND_NFM_E!X41+FC_IND_CPC_E!X41+FC_IND_NMM_E!X41+FC_IND_PPP_E!X41+FC_IND_FBT_E!X41+FC_IND_TE_E!X41+FC_IND_MAC_E!X41+FC_IND_TL_E!X41+FC_IND_WP_E!X41+FC_IND_MQ_E!X41+FC_IND_CON_E!X41+FC_IND_NSP_E!X41</f>
        <v>6.5745360000000003E-2</v>
      </c>
      <c r="Y41" s="8">
        <f>FC_IND_IS_E!Y41+FC_IND_NFM_E!Y41+FC_IND_CPC_E!Y41+FC_IND_NMM_E!Y41+FC_IND_PPP_E!Y41+FC_IND_FBT_E!Y41+FC_IND_TE_E!Y41+FC_IND_MAC_E!Y41+FC_IND_TL_E!Y41+FC_IND_WP_E!Y41+FC_IND_MQ_E!Y41+FC_IND_CON_E!Y41+FC_IND_NSP_E!Y41</f>
        <v>5.3321040000000007E-2</v>
      </c>
      <c r="Z41" s="8">
        <f>FC_IND_IS_E!Z41+FC_IND_NFM_E!Z41+FC_IND_CPC_E!Z41+FC_IND_NMM_E!Z41+FC_IND_PPP_E!Z41+FC_IND_FBT_E!Z41+FC_IND_TE_E!Z41+FC_IND_MAC_E!Z41+FC_IND_TL_E!Z41+FC_IND_WP_E!Z41+FC_IND_MQ_E!Z41+FC_IND_CON_E!Z41+FC_IND_NSP_E!Z41</f>
        <v>7.2216360000000007E-2</v>
      </c>
    </row>
    <row r="42" spans="1:26" ht="11.25" customHeight="1" x14ac:dyDescent="0.2">
      <c r="A42" s="28" t="s">
        <v>70</v>
      </c>
      <c r="B42" s="7" t="s">
        <v>71</v>
      </c>
      <c r="C42" s="8">
        <f>FC_IND_IS_E!C42+FC_IND_NFM_E!C42+FC_IND_CPC_E!C42+FC_IND_NMM_E!C42+FC_IND_PPP_E!C42+FC_IND_FBT_E!C42+FC_IND_TE_E!C42+FC_IND_MAC_E!C42+FC_IND_TL_E!C42+FC_IND_WP_E!C42+FC_IND_MQ_E!C42+FC_IND_CON_E!C42+FC_IND_NSP_E!C42</f>
        <v>0</v>
      </c>
      <c r="D42" s="8">
        <f>FC_IND_IS_E!D42+FC_IND_NFM_E!D42+FC_IND_CPC_E!D42+FC_IND_NMM_E!D42+FC_IND_PPP_E!D42+FC_IND_FBT_E!D42+FC_IND_TE_E!D42+FC_IND_MAC_E!D42+FC_IND_TL_E!D42+FC_IND_WP_E!D42+FC_IND_MQ_E!D42+FC_IND_CON_E!D42+FC_IND_NSP_E!D42</f>
        <v>0</v>
      </c>
      <c r="E42" s="8">
        <f>FC_IND_IS_E!E42+FC_IND_NFM_E!E42+FC_IND_CPC_E!E42+FC_IND_NMM_E!E42+FC_IND_PPP_E!E42+FC_IND_FBT_E!E42+FC_IND_TE_E!E42+FC_IND_MAC_E!E42+FC_IND_TL_E!E42+FC_IND_WP_E!E42+FC_IND_MQ_E!E42+FC_IND_CON_E!E42+FC_IND_NSP_E!E42</f>
        <v>0</v>
      </c>
      <c r="F42" s="8">
        <f>FC_IND_IS_E!F42+FC_IND_NFM_E!F42+FC_IND_CPC_E!F42+FC_IND_NMM_E!F42+FC_IND_PPP_E!F42+FC_IND_FBT_E!F42+FC_IND_TE_E!F42+FC_IND_MAC_E!F42+FC_IND_TL_E!F42+FC_IND_WP_E!F42+FC_IND_MQ_E!F42+FC_IND_CON_E!F42+FC_IND_NSP_E!F42</f>
        <v>0</v>
      </c>
      <c r="G42" s="8">
        <f>FC_IND_IS_E!G42+FC_IND_NFM_E!G42+FC_IND_CPC_E!G42+FC_IND_NMM_E!G42+FC_IND_PPP_E!G42+FC_IND_FBT_E!G42+FC_IND_TE_E!G42+FC_IND_MAC_E!G42+FC_IND_TL_E!G42+FC_IND_WP_E!G42+FC_IND_MQ_E!G42+FC_IND_CON_E!G42+FC_IND_NSP_E!G42</f>
        <v>0</v>
      </c>
      <c r="H42" s="8">
        <f>FC_IND_IS_E!H42+FC_IND_NFM_E!H42+FC_IND_CPC_E!H42+FC_IND_NMM_E!H42+FC_IND_PPP_E!H42+FC_IND_FBT_E!H42+FC_IND_TE_E!H42+FC_IND_MAC_E!H42+FC_IND_TL_E!H42+FC_IND_WP_E!H42+FC_IND_MQ_E!H42+FC_IND_CON_E!H42+FC_IND_NSP_E!H42</f>
        <v>0</v>
      </c>
      <c r="I42" s="8">
        <f>FC_IND_IS_E!I42+FC_IND_NFM_E!I42+FC_IND_CPC_E!I42+FC_IND_NMM_E!I42+FC_IND_PPP_E!I42+FC_IND_FBT_E!I42+FC_IND_TE_E!I42+FC_IND_MAC_E!I42+FC_IND_TL_E!I42+FC_IND_WP_E!I42+FC_IND_MQ_E!I42+FC_IND_CON_E!I42+FC_IND_NSP_E!I42</f>
        <v>0</v>
      </c>
      <c r="J42" s="8">
        <f>FC_IND_IS_E!J42+FC_IND_NFM_E!J42+FC_IND_CPC_E!J42+FC_IND_NMM_E!J42+FC_IND_PPP_E!J42+FC_IND_FBT_E!J42+FC_IND_TE_E!J42+FC_IND_MAC_E!J42+FC_IND_TL_E!J42+FC_IND_WP_E!J42+FC_IND_MQ_E!J42+FC_IND_CON_E!J42+FC_IND_NSP_E!J42</f>
        <v>0</v>
      </c>
      <c r="K42" s="8">
        <f>FC_IND_IS_E!K42+FC_IND_NFM_E!K42+FC_IND_CPC_E!K42+FC_IND_NMM_E!K42+FC_IND_PPP_E!K42+FC_IND_FBT_E!K42+FC_IND_TE_E!K42+FC_IND_MAC_E!K42+FC_IND_TL_E!K42+FC_IND_WP_E!K42+FC_IND_MQ_E!K42+FC_IND_CON_E!K42+FC_IND_NSP_E!K42</f>
        <v>0</v>
      </c>
      <c r="L42" s="8">
        <f>FC_IND_IS_E!L42+FC_IND_NFM_E!L42+FC_IND_CPC_E!L42+FC_IND_NMM_E!L42+FC_IND_PPP_E!L42+FC_IND_FBT_E!L42+FC_IND_TE_E!L42+FC_IND_MAC_E!L42+FC_IND_TL_E!L42+FC_IND_WP_E!L42+FC_IND_MQ_E!L42+FC_IND_CON_E!L42+FC_IND_NSP_E!L42</f>
        <v>0</v>
      </c>
      <c r="M42" s="8">
        <f>FC_IND_IS_E!M42+FC_IND_NFM_E!M42+FC_IND_CPC_E!M42+FC_IND_NMM_E!M42+FC_IND_PPP_E!M42+FC_IND_FBT_E!M42+FC_IND_TE_E!M42+FC_IND_MAC_E!M42+FC_IND_TL_E!M42+FC_IND_WP_E!M42+FC_IND_MQ_E!M42+FC_IND_CON_E!M42+FC_IND_NSP_E!M42</f>
        <v>0</v>
      </c>
      <c r="N42" s="8">
        <f>FC_IND_IS_E!N42+FC_IND_NFM_E!N42+FC_IND_CPC_E!N42+FC_IND_NMM_E!N42+FC_IND_PPP_E!N42+FC_IND_FBT_E!N42+FC_IND_TE_E!N42+FC_IND_MAC_E!N42+FC_IND_TL_E!N42+FC_IND_WP_E!N42+FC_IND_MQ_E!N42+FC_IND_CON_E!N42+FC_IND_NSP_E!N42</f>
        <v>0</v>
      </c>
      <c r="O42" s="8">
        <f>FC_IND_IS_E!O42+FC_IND_NFM_E!O42+FC_IND_CPC_E!O42+FC_IND_NMM_E!O42+FC_IND_PPP_E!O42+FC_IND_FBT_E!O42+FC_IND_TE_E!O42+FC_IND_MAC_E!O42+FC_IND_TL_E!O42+FC_IND_WP_E!O42+FC_IND_MQ_E!O42+FC_IND_CON_E!O42+FC_IND_NSP_E!O42</f>
        <v>0</v>
      </c>
      <c r="P42" s="8">
        <f>FC_IND_IS_E!P42+FC_IND_NFM_E!P42+FC_IND_CPC_E!P42+FC_IND_NMM_E!P42+FC_IND_PPP_E!P42+FC_IND_FBT_E!P42+FC_IND_TE_E!P42+FC_IND_MAC_E!P42+FC_IND_TL_E!P42+FC_IND_WP_E!P42+FC_IND_MQ_E!P42+FC_IND_CON_E!P42+FC_IND_NSP_E!P42</f>
        <v>0</v>
      </c>
      <c r="Q42" s="8">
        <f>FC_IND_IS_E!Q42+FC_IND_NFM_E!Q42+FC_IND_CPC_E!Q42+FC_IND_NMM_E!Q42+FC_IND_PPP_E!Q42+FC_IND_FBT_E!Q42+FC_IND_TE_E!Q42+FC_IND_MAC_E!Q42+FC_IND_TL_E!Q42+FC_IND_WP_E!Q42+FC_IND_MQ_E!Q42+FC_IND_CON_E!Q42+FC_IND_NSP_E!Q42</f>
        <v>0</v>
      </c>
      <c r="R42" s="8">
        <f>FC_IND_IS_E!R42+FC_IND_NFM_E!R42+FC_IND_CPC_E!R42+FC_IND_NMM_E!R42+FC_IND_PPP_E!R42+FC_IND_FBT_E!R42+FC_IND_TE_E!R42+FC_IND_MAC_E!R42+FC_IND_TL_E!R42+FC_IND_WP_E!R42+FC_IND_MQ_E!R42+FC_IND_CON_E!R42+FC_IND_NSP_E!R42</f>
        <v>0</v>
      </c>
      <c r="S42" s="8">
        <f>FC_IND_IS_E!S42+FC_IND_NFM_E!S42+FC_IND_CPC_E!S42+FC_IND_NMM_E!S42+FC_IND_PPP_E!S42+FC_IND_FBT_E!S42+FC_IND_TE_E!S42+FC_IND_MAC_E!S42+FC_IND_TL_E!S42+FC_IND_WP_E!S42+FC_IND_MQ_E!S42+FC_IND_CON_E!S42+FC_IND_NSP_E!S42</f>
        <v>0</v>
      </c>
      <c r="T42" s="8">
        <f>FC_IND_IS_E!T42+FC_IND_NFM_E!T42+FC_IND_CPC_E!T42+FC_IND_NMM_E!T42+FC_IND_PPP_E!T42+FC_IND_FBT_E!T42+FC_IND_TE_E!T42+FC_IND_MAC_E!T42+FC_IND_TL_E!T42+FC_IND_WP_E!T42+FC_IND_MQ_E!T42+FC_IND_CON_E!T42+FC_IND_NSP_E!T42</f>
        <v>0</v>
      </c>
      <c r="U42" s="8">
        <f>FC_IND_IS_E!U42+FC_IND_NFM_E!U42+FC_IND_CPC_E!U42+FC_IND_NMM_E!U42+FC_IND_PPP_E!U42+FC_IND_FBT_E!U42+FC_IND_TE_E!U42+FC_IND_MAC_E!U42+FC_IND_TL_E!U42+FC_IND_WP_E!U42+FC_IND_MQ_E!U42+FC_IND_CON_E!U42+FC_IND_NSP_E!U42</f>
        <v>0</v>
      </c>
      <c r="V42" s="8">
        <f>FC_IND_IS_E!V42+FC_IND_NFM_E!V42+FC_IND_CPC_E!V42+FC_IND_NMM_E!V42+FC_IND_PPP_E!V42+FC_IND_FBT_E!V42+FC_IND_TE_E!V42+FC_IND_MAC_E!V42+FC_IND_TL_E!V42+FC_IND_WP_E!V42+FC_IND_MQ_E!V42+FC_IND_CON_E!V42+FC_IND_NSP_E!V42</f>
        <v>0</v>
      </c>
      <c r="W42" s="8">
        <f>FC_IND_IS_E!W42+FC_IND_NFM_E!W42+FC_IND_CPC_E!W42+FC_IND_NMM_E!W42+FC_IND_PPP_E!W42+FC_IND_FBT_E!W42+FC_IND_TE_E!W42+FC_IND_MAC_E!W42+FC_IND_TL_E!W42+FC_IND_WP_E!W42+FC_IND_MQ_E!W42+FC_IND_CON_E!W42+FC_IND_NSP_E!W42</f>
        <v>0</v>
      </c>
      <c r="X42" s="8">
        <f>FC_IND_IS_E!X42+FC_IND_NFM_E!X42+FC_IND_CPC_E!X42+FC_IND_NMM_E!X42+FC_IND_PPP_E!X42+FC_IND_FBT_E!X42+FC_IND_TE_E!X42+FC_IND_MAC_E!X42+FC_IND_TL_E!X42+FC_IND_WP_E!X42+FC_IND_MQ_E!X42+FC_IND_CON_E!X42+FC_IND_NSP_E!X42</f>
        <v>0</v>
      </c>
      <c r="Y42" s="8">
        <f>FC_IND_IS_E!Y42+FC_IND_NFM_E!Y42+FC_IND_CPC_E!Y42+FC_IND_NMM_E!Y42+FC_IND_PPP_E!Y42+FC_IND_FBT_E!Y42+FC_IND_TE_E!Y42+FC_IND_MAC_E!Y42+FC_IND_TL_E!Y42+FC_IND_WP_E!Y42+FC_IND_MQ_E!Y42+FC_IND_CON_E!Y42+FC_IND_NSP_E!Y42</f>
        <v>0</v>
      </c>
      <c r="Z42" s="8">
        <f>FC_IND_IS_E!Z42+FC_IND_NFM_E!Z42+FC_IND_CPC_E!Z42+FC_IND_NMM_E!Z42+FC_IND_PPP_E!Z42+FC_IND_FBT_E!Z42+FC_IND_TE_E!Z42+FC_IND_MAC_E!Z42+FC_IND_TL_E!Z42+FC_IND_WP_E!Z42+FC_IND_MQ_E!Z42+FC_IND_CON_E!Z42+FC_IND_NSP_E!Z42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FC_IND_IS_E!C43+FC_IND_NFM_E!C43+FC_IND_CPC_E!C43+FC_IND_NMM_E!C43+FC_IND_PPP_E!C43+FC_IND_FBT_E!C43+FC_IND_TE_E!C43+FC_IND_MAC_E!C43+FC_IND_TL_E!C43+FC_IND_WP_E!C43+FC_IND_MQ_E!C43+FC_IND_CON_E!C43+FC_IND_NSP_E!C43</f>
        <v>1383.8343058799996</v>
      </c>
      <c r="D43" s="8">
        <f>FC_IND_IS_E!D43+FC_IND_NFM_E!D43+FC_IND_CPC_E!D43+FC_IND_NMM_E!D43+FC_IND_PPP_E!D43+FC_IND_FBT_E!D43+FC_IND_TE_E!D43+FC_IND_MAC_E!D43+FC_IND_TL_E!D43+FC_IND_WP_E!D43+FC_IND_MQ_E!D43+FC_IND_CON_E!D43+FC_IND_NSP_E!D43</f>
        <v>1505.8428606000002</v>
      </c>
      <c r="E43" s="8">
        <f>FC_IND_IS_E!E43+FC_IND_NFM_E!E43+FC_IND_CPC_E!E43+FC_IND_NMM_E!E43+FC_IND_PPP_E!E43+FC_IND_FBT_E!E43+FC_IND_TE_E!E43+FC_IND_MAC_E!E43+FC_IND_TL_E!E43+FC_IND_WP_E!E43+FC_IND_MQ_E!E43+FC_IND_CON_E!E43+FC_IND_NSP_E!E43</f>
        <v>1521.8964774000001</v>
      </c>
      <c r="F43" s="8">
        <f>FC_IND_IS_E!F43+FC_IND_NFM_E!F43+FC_IND_CPC_E!F43+FC_IND_NMM_E!F43+FC_IND_PPP_E!F43+FC_IND_FBT_E!F43+FC_IND_TE_E!F43+FC_IND_MAC_E!F43+FC_IND_TL_E!F43+FC_IND_WP_E!F43+FC_IND_MQ_E!F43+FC_IND_CON_E!F43+FC_IND_NSP_E!F43</f>
        <v>1178.3464102800003</v>
      </c>
      <c r="G43" s="8">
        <f>FC_IND_IS_E!G43+FC_IND_NFM_E!G43+FC_IND_CPC_E!G43+FC_IND_NMM_E!G43+FC_IND_PPP_E!G43+FC_IND_FBT_E!G43+FC_IND_TE_E!G43+FC_IND_MAC_E!G43+FC_IND_TL_E!G43+FC_IND_WP_E!G43+FC_IND_MQ_E!G43+FC_IND_CON_E!G43+FC_IND_NSP_E!G43</f>
        <v>1290.7227949200001</v>
      </c>
      <c r="H43" s="8">
        <f>FC_IND_IS_E!H43+FC_IND_NFM_E!H43+FC_IND_CPC_E!H43+FC_IND_NMM_E!H43+FC_IND_PPP_E!H43+FC_IND_FBT_E!H43+FC_IND_TE_E!H43+FC_IND_MAC_E!H43+FC_IND_TL_E!H43+FC_IND_WP_E!H43+FC_IND_MQ_E!H43+FC_IND_CON_E!H43+FC_IND_NSP_E!H43</f>
        <v>1187.9788471200002</v>
      </c>
      <c r="I43" s="8">
        <f>FC_IND_IS_E!I43+FC_IND_NFM_E!I43+FC_IND_CPC_E!I43+FC_IND_NMM_E!I43+FC_IND_PPP_E!I43+FC_IND_FBT_E!I43+FC_IND_TE_E!I43+FC_IND_MAC_E!I43+FC_IND_TL_E!I43+FC_IND_WP_E!I43+FC_IND_MQ_E!I43+FC_IND_CON_E!I43+FC_IND_NSP_E!I43</f>
        <v>1006.8712149599999</v>
      </c>
      <c r="J43" s="8">
        <f>FC_IND_IS_E!J43+FC_IND_NFM_E!J43+FC_IND_CPC_E!J43+FC_IND_NMM_E!J43+FC_IND_PPP_E!J43+FC_IND_FBT_E!J43+FC_IND_TE_E!J43+FC_IND_MAC_E!J43+FC_IND_TL_E!J43+FC_IND_WP_E!J43+FC_IND_MQ_E!J43+FC_IND_CON_E!J43+FC_IND_NSP_E!J43</f>
        <v>984.56661107999992</v>
      </c>
      <c r="K43" s="8">
        <f>FC_IND_IS_E!K43+FC_IND_NFM_E!K43+FC_IND_CPC_E!K43+FC_IND_NMM_E!K43+FC_IND_PPP_E!K43+FC_IND_FBT_E!K43+FC_IND_TE_E!K43+FC_IND_MAC_E!K43+FC_IND_TL_E!K43+FC_IND_WP_E!K43+FC_IND_MQ_E!K43+FC_IND_CON_E!K43+FC_IND_NSP_E!K43</f>
        <v>815.69259252000018</v>
      </c>
      <c r="L43" s="8">
        <f>FC_IND_IS_E!L43+FC_IND_NFM_E!L43+FC_IND_CPC_E!L43+FC_IND_NMM_E!L43+FC_IND_PPP_E!L43+FC_IND_FBT_E!L43+FC_IND_TE_E!L43+FC_IND_MAC_E!L43+FC_IND_TL_E!L43+FC_IND_WP_E!L43+FC_IND_MQ_E!L43+FC_IND_CON_E!L43+FC_IND_NSP_E!L43</f>
        <v>806.13404820000017</v>
      </c>
      <c r="M43" s="8">
        <f>FC_IND_IS_E!M43+FC_IND_NFM_E!M43+FC_IND_CPC_E!M43+FC_IND_NMM_E!M43+FC_IND_PPP_E!M43+FC_IND_FBT_E!M43+FC_IND_TE_E!M43+FC_IND_MAC_E!M43+FC_IND_TL_E!M43+FC_IND_WP_E!M43+FC_IND_MQ_E!M43+FC_IND_CON_E!M43+FC_IND_NSP_E!M43</f>
        <v>831.62403324000002</v>
      </c>
      <c r="N43" s="8">
        <f>FC_IND_IS_E!N43+FC_IND_NFM_E!N43+FC_IND_CPC_E!N43+FC_IND_NMM_E!N43+FC_IND_PPP_E!N43+FC_IND_FBT_E!N43+FC_IND_TE_E!N43+FC_IND_MAC_E!N43+FC_IND_TL_E!N43+FC_IND_WP_E!N43+FC_IND_MQ_E!N43+FC_IND_CON_E!N43+FC_IND_NSP_E!N43</f>
        <v>732.84867396000016</v>
      </c>
      <c r="O43" s="8">
        <f>FC_IND_IS_E!O43+FC_IND_NFM_E!O43+FC_IND_CPC_E!O43+FC_IND_NMM_E!O43+FC_IND_PPP_E!O43+FC_IND_FBT_E!O43+FC_IND_TE_E!O43+FC_IND_MAC_E!O43+FC_IND_TL_E!O43+FC_IND_WP_E!O43+FC_IND_MQ_E!O43+FC_IND_CON_E!O43+FC_IND_NSP_E!O43</f>
        <v>551.22966288000009</v>
      </c>
      <c r="P43" s="8">
        <f>FC_IND_IS_E!P43+FC_IND_NFM_E!P43+FC_IND_CPC_E!P43+FC_IND_NMM_E!P43+FC_IND_PPP_E!P43+FC_IND_FBT_E!P43+FC_IND_TE_E!P43+FC_IND_MAC_E!P43+FC_IND_TL_E!P43+FC_IND_WP_E!P43+FC_IND_MQ_E!P43+FC_IND_CON_E!P43+FC_IND_NSP_E!P43</f>
        <v>468.38574432000001</v>
      </c>
      <c r="Q43" s="8">
        <f>FC_IND_IS_E!Q43+FC_IND_NFM_E!Q43+FC_IND_CPC_E!Q43+FC_IND_NMM_E!Q43+FC_IND_PPP_E!Q43+FC_IND_FBT_E!Q43+FC_IND_TE_E!Q43+FC_IND_MAC_E!Q43+FC_IND_TL_E!Q43+FC_IND_WP_E!Q43+FC_IND_MQ_E!Q43+FC_IND_CON_E!Q43+FC_IND_NSP_E!Q43</f>
        <v>503.43507396000001</v>
      </c>
      <c r="R43" s="8">
        <f>FC_IND_IS_E!R43+FC_IND_NFM_E!R43+FC_IND_CPC_E!R43+FC_IND_NMM_E!R43+FC_IND_PPP_E!R43+FC_IND_FBT_E!R43+FC_IND_TE_E!R43+FC_IND_MAC_E!R43+FC_IND_TL_E!R43+FC_IND_WP_E!R43+FC_IND_MQ_E!R43+FC_IND_CON_E!R43+FC_IND_NSP_E!R43</f>
        <v>599.02425180000012</v>
      </c>
      <c r="S43" s="8">
        <f>FC_IND_IS_E!S43+FC_IND_NFM_E!S43+FC_IND_CPC_E!S43+FC_IND_NMM_E!S43+FC_IND_PPP_E!S43+FC_IND_FBT_E!S43+FC_IND_TE_E!S43+FC_IND_MAC_E!S43+FC_IND_TL_E!S43+FC_IND_WP_E!S43+FC_IND_MQ_E!S43+FC_IND_CON_E!S43+FC_IND_NSP_E!S43</f>
        <v>484.31745180000001</v>
      </c>
      <c r="T43" s="8">
        <f>FC_IND_IS_E!T43+FC_IND_NFM_E!T43+FC_IND_CPC_E!T43+FC_IND_NMM_E!T43+FC_IND_PPP_E!T43+FC_IND_FBT_E!T43+FC_IND_TE_E!T43+FC_IND_MAC_E!T43+FC_IND_TL_E!T43+FC_IND_WP_E!T43+FC_IND_MQ_E!T43+FC_IND_CON_E!T43+FC_IND_NSP_E!T43</f>
        <v>475.03607111999992</v>
      </c>
      <c r="U43" s="8">
        <f>FC_IND_IS_E!U43+FC_IND_NFM_E!U43+FC_IND_CPC_E!U43+FC_IND_NMM_E!U43+FC_IND_PPP_E!U43+FC_IND_FBT_E!U43+FC_IND_TE_E!U43+FC_IND_MAC_E!U43+FC_IND_TL_E!U43+FC_IND_WP_E!U43+FC_IND_MQ_E!U43+FC_IND_CON_E!U43+FC_IND_NSP_E!U43</f>
        <v>461.34434735999992</v>
      </c>
      <c r="V43" s="8">
        <f>FC_IND_IS_E!V43+FC_IND_NFM_E!V43+FC_IND_CPC_E!V43+FC_IND_NMM_E!V43+FC_IND_PPP_E!V43+FC_IND_FBT_E!V43+FC_IND_TE_E!V43+FC_IND_MAC_E!V43+FC_IND_TL_E!V43+FC_IND_WP_E!V43+FC_IND_MQ_E!V43+FC_IND_CON_E!V43+FC_IND_NSP_E!V43</f>
        <v>452.04082560000006</v>
      </c>
      <c r="W43" s="8">
        <f>FC_IND_IS_E!W43+FC_IND_NFM_E!W43+FC_IND_CPC_E!W43+FC_IND_NMM_E!W43+FC_IND_PPP_E!W43+FC_IND_FBT_E!W43+FC_IND_TE_E!W43+FC_IND_MAC_E!W43+FC_IND_TL_E!W43+FC_IND_WP_E!W43+FC_IND_MQ_E!W43+FC_IND_CON_E!W43+FC_IND_NSP_E!W43</f>
        <v>442.61539452</v>
      </c>
      <c r="X43" s="8">
        <f>FC_IND_IS_E!X43+FC_IND_NFM_E!X43+FC_IND_CPC_E!X43+FC_IND_NMM_E!X43+FC_IND_PPP_E!X43+FC_IND_FBT_E!X43+FC_IND_TE_E!X43+FC_IND_MAC_E!X43+FC_IND_TL_E!X43+FC_IND_WP_E!X43+FC_IND_MQ_E!X43+FC_IND_CON_E!X43+FC_IND_NSP_E!X43</f>
        <v>466.5378978</v>
      </c>
      <c r="Y43" s="8">
        <f>FC_IND_IS_E!Y43+FC_IND_NFM_E!Y43+FC_IND_CPC_E!Y43+FC_IND_NMM_E!Y43+FC_IND_PPP_E!Y43+FC_IND_FBT_E!Y43+FC_IND_TE_E!Y43+FC_IND_MAC_E!Y43+FC_IND_TL_E!Y43+FC_IND_WP_E!Y43+FC_IND_MQ_E!Y43+FC_IND_CON_E!Y43+FC_IND_NSP_E!Y43</f>
        <v>506.93123051999999</v>
      </c>
      <c r="Z43" s="8">
        <f>FC_IND_IS_E!Z43+FC_IND_NFM_E!Z43+FC_IND_CPC_E!Z43+FC_IND_NMM_E!Z43+FC_IND_PPP_E!Z43+FC_IND_FBT_E!Z43+FC_IND_TE_E!Z43+FC_IND_MAC_E!Z43+FC_IND_TL_E!Z43+FC_IND_WP_E!Z43+FC_IND_MQ_E!Z43+FC_IND_CON_E!Z43+FC_IND_NSP_E!Z43</f>
        <v>409.07912759999999</v>
      </c>
    </row>
    <row r="44" spans="1:26" ht="11.25" customHeight="1" x14ac:dyDescent="0.2">
      <c r="A44" s="28" t="s">
        <v>74</v>
      </c>
      <c r="B44" s="7" t="s">
        <v>75</v>
      </c>
      <c r="C44" s="8">
        <f>FC_IND_IS_E!C44+FC_IND_NFM_E!C44+FC_IND_CPC_E!C44+FC_IND_NMM_E!C44+FC_IND_PPP_E!C44+FC_IND_FBT_E!C44+FC_IND_TE_E!C44+FC_IND_MAC_E!C44+FC_IND_TL_E!C44+FC_IND_WP_E!C44+FC_IND_MQ_E!C44+FC_IND_CON_E!C44+FC_IND_NSP_E!C44</f>
        <v>3958.7315457600002</v>
      </c>
      <c r="D44" s="8">
        <f>FC_IND_IS_E!D44+FC_IND_NFM_E!D44+FC_IND_CPC_E!D44+FC_IND_NMM_E!D44+FC_IND_PPP_E!D44+FC_IND_FBT_E!D44+FC_IND_TE_E!D44+FC_IND_MAC_E!D44+FC_IND_TL_E!D44+FC_IND_WP_E!D44+FC_IND_MQ_E!D44+FC_IND_CON_E!D44+FC_IND_NSP_E!D44</f>
        <v>3442.7827742400009</v>
      </c>
      <c r="E44" s="8">
        <f>FC_IND_IS_E!E44+FC_IND_NFM_E!E44+FC_IND_CPC_E!E44+FC_IND_NMM_E!E44+FC_IND_PPP_E!E44+FC_IND_FBT_E!E44+FC_IND_TE_E!E44+FC_IND_MAC_E!E44+FC_IND_TL_E!E44+FC_IND_WP_E!E44+FC_IND_MQ_E!E44+FC_IND_CON_E!E44+FC_IND_NSP_E!E44</f>
        <v>3001.8820644000011</v>
      </c>
      <c r="F44" s="8">
        <f>FC_IND_IS_E!F44+FC_IND_NFM_E!F44+FC_IND_CPC_E!F44+FC_IND_NMM_E!F44+FC_IND_PPP_E!F44+FC_IND_FBT_E!F44+FC_IND_TE_E!F44+FC_IND_MAC_E!F44+FC_IND_TL_E!F44+FC_IND_WP_E!F44+FC_IND_MQ_E!F44+FC_IND_CON_E!F44+FC_IND_NSP_E!F44</f>
        <v>2548.4715331200009</v>
      </c>
      <c r="G44" s="8">
        <f>FC_IND_IS_E!G44+FC_IND_NFM_E!G44+FC_IND_CPC_E!G44+FC_IND_NMM_E!G44+FC_IND_PPP_E!G44+FC_IND_FBT_E!G44+FC_IND_TE_E!G44+FC_IND_MAC_E!G44+FC_IND_TL_E!G44+FC_IND_WP_E!G44+FC_IND_MQ_E!G44+FC_IND_CON_E!G44+FC_IND_NSP_E!G44</f>
        <v>1689.1140081600006</v>
      </c>
      <c r="H44" s="8">
        <f>FC_IND_IS_E!H44+FC_IND_NFM_E!H44+FC_IND_CPC_E!H44+FC_IND_NMM_E!H44+FC_IND_PPP_E!H44+FC_IND_FBT_E!H44+FC_IND_TE_E!H44+FC_IND_MAC_E!H44+FC_IND_TL_E!H44+FC_IND_WP_E!H44+FC_IND_MQ_E!H44+FC_IND_CON_E!H44+FC_IND_NSP_E!H44</f>
        <v>1178.9576049600003</v>
      </c>
      <c r="I44" s="8">
        <f>FC_IND_IS_E!I44+FC_IND_NFM_E!I44+FC_IND_CPC_E!I44+FC_IND_NMM_E!I44+FC_IND_PPP_E!I44+FC_IND_FBT_E!I44+FC_IND_TE_E!I44+FC_IND_MAC_E!I44+FC_IND_TL_E!I44+FC_IND_WP_E!I44+FC_IND_MQ_E!I44+FC_IND_CON_E!I44+FC_IND_NSP_E!I44</f>
        <v>1098.0792799200003</v>
      </c>
      <c r="J44" s="8">
        <f>FC_IND_IS_E!J44+FC_IND_NFM_E!J44+FC_IND_CPC_E!J44+FC_IND_NMM_E!J44+FC_IND_PPP_E!J44+FC_IND_FBT_E!J44+FC_IND_TE_E!J44+FC_IND_MAC_E!J44+FC_IND_TL_E!J44+FC_IND_WP_E!J44+FC_IND_MQ_E!J44+FC_IND_CON_E!J44+FC_IND_NSP_E!J44</f>
        <v>1343.6639380800002</v>
      </c>
      <c r="K44" s="8">
        <f>FC_IND_IS_E!K44+FC_IND_NFM_E!K44+FC_IND_CPC_E!K44+FC_IND_NMM_E!K44+FC_IND_PPP_E!K44+FC_IND_FBT_E!K44+FC_IND_TE_E!K44+FC_IND_MAC_E!K44+FC_IND_TL_E!K44+FC_IND_WP_E!K44+FC_IND_MQ_E!K44+FC_IND_CON_E!K44+FC_IND_NSP_E!K44</f>
        <v>894.74396904000014</v>
      </c>
      <c r="L44" s="8">
        <f>FC_IND_IS_E!L44+FC_IND_NFM_E!L44+FC_IND_CPC_E!L44+FC_IND_NMM_E!L44+FC_IND_PPP_E!L44+FC_IND_FBT_E!L44+FC_IND_TE_E!L44+FC_IND_MAC_E!L44+FC_IND_TL_E!L44+FC_IND_WP_E!L44+FC_IND_MQ_E!L44+FC_IND_CON_E!L44+FC_IND_NSP_E!L44</f>
        <v>975.23972135999998</v>
      </c>
      <c r="M44" s="8">
        <f>FC_IND_IS_E!M44+FC_IND_NFM_E!M44+FC_IND_CPC_E!M44+FC_IND_NMM_E!M44+FC_IND_PPP_E!M44+FC_IND_FBT_E!M44+FC_IND_TE_E!M44+FC_IND_MAC_E!M44+FC_IND_TL_E!M44+FC_IND_WP_E!M44+FC_IND_MQ_E!M44+FC_IND_CON_E!M44+FC_IND_NSP_E!M44</f>
        <v>743.04009288000009</v>
      </c>
      <c r="N44" s="8">
        <f>FC_IND_IS_E!N44+FC_IND_NFM_E!N44+FC_IND_CPC_E!N44+FC_IND_NMM_E!N44+FC_IND_PPP_E!N44+FC_IND_FBT_E!N44+FC_IND_TE_E!N44+FC_IND_MAC_E!N44+FC_IND_TL_E!N44+FC_IND_WP_E!N44+FC_IND_MQ_E!N44+FC_IND_CON_E!N44+FC_IND_NSP_E!N44</f>
        <v>582.04775231999997</v>
      </c>
      <c r="O44" s="8">
        <f>FC_IND_IS_E!O44+FC_IND_NFM_E!O44+FC_IND_CPC_E!O44+FC_IND_NMM_E!O44+FC_IND_PPP_E!O44+FC_IND_FBT_E!O44+FC_IND_TE_E!O44+FC_IND_MAC_E!O44+FC_IND_TL_E!O44+FC_IND_WP_E!O44+FC_IND_MQ_E!O44+FC_IND_CON_E!O44+FC_IND_NSP_E!O44</f>
        <v>473.6880000000001</v>
      </c>
      <c r="P44" s="8">
        <f>FC_IND_IS_E!P44+FC_IND_NFM_E!P44+FC_IND_CPC_E!P44+FC_IND_NMM_E!P44+FC_IND_PPP_E!P44+FC_IND_FBT_E!P44+FC_IND_TE_E!P44+FC_IND_MAC_E!P44+FC_IND_TL_E!P44+FC_IND_WP_E!P44+FC_IND_MQ_E!P44+FC_IND_CON_E!P44+FC_IND_NSP_E!P44</f>
        <v>334.36799999999999</v>
      </c>
      <c r="Q44" s="8">
        <f>FC_IND_IS_E!Q44+FC_IND_NFM_E!Q44+FC_IND_CPC_E!Q44+FC_IND_NMM_E!Q44+FC_IND_PPP_E!Q44+FC_IND_FBT_E!Q44+FC_IND_TE_E!Q44+FC_IND_MAC_E!Q44+FC_IND_TL_E!Q44+FC_IND_WP_E!Q44+FC_IND_MQ_E!Q44+FC_IND_CON_E!Q44+FC_IND_NSP_E!Q44</f>
        <v>275.54403096000004</v>
      </c>
      <c r="R44" s="8">
        <f>FC_IND_IS_E!R44+FC_IND_NFM_E!R44+FC_IND_CPC_E!R44+FC_IND_NMM_E!R44+FC_IND_PPP_E!R44+FC_IND_FBT_E!R44+FC_IND_TE_E!R44+FC_IND_MAC_E!R44+FC_IND_TL_E!R44+FC_IND_WP_E!R44+FC_IND_MQ_E!R44+FC_IND_CON_E!R44+FC_IND_NSP_E!R44</f>
        <v>380.80781424000008</v>
      </c>
      <c r="S44" s="8">
        <f>FC_IND_IS_E!S44+FC_IND_NFM_E!S44+FC_IND_CPC_E!S44+FC_IND_NMM_E!S44+FC_IND_PPP_E!S44+FC_IND_FBT_E!S44+FC_IND_TE_E!S44+FC_IND_MAC_E!S44+FC_IND_TL_E!S44+FC_IND_WP_E!S44+FC_IND_MQ_E!S44+FC_IND_CON_E!S44+FC_IND_NSP_E!S44</f>
        <v>417.95972136</v>
      </c>
      <c r="T44" s="8">
        <f>FC_IND_IS_E!T44+FC_IND_NFM_E!T44+FC_IND_CPC_E!T44+FC_IND_NMM_E!T44+FC_IND_PPP_E!T44+FC_IND_FBT_E!T44+FC_IND_TE_E!T44+FC_IND_MAC_E!T44+FC_IND_TL_E!T44+FC_IND_WP_E!T44+FC_IND_MQ_E!T44+FC_IND_CON_E!T44+FC_IND_NSP_E!T44</f>
        <v>351.08667864</v>
      </c>
      <c r="U44" s="8">
        <f>FC_IND_IS_E!U44+FC_IND_NFM_E!U44+FC_IND_CPC_E!U44+FC_IND_NMM_E!U44+FC_IND_PPP_E!U44+FC_IND_FBT_E!U44+FC_IND_TE_E!U44+FC_IND_MAC_E!U44+FC_IND_TL_E!U44+FC_IND_WP_E!U44+FC_IND_MQ_E!U44+FC_IND_CON_E!U44+FC_IND_NSP_E!U44</f>
        <v>343.56952871999999</v>
      </c>
      <c r="V44" s="8">
        <f>FC_IND_IS_E!V44+FC_IND_NFM_E!V44+FC_IND_CPC_E!V44+FC_IND_NMM_E!V44+FC_IND_PPP_E!V44+FC_IND_FBT_E!V44+FC_IND_TE_E!V44+FC_IND_MAC_E!V44+FC_IND_TL_E!V44+FC_IND_WP_E!V44+FC_IND_MQ_E!V44+FC_IND_CON_E!V44+FC_IND_NSP_E!V44</f>
        <v>268.87199616000009</v>
      </c>
      <c r="W44" s="8">
        <f>FC_IND_IS_E!W44+FC_IND_NFM_E!W44+FC_IND_CPC_E!W44+FC_IND_NMM_E!W44+FC_IND_PPP_E!W44+FC_IND_FBT_E!W44+FC_IND_TE_E!W44+FC_IND_MAC_E!W44+FC_IND_TL_E!W44+FC_IND_WP_E!W44+FC_IND_MQ_E!W44+FC_IND_CON_E!W44+FC_IND_NSP_E!W44</f>
        <v>274.93130160000004</v>
      </c>
      <c r="X44" s="8">
        <f>FC_IND_IS_E!X44+FC_IND_NFM_E!X44+FC_IND_CPC_E!X44+FC_IND_NMM_E!X44+FC_IND_PPP_E!X44+FC_IND_FBT_E!X44+FC_IND_TE_E!X44+FC_IND_MAC_E!X44+FC_IND_TL_E!X44+FC_IND_WP_E!X44+FC_IND_MQ_E!X44+FC_IND_CON_E!X44+FC_IND_NSP_E!X44</f>
        <v>234.64553040000004</v>
      </c>
      <c r="Y44" s="8">
        <f>FC_IND_IS_E!Y44+FC_IND_NFM_E!Y44+FC_IND_CPC_E!Y44+FC_IND_NMM_E!Y44+FC_IND_PPP_E!Y44+FC_IND_FBT_E!Y44+FC_IND_TE_E!Y44+FC_IND_MAC_E!Y44+FC_IND_TL_E!Y44+FC_IND_WP_E!Y44+FC_IND_MQ_E!Y44+FC_IND_CON_E!Y44+FC_IND_NSP_E!Y44</f>
        <v>343.85095511999992</v>
      </c>
      <c r="Z44" s="8">
        <f>FC_IND_IS_E!Z44+FC_IND_NFM_E!Z44+FC_IND_CPC_E!Z44+FC_IND_NMM_E!Z44+FC_IND_PPP_E!Z44+FC_IND_FBT_E!Z44+FC_IND_TE_E!Z44+FC_IND_MAC_E!Z44+FC_IND_TL_E!Z44+FC_IND_WP_E!Z44+FC_IND_MQ_E!Z44+FC_IND_CON_E!Z44+FC_IND_NSP_E!Z44</f>
        <v>332.91907200000003</v>
      </c>
    </row>
    <row r="45" spans="1:26" ht="11.25" customHeight="1" x14ac:dyDescent="0.2">
      <c r="A45" s="28" t="s">
        <v>76</v>
      </c>
      <c r="B45" s="7" t="s">
        <v>77</v>
      </c>
      <c r="C45" s="8">
        <f>FC_IND_IS_E!C45+FC_IND_NFM_E!C45+FC_IND_CPC_E!C45+FC_IND_NMM_E!C45+FC_IND_PPP_E!C45+FC_IND_FBT_E!C45+FC_IND_TE_E!C45+FC_IND_MAC_E!C45+FC_IND_TL_E!C45+FC_IND_WP_E!C45+FC_IND_MQ_E!C45+FC_IND_CON_E!C45+FC_IND_NSP_E!C45</f>
        <v>0</v>
      </c>
      <c r="D45" s="8">
        <f>FC_IND_IS_E!D45+FC_IND_NFM_E!D45+FC_IND_CPC_E!D45+FC_IND_NMM_E!D45+FC_IND_PPP_E!D45+FC_IND_FBT_E!D45+FC_IND_TE_E!D45+FC_IND_MAC_E!D45+FC_IND_TL_E!D45+FC_IND_WP_E!D45+FC_IND_MQ_E!D45+FC_IND_CON_E!D45+FC_IND_NSP_E!D45</f>
        <v>0</v>
      </c>
      <c r="E45" s="8">
        <f>FC_IND_IS_E!E45+FC_IND_NFM_E!E45+FC_IND_CPC_E!E45+FC_IND_NMM_E!E45+FC_IND_PPP_E!E45+FC_IND_FBT_E!E45+FC_IND_TE_E!E45+FC_IND_MAC_E!E45+FC_IND_TL_E!E45+FC_IND_WP_E!E45+FC_IND_MQ_E!E45+FC_IND_CON_E!E45+FC_IND_NSP_E!E45</f>
        <v>0</v>
      </c>
      <c r="F45" s="8">
        <f>FC_IND_IS_E!F45+FC_IND_NFM_E!F45+FC_IND_CPC_E!F45+FC_IND_NMM_E!F45+FC_IND_PPP_E!F45+FC_IND_FBT_E!F45+FC_IND_TE_E!F45+FC_IND_MAC_E!F45+FC_IND_TL_E!F45+FC_IND_WP_E!F45+FC_IND_MQ_E!F45+FC_IND_CON_E!F45+FC_IND_NSP_E!F45</f>
        <v>0</v>
      </c>
      <c r="G45" s="8">
        <f>FC_IND_IS_E!G45+FC_IND_NFM_E!G45+FC_IND_CPC_E!G45+FC_IND_NMM_E!G45+FC_IND_PPP_E!G45+FC_IND_FBT_E!G45+FC_IND_TE_E!G45+FC_IND_MAC_E!G45+FC_IND_TL_E!G45+FC_IND_WP_E!G45+FC_IND_MQ_E!G45+FC_IND_CON_E!G45+FC_IND_NSP_E!G45</f>
        <v>0</v>
      </c>
      <c r="H45" s="8">
        <f>FC_IND_IS_E!H45+FC_IND_NFM_E!H45+FC_IND_CPC_E!H45+FC_IND_NMM_E!H45+FC_IND_PPP_E!H45+FC_IND_FBT_E!H45+FC_IND_TE_E!H45+FC_IND_MAC_E!H45+FC_IND_TL_E!H45+FC_IND_WP_E!H45+FC_IND_MQ_E!H45+FC_IND_CON_E!H45+FC_IND_NSP_E!H45</f>
        <v>0</v>
      </c>
      <c r="I45" s="8">
        <f>FC_IND_IS_E!I45+FC_IND_NFM_E!I45+FC_IND_CPC_E!I45+FC_IND_NMM_E!I45+FC_IND_PPP_E!I45+FC_IND_FBT_E!I45+FC_IND_TE_E!I45+FC_IND_MAC_E!I45+FC_IND_TL_E!I45+FC_IND_WP_E!I45+FC_IND_MQ_E!I45+FC_IND_CON_E!I45+FC_IND_NSP_E!I45</f>
        <v>0</v>
      </c>
      <c r="J45" s="8">
        <f>FC_IND_IS_E!J45+FC_IND_NFM_E!J45+FC_IND_CPC_E!J45+FC_IND_NMM_E!J45+FC_IND_PPP_E!J45+FC_IND_FBT_E!J45+FC_IND_TE_E!J45+FC_IND_MAC_E!J45+FC_IND_TL_E!J45+FC_IND_WP_E!J45+FC_IND_MQ_E!J45+FC_IND_CON_E!J45+FC_IND_NSP_E!J45</f>
        <v>0</v>
      </c>
      <c r="K45" s="8">
        <f>FC_IND_IS_E!K45+FC_IND_NFM_E!K45+FC_IND_CPC_E!K45+FC_IND_NMM_E!K45+FC_IND_PPP_E!K45+FC_IND_FBT_E!K45+FC_IND_TE_E!K45+FC_IND_MAC_E!K45+FC_IND_TL_E!K45+FC_IND_WP_E!K45+FC_IND_MQ_E!K45+FC_IND_CON_E!K45+FC_IND_NSP_E!K45</f>
        <v>0</v>
      </c>
      <c r="L45" s="8">
        <f>FC_IND_IS_E!L45+FC_IND_NFM_E!L45+FC_IND_CPC_E!L45+FC_IND_NMM_E!L45+FC_IND_PPP_E!L45+FC_IND_FBT_E!L45+FC_IND_TE_E!L45+FC_IND_MAC_E!L45+FC_IND_TL_E!L45+FC_IND_WP_E!L45+FC_IND_MQ_E!L45+FC_IND_CON_E!L45+FC_IND_NSP_E!L45</f>
        <v>0</v>
      </c>
      <c r="M45" s="8">
        <f>FC_IND_IS_E!M45+FC_IND_NFM_E!M45+FC_IND_CPC_E!M45+FC_IND_NMM_E!M45+FC_IND_PPP_E!M45+FC_IND_FBT_E!M45+FC_IND_TE_E!M45+FC_IND_MAC_E!M45+FC_IND_TL_E!M45+FC_IND_WP_E!M45+FC_IND_MQ_E!M45+FC_IND_CON_E!M45+FC_IND_NSP_E!M45</f>
        <v>0</v>
      </c>
      <c r="N45" s="8">
        <f>FC_IND_IS_E!N45+FC_IND_NFM_E!N45+FC_IND_CPC_E!N45+FC_IND_NMM_E!N45+FC_IND_PPP_E!N45+FC_IND_FBT_E!N45+FC_IND_TE_E!N45+FC_IND_MAC_E!N45+FC_IND_TL_E!N45+FC_IND_WP_E!N45+FC_IND_MQ_E!N45+FC_IND_CON_E!N45+FC_IND_NSP_E!N45</f>
        <v>0</v>
      </c>
      <c r="O45" s="8">
        <f>FC_IND_IS_E!O45+FC_IND_NFM_E!O45+FC_IND_CPC_E!O45+FC_IND_NMM_E!O45+FC_IND_PPP_E!O45+FC_IND_FBT_E!O45+FC_IND_TE_E!O45+FC_IND_MAC_E!O45+FC_IND_TL_E!O45+FC_IND_WP_E!O45+FC_IND_MQ_E!O45+FC_IND_CON_E!O45+FC_IND_NSP_E!O45</f>
        <v>0</v>
      </c>
      <c r="P45" s="8">
        <f>FC_IND_IS_E!P45+FC_IND_NFM_E!P45+FC_IND_CPC_E!P45+FC_IND_NMM_E!P45+FC_IND_PPP_E!P45+FC_IND_FBT_E!P45+FC_IND_TE_E!P45+FC_IND_MAC_E!P45+FC_IND_TL_E!P45+FC_IND_WP_E!P45+FC_IND_MQ_E!P45+FC_IND_CON_E!P45+FC_IND_NSP_E!P45</f>
        <v>0</v>
      </c>
      <c r="Q45" s="8">
        <f>FC_IND_IS_E!Q45+FC_IND_NFM_E!Q45+FC_IND_CPC_E!Q45+FC_IND_NMM_E!Q45+FC_IND_PPP_E!Q45+FC_IND_FBT_E!Q45+FC_IND_TE_E!Q45+FC_IND_MAC_E!Q45+FC_IND_TL_E!Q45+FC_IND_WP_E!Q45+FC_IND_MQ_E!Q45+FC_IND_CON_E!Q45+FC_IND_NSP_E!Q45</f>
        <v>0</v>
      </c>
      <c r="R45" s="8">
        <f>FC_IND_IS_E!R45+FC_IND_NFM_E!R45+FC_IND_CPC_E!R45+FC_IND_NMM_E!R45+FC_IND_PPP_E!R45+FC_IND_FBT_E!R45+FC_IND_TE_E!R45+FC_IND_MAC_E!R45+FC_IND_TL_E!R45+FC_IND_WP_E!R45+FC_IND_MQ_E!R45+FC_IND_CON_E!R45+FC_IND_NSP_E!R45</f>
        <v>0</v>
      </c>
      <c r="S45" s="8">
        <f>FC_IND_IS_E!S45+FC_IND_NFM_E!S45+FC_IND_CPC_E!S45+FC_IND_NMM_E!S45+FC_IND_PPP_E!S45+FC_IND_FBT_E!S45+FC_IND_TE_E!S45+FC_IND_MAC_E!S45+FC_IND_TL_E!S45+FC_IND_WP_E!S45+FC_IND_MQ_E!S45+FC_IND_CON_E!S45+FC_IND_NSP_E!S45</f>
        <v>0</v>
      </c>
      <c r="T45" s="8">
        <f>FC_IND_IS_E!T45+FC_IND_NFM_E!T45+FC_IND_CPC_E!T45+FC_IND_NMM_E!T45+FC_IND_PPP_E!T45+FC_IND_FBT_E!T45+FC_IND_TE_E!T45+FC_IND_MAC_E!T45+FC_IND_TL_E!T45+FC_IND_WP_E!T45+FC_IND_MQ_E!T45+FC_IND_CON_E!T45+FC_IND_NSP_E!T45</f>
        <v>0</v>
      </c>
      <c r="U45" s="8">
        <f>FC_IND_IS_E!U45+FC_IND_NFM_E!U45+FC_IND_CPC_E!U45+FC_IND_NMM_E!U45+FC_IND_PPP_E!U45+FC_IND_FBT_E!U45+FC_IND_TE_E!U45+FC_IND_MAC_E!U45+FC_IND_TL_E!U45+FC_IND_WP_E!U45+FC_IND_MQ_E!U45+FC_IND_CON_E!U45+FC_IND_NSP_E!U45</f>
        <v>0</v>
      </c>
      <c r="V45" s="8">
        <f>FC_IND_IS_E!V45+FC_IND_NFM_E!V45+FC_IND_CPC_E!V45+FC_IND_NMM_E!V45+FC_IND_PPP_E!V45+FC_IND_FBT_E!V45+FC_IND_TE_E!V45+FC_IND_MAC_E!V45+FC_IND_TL_E!V45+FC_IND_WP_E!V45+FC_IND_MQ_E!V45+FC_IND_CON_E!V45+FC_IND_NSP_E!V45</f>
        <v>0</v>
      </c>
      <c r="W45" s="8">
        <f>FC_IND_IS_E!W45+FC_IND_NFM_E!W45+FC_IND_CPC_E!W45+FC_IND_NMM_E!W45+FC_IND_PPP_E!W45+FC_IND_FBT_E!W45+FC_IND_TE_E!W45+FC_IND_MAC_E!W45+FC_IND_TL_E!W45+FC_IND_WP_E!W45+FC_IND_MQ_E!W45+FC_IND_CON_E!W45+FC_IND_NSP_E!W45</f>
        <v>0</v>
      </c>
      <c r="X45" s="8">
        <f>FC_IND_IS_E!X45+FC_IND_NFM_E!X45+FC_IND_CPC_E!X45+FC_IND_NMM_E!X45+FC_IND_PPP_E!X45+FC_IND_FBT_E!X45+FC_IND_TE_E!X45+FC_IND_MAC_E!X45+FC_IND_TL_E!X45+FC_IND_WP_E!X45+FC_IND_MQ_E!X45+FC_IND_CON_E!X45+FC_IND_NSP_E!X45</f>
        <v>0</v>
      </c>
      <c r="Y45" s="8">
        <f>FC_IND_IS_E!Y45+FC_IND_NFM_E!Y45+FC_IND_CPC_E!Y45+FC_IND_NMM_E!Y45+FC_IND_PPP_E!Y45+FC_IND_FBT_E!Y45+FC_IND_TE_E!Y45+FC_IND_MAC_E!Y45+FC_IND_TL_E!Y45+FC_IND_WP_E!Y45+FC_IND_MQ_E!Y45+FC_IND_CON_E!Y45+FC_IND_NSP_E!Y45</f>
        <v>0</v>
      </c>
      <c r="Z45" s="8">
        <f>FC_IND_IS_E!Z45+FC_IND_NFM_E!Z45+FC_IND_CPC_E!Z45+FC_IND_NMM_E!Z45+FC_IND_PPP_E!Z45+FC_IND_FBT_E!Z45+FC_IND_TE_E!Z45+FC_IND_MAC_E!Z45+FC_IND_TL_E!Z45+FC_IND_WP_E!Z45+FC_IND_MQ_E!Z45+FC_IND_CON_E!Z45+FC_IND_NSP_E!Z45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FC_IND_IS_E!C46+FC_IND_NFM_E!C46+FC_IND_CPC_E!C46+FC_IND_NMM_E!C46+FC_IND_PPP_E!C46+FC_IND_FBT_E!C46+FC_IND_TE_E!C46+FC_IND_MAC_E!C46+FC_IND_TL_E!C46+FC_IND_WP_E!C46+FC_IND_MQ_E!C46+FC_IND_CON_E!C46+FC_IND_NSP_E!C46</f>
        <v>0</v>
      </c>
      <c r="D46" s="8">
        <f>FC_IND_IS_E!D46+FC_IND_NFM_E!D46+FC_IND_CPC_E!D46+FC_IND_NMM_E!D46+FC_IND_PPP_E!D46+FC_IND_FBT_E!D46+FC_IND_TE_E!D46+FC_IND_MAC_E!D46+FC_IND_TL_E!D46+FC_IND_WP_E!D46+FC_IND_MQ_E!D46+FC_IND_CON_E!D46+FC_IND_NSP_E!D46</f>
        <v>0</v>
      </c>
      <c r="E46" s="8">
        <f>FC_IND_IS_E!E46+FC_IND_NFM_E!E46+FC_IND_CPC_E!E46+FC_IND_NMM_E!E46+FC_IND_PPP_E!E46+FC_IND_FBT_E!E46+FC_IND_TE_E!E46+FC_IND_MAC_E!E46+FC_IND_TL_E!E46+FC_IND_WP_E!E46+FC_IND_MQ_E!E46+FC_IND_CON_E!E46+FC_IND_NSP_E!E46</f>
        <v>0</v>
      </c>
      <c r="F46" s="8">
        <f>FC_IND_IS_E!F46+FC_IND_NFM_E!F46+FC_IND_CPC_E!F46+FC_IND_NMM_E!F46+FC_IND_PPP_E!F46+FC_IND_FBT_E!F46+FC_IND_TE_E!F46+FC_IND_MAC_E!F46+FC_IND_TL_E!F46+FC_IND_WP_E!F46+FC_IND_MQ_E!F46+FC_IND_CON_E!F46+FC_IND_NSP_E!F46</f>
        <v>0</v>
      </c>
      <c r="G46" s="8">
        <f>FC_IND_IS_E!G46+FC_IND_NFM_E!G46+FC_IND_CPC_E!G46+FC_IND_NMM_E!G46+FC_IND_PPP_E!G46+FC_IND_FBT_E!G46+FC_IND_TE_E!G46+FC_IND_MAC_E!G46+FC_IND_TL_E!G46+FC_IND_WP_E!G46+FC_IND_MQ_E!G46+FC_IND_CON_E!G46+FC_IND_NSP_E!G46</f>
        <v>0</v>
      </c>
      <c r="H46" s="8">
        <f>FC_IND_IS_E!H46+FC_IND_NFM_E!H46+FC_IND_CPC_E!H46+FC_IND_NMM_E!H46+FC_IND_PPP_E!H46+FC_IND_FBT_E!H46+FC_IND_TE_E!H46+FC_IND_MAC_E!H46+FC_IND_TL_E!H46+FC_IND_WP_E!H46+FC_IND_MQ_E!H46+FC_IND_CON_E!H46+FC_IND_NSP_E!H46</f>
        <v>0</v>
      </c>
      <c r="I46" s="8">
        <f>FC_IND_IS_E!I46+FC_IND_NFM_E!I46+FC_IND_CPC_E!I46+FC_IND_NMM_E!I46+FC_IND_PPP_E!I46+FC_IND_FBT_E!I46+FC_IND_TE_E!I46+FC_IND_MAC_E!I46+FC_IND_TL_E!I46+FC_IND_WP_E!I46+FC_IND_MQ_E!I46+FC_IND_CON_E!I46+FC_IND_NSP_E!I46</f>
        <v>0</v>
      </c>
      <c r="J46" s="8">
        <f>FC_IND_IS_E!J46+FC_IND_NFM_E!J46+FC_IND_CPC_E!J46+FC_IND_NMM_E!J46+FC_IND_PPP_E!J46+FC_IND_FBT_E!J46+FC_IND_TE_E!J46+FC_IND_MAC_E!J46+FC_IND_TL_E!J46+FC_IND_WP_E!J46+FC_IND_MQ_E!J46+FC_IND_CON_E!J46+FC_IND_NSP_E!J46</f>
        <v>0</v>
      </c>
      <c r="K46" s="8">
        <f>FC_IND_IS_E!K46+FC_IND_NFM_E!K46+FC_IND_CPC_E!K46+FC_IND_NMM_E!K46+FC_IND_PPP_E!K46+FC_IND_FBT_E!K46+FC_IND_TE_E!K46+FC_IND_MAC_E!K46+FC_IND_TL_E!K46+FC_IND_WP_E!K46+FC_IND_MQ_E!K46+FC_IND_CON_E!K46+FC_IND_NSP_E!K46</f>
        <v>0</v>
      </c>
      <c r="L46" s="8">
        <f>FC_IND_IS_E!L46+FC_IND_NFM_E!L46+FC_IND_CPC_E!L46+FC_IND_NMM_E!L46+FC_IND_PPP_E!L46+FC_IND_FBT_E!L46+FC_IND_TE_E!L46+FC_IND_MAC_E!L46+FC_IND_TL_E!L46+FC_IND_WP_E!L46+FC_IND_MQ_E!L46+FC_IND_CON_E!L46+FC_IND_NSP_E!L46</f>
        <v>0</v>
      </c>
      <c r="M46" s="8">
        <f>FC_IND_IS_E!M46+FC_IND_NFM_E!M46+FC_IND_CPC_E!M46+FC_IND_NMM_E!M46+FC_IND_PPP_E!M46+FC_IND_FBT_E!M46+FC_IND_TE_E!M46+FC_IND_MAC_E!M46+FC_IND_TL_E!M46+FC_IND_WP_E!M46+FC_IND_MQ_E!M46+FC_IND_CON_E!M46+FC_IND_NSP_E!M46</f>
        <v>0</v>
      </c>
      <c r="N46" s="8">
        <f>FC_IND_IS_E!N46+FC_IND_NFM_E!N46+FC_IND_CPC_E!N46+FC_IND_NMM_E!N46+FC_IND_PPP_E!N46+FC_IND_FBT_E!N46+FC_IND_TE_E!N46+FC_IND_MAC_E!N46+FC_IND_TL_E!N46+FC_IND_WP_E!N46+FC_IND_MQ_E!N46+FC_IND_CON_E!N46+FC_IND_NSP_E!N46</f>
        <v>0</v>
      </c>
      <c r="O46" s="8">
        <f>FC_IND_IS_E!O46+FC_IND_NFM_E!O46+FC_IND_CPC_E!O46+FC_IND_NMM_E!O46+FC_IND_PPP_E!O46+FC_IND_FBT_E!O46+FC_IND_TE_E!O46+FC_IND_MAC_E!O46+FC_IND_TL_E!O46+FC_IND_WP_E!O46+FC_IND_MQ_E!O46+FC_IND_CON_E!O46+FC_IND_NSP_E!O46</f>
        <v>0</v>
      </c>
      <c r="P46" s="8">
        <f>FC_IND_IS_E!P46+FC_IND_NFM_E!P46+FC_IND_CPC_E!P46+FC_IND_NMM_E!P46+FC_IND_PPP_E!P46+FC_IND_FBT_E!P46+FC_IND_TE_E!P46+FC_IND_MAC_E!P46+FC_IND_TL_E!P46+FC_IND_WP_E!P46+FC_IND_MQ_E!P46+FC_IND_CON_E!P46+FC_IND_NSP_E!P46</f>
        <v>0</v>
      </c>
      <c r="Q46" s="8">
        <f>FC_IND_IS_E!Q46+FC_IND_NFM_E!Q46+FC_IND_CPC_E!Q46+FC_IND_NMM_E!Q46+FC_IND_PPP_E!Q46+FC_IND_FBT_E!Q46+FC_IND_TE_E!Q46+FC_IND_MAC_E!Q46+FC_IND_TL_E!Q46+FC_IND_WP_E!Q46+FC_IND_MQ_E!Q46+FC_IND_CON_E!Q46+FC_IND_NSP_E!Q46</f>
        <v>0</v>
      </c>
      <c r="R46" s="8">
        <f>FC_IND_IS_E!R46+FC_IND_NFM_E!R46+FC_IND_CPC_E!R46+FC_IND_NMM_E!R46+FC_IND_PPP_E!R46+FC_IND_FBT_E!R46+FC_IND_TE_E!R46+FC_IND_MAC_E!R46+FC_IND_TL_E!R46+FC_IND_WP_E!R46+FC_IND_MQ_E!R46+FC_IND_CON_E!R46+FC_IND_NSP_E!R46</f>
        <v>0</v>
      </c>
      <c r="S46" s="8">
        <f>FC_IND_IS_E!S46+FC_IND_NFM_E!S46+FC_IND_CPC_E!S46+FC_IND_NMM_E!S46+FC_IND_PPP_E!S46+FC_IND_FBT_E!S46+FC_IND_TE_E!S46+FC_IND_MAC_E!S46+FC_IND_TL_E!S46+FC_IND_WP_E!S46+FC_IND_MQ_E!S46+FC_IND_CON_E!S46+FC_IND_NSP_E!S46</f>
        <v>0</v>
      </c>
      <c r="T46" s="8">
        <f>FC_IND_IS_E!T46+FC_IND_NFM_E!T46+FC_IND_CPC_E!T46+FC_IND_NMM_E!T46+FC_IND_PPP_E!T46+FC_IND_FBT_E!T46+FC_IND_TE_E!T46+FC_IND_MAC_E!T46+FC_IND_TL_E!T46+FC_IND_WP_E!T46+FC_IND_MQ_E!T46+FC_IND_CON_E!T46+FC_IND_NSP_E!T46</f>
        <v>0</v>
      </c>
      <c r="U46" s="8">
        <f>FC_IND_IS_E!U46+FC_IND_NFM_E!U46+FC_IND_CPC_E!U46+FC_IND_NMM_E!U46+FC_IND_PPP_E!U46+FC_IND_FBT_E!U46+FC_IND_TE_E!U46+FC_IND_MAC_E!U46+FC_IND_TL_E!U46+FC_IND_WP_E!U46+FC_IND_MQ_E!U46+FC_IND_CON_E!U46+FC_IND_NSP_E!U46</f>
        <v>0</v>
      </c>
      <c r="V46" s="8">
        <f>FC_IND_IS_E!V46+FC_IND_NFM_E!V46+FC_IND_CPC_E!V46+FC_IND_NMM_E!V46+FC_IND_PPP_E!V46+FC_IND_FBT_E!V46+FC_IND_TE_E!V46+FC_IND_MAC_E!V46+FC_IND_TL_E!V46+FC_IND_WP_E!V46+FC_IND_MQ_E!V46+FC_IND_CON_E!V46+FC_IND_NSP_E!V46</f>
        <v>0</v>
      </c>
      <c r="W46" s="8">
        <f>FC_IND_IS_E!W46+FC_IND_NFM_E!W46+FC_IND_CPC_E!W46+FC_IND_NMM_E!W46+FC_IND_PPP_E!W46+FC_IND_FBT_E!W46+FC_IND_TE_E!W46+FC_IND_MAC_E!W46+FC_IND_TL_E!W46+FC_IND_WP_E!W46+FC_IND_MQ_E!W46+FC_IND_CON_E!W46+FC_IND_NSP_E!W46</f>
        <v>0</v>
      </c>
      <c r="X46" s="8">
        <f>FC_IND_IS_E!X46+FC_IND_NFM_E!X46+FC_IND_CPC_E!X46+FC_IND_NMM_E!X46+FC_IND_PPP_E!X46+FC_IND_FBT_E!X46+FC_IND_TE_E!X46+FC_IND_MAC_E!X46+FC_IND_TL_E!X46+FC_IND_WP_E!X46+FC_IND_MQ_E!X46+FC_IND_CON_E!X46+FC_IND_NSP_E!X46</f>
        <v>0</v>
      </c>
      <c r="Y46" s="8">
        <f>FC_IND_IS_E!Y46+FC_IND_NFM_E!Y46+FC_IND_CPC_E!Y46+FC_IND_NMM_E!Y46+FC_IND_PPP_E!Y46+FC_IND_FBT_E!Y46+FC_IND_TE_E!Y46+FC_IND_MAC_E!Y46+FC_IND_TL_E!Y46+FC_IND_WP_E!Y46+FC_IND_MQ_E!Y46+FC_IND_CON_E!Y46+FC_IND_NSP_E!Y46</f>
        <v>0</v>
      </c>
      <c r="Z46" s="8">
        <f>FC_IND_IS_E!Z46+FC_IND_NFM_E!Z46+FC_IND_CPC_E!Z46+FC_IND_NMM_E!Z46+FC_IND_PPP_E!Z46+FC_IND_FBT_E!Z46+FC_IND_TE_E!Z46+FC_IND_MAC_E!Z46+FC_IND_TL_E!Z46+FC_IND_WP_E!Z46+FC_IND_MQ_E!Z46+FC_IND_CON_E!Z46+FC_IND_NSP_E!Z46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FC_IND_IS_E!C47+FC_IND_NFM_E!C47+FC_IND_CPC_E!C47+FC_IND_NMM_E!C47+FC_IND_PPP_E!C47+FC_IND_FBT_E!C47+FC_IND_TE_E!C47+FC_IND_MAC_E!C47+FC_IND_TL_E!C47+FC_IND_WP_E!C47+FC_IND_MQ_E!C47+FC_IND_CON_E!C47+FC_IND_NSP_E!C47</f>
        <v>0</v>
      </c>
      <c r="D47" s="8">
        <f>FC_IND_IS_E!D47+FC_IND_NFM_E!D47+FC_IND_CPC_E!D47+FC_IND_NMM_E!D47+FC_IND_PPP_E!D47+FC_IND_FBT_E!D47+FC_IND_TE_E!D47+FC_IND_MAC_E!D47+FC_IND_TL_E!D47+FC_IND_WP_E!D47+FC_IND_MQ_E!D47+FC_IND_CON_E!D47+FC_IND_NSP_E!D47</f>
        <v>0</v>
      </c>
      <c r="E47" s="8">
        <f>FC_IND_IS_E!E47+FC_IND_NFM_E!E47+FC_IND_CPC_E!E47+FC_IND_NMM_E!E47+FC_IND_PPP_E!E47+FC_IND_FBT_E!E47+FC_IND_TE_E!E47+FC_IND_MAC_E!E47+FC_IND_TL_E!E47+FC_IND_WP_E!E47+FC_IND_MQ_E!E47+FC_IND_CON_E!E47+FC_IND_NSP_E!E47</f>
        <v>0</v>
      </c>
      <c r="F47" s="8">
        <f>FC_IND_IS_E!F47+FC_IND_NFM_E!F47+FC_IND_CPC_E!F47+FC_IND_NMM_E!F47+FC_IND_PPP_E!F47+FC_IND_FBT_E!F47+FC_IND_TE_E!F47+FC_IND_MAC_E!F47+FC_IND_TL_E!F47+FC_IND_WP_E!F47+FC_IND_MQ_E!F47+FC_IND_CON_E!F47+FC_IND_NSP_E!F47</f>
        <v>0</v>
      </c>
      <c r="G47" s="8">
        <f>FC_IND_IS_E!G47+FC_IND_NFM_E!G47+FC_IND_CPC_E!G47+FC_IND_NMM_E!G47+FC_IND_PPP_E!G47+FC_IND_FBT_E!G47+FC_IND_TE_E!G47+FC_IND_MAC_E!G47+FC_IND_TL_E!G47+FC_IND_WP_E!G47+FC_IND_MQ_E!G47+FC_IND_CON_E!G47+FC_IND_NSP_E!G47</f>
        <v>0</v>
      </c>
      <c r="H47" s="8">
        <f>FC_IND_IS_E!H47+FC_IND_NFM_E!H47+FC_IND_CPC_E!H47+FC_IND_NMM_E!H47+FC_IND_PPP_E!H47+FC_IND_FBT_E!H47+FC_IND_TE_E!H47+FC_IND_MAC_E!H47+FC_IND_TL_E!H47+FC_IND_WP_E!H47+FC_IND_MQ_E!H47+FC_IND_CON_E!H47+FC_IND_NSP_E!H47</f>
        <v>0</v>
      </c>
      <c r="I47" s="8">
        <f>FC_IND_IS_E!I47+FC_IND_NFM_E!I47+FC_IND_CPC_E!I47+FC_IND_NMM_E!I47+FC_IND_PPP_E!I47+FC_IND_FBT_E!I47+FC_IND_TE_E!I47+FC_IND_MAC_E!I47+FC_IND_TL_E!I47+FC_IND_WP_E!I47+FC_IND_MQ_E!I47+FC_IND_CON_E!I47+FC_IND_NSP_E!I47</f>
        <v>0</v>
      </c>
      <c r="J47" s="8">
        <f>FC_IND_IS_E!J47+FC_IND_NFM_E!J47+FC_IND_CPC_E!J47+FC_IND_NMM_E!J47+FC_IND_PPP_E!J47+FC_IND_FBT_E!J47+FC_IND_TE_E!J47+FC_IND_MAC_E!J47+FC_IND_TL_E!J47+FC_IND_WP_E!J47+FC_IND_MQ_E!J47+FC_IND_CON_E!J47+FC_IND_NSP_E!J47</f>
        <v>0</v>
      </c>
      <c r="K47" s="8">
        <f>FC_IND_IS_E!K47+FC_IND_NFM_E!K47+FC_IND_CPC_E!K47+FC_IND_NMM_E!K47+FC_IND_PPP_E!K47+FC_IND_FBT_E!K47+FC_IND_TE_E!K47+FC_IND_MAC_E!K47+FC_IND_TL_E!K47+FC_IND_WP_E!K47+FC_IND_MQ_E!K47+FC_IND_CON_E!K47+FC_IND_NSP_E!K47</f>
        <v>0</v>
      </c>
      <c r="L47" s="8">
        <f>FC_IND_IS_E!L47+FC_IND_NFM_E!L47+FC_IND_CPC_E!L47+FC_IND_NMM_E!L47+FC_IND_PPP_E!L47+FC_IND_FBT_E!L47+FC_IND_TE_E!L47+FC_IND_MAC_E!L47+FC_IND_TL_E!L47+FC_IND_WP_E!L47+FC_IND_MQ_E!L47+FC_IND_CON_E!L47+FC_IND_NSP_E!L47</f>
        <v>0</v>
      </c>
      <c r="M47" s="8">
        <f>FC_IND_IS_E!M47+FC_IND_NFM_E!M47+FC_IND_CPC_E!M47+FC_IND_NMM_E!M47+FC_IND_PPP_E!M47+FC_IND_FBT_E!M47+FC_IND_TE_E!M47+FC_IND_MAC_E!M47+FC_IND_TL_E!M47+FC_IND_WP_E!M47+FC_IND_MQ_E!M47+FC_IND_CON_E!M47+FC_IND_NSP_E!M47</f>
        <v>0</v>
      </c>
      <c r="N47" s="8">
        <f>FC_IND_IS_E!N47+FC_IND_NFM_E!N47+FC_IND_CPC_E!N47+FC_IND_NMM_E!N47+FC_IND_PPP_E!N47+FC_IND_FBT_E!N47+FC_IND_TE_E!N47+FC_IND_MAC_E!N47+FC_IND_TL_E!N47+FC_IND_WP_E!N47+FC_IND_MQ_E!N47+FC_IND_CON_E!N47+FC_IND_NSP_E!N47</f>
        <v>0</v>
      </c>
      <c r="O47" s="8">
        <f>FC_IND_IS_E!O47+FC_IND_NFM_E!O47+FC_IND_CPC_E!O47+FC_IND_NMM_E!O47+FC_IND_PPP_E!O47+FC_IND_FBT_E!O47+FC_IND_TE_E!O47+FC_IND_MAC_E!O47+FC_IND_TL_E!O47+FC_IND_WP_E!O47+FC_IND_MQ_E!O47+FC_IND_CON_E!O47+FC_IND_NSP_E!O47</f>
        <v>0</v>
      </c>
      <c r="P47" s="8">
        <f>FC_IND_IS_E!P47+FC_IND_NFM_E!P47+FC_IND_CPC_E!P47+FC_IND_NMM_E!P47+FC_IND_PPP_E!P47+FC_IND_FBT_E!P47+FC_IND_TE_E!P47+FC_IND_MAC_E!P47+FC_IND_TL_E!P47+FC_IND_WP_E!P47+FC_IND_MQ_E!P47+FC_IND_CON_E!P47+FC_IND_NSP_E!P47</f>
        <v>0</v>
      </c>
      <c r="Q47" s="8">
        <f>FC_IND_IS_E!Q47+FC_IND_NFM_E!Q47+FC_IND_CPC_E!Q47+FC_IND_NMM_E!Q47+FC_IND_PPP_E!Q47+FC_IND_FBT_E!Q47+FC_IND_TE_E!Q47+FC_IND_MAC_E!Q47+FC_IND_TL_E!Q47+FC_IND_WP_E!Q47+FC_IND_MQ_E!Q47+FC_IND_CON_E!Q47+FC_IND_NSP_E!Q47</f>
        <v>0</v>
      </c>
      <c r="R47" s="8">
        <f>FC_IND_IS_E!R47+FC_IND_NFM_E!R47+FC_IND_CPC_E!R47+FC_IND_NMM_E!R47+FC_IND_PPP_E!R47+FC_IND_FBT_E!R47+FC_IND_TE_E!R47+FC_IND_MAC_E!R47+FC_IND_TL_E!R47+FC_IND_WP_E!R47+FC_IND_MQ_E!R47+FC_IND_CON_E!R47+FC_IND_NSP_E!R47</f>
        <v>0</v>
      </c>
      <c r="S47" s="8">
        <f>FC_IND_IS_E!S47+FC_IND_NFM_E!S47+FC_IND_CPC_E!S47+FC_IND_NMM_E!S47+FC_IND_PPP_E!S47+FC_IND_FBT_E!S47+FC_IND_TE_E!S47+FC_IND_MAC_E!S47+FC_IND_TL_E!S47+FC_IND_WP_E!S47+FC_IND_MQ_E!S47+FC_IND_CON_E!S47+FC_IND_NSP_E!S47</f>
        <v>0</v>
      </c>
      <c r="T47" s="8">
        <f>FC_IND_IS_E!T47+FC_IND_NFM_E!T47+FC_IND_CPC_E!T47+FC_IND_NMM_E!T47+FC_IND_PPP_E!T47+FC_IND_FBT_E!T47+FC_IND_TE_E!T47+FC_IND_MAC_E!T47+FC_IND_TL_E!T47+FC_IND_WP_E!T47+FC_IND_MQ_E!T47+FC_IND_CON_E!T47+FC_IND_NSP_E!T47</f>
        <v>0</v>
      </c>
      <c r="U47" s="8">
        <f>FC_IND_IS_E!U47+FC_IND_NFM_E!U47+FC_IND_CPC_E!U47+FC_IND_NMM_E!U47+FC_IND_PPP_E!U47+FC_IND_FBT_E!U47+FC_IND_TE_E!U47+FC_IND_MAC_E!U47+FC_IND_TL_E!U47+FC_IND_WP_E!U47+FC_IND_MQ_E!U47+FC_IND_CON_E!U47+FC_IND_NSP_E!U47</f>
        <v>0</v>
      </c>
      <c r="V47" s="8">
        <f>FC_IND_IS_E!V47+FC_IND_NFM_E!V47+FC_IND_CPC_E!V47+FC_IND_NMM_E!V47+FC_IND_PPP_E!V47+FC_IND_FBT_E!V47+FC_IND_TE_E!V47+FC_IND_MAC_E!V47+FC_IND_TL_E!V47+FC_IND_WP_E!V47+FC_IND_MQ_E!V47+FC_IND_CON_E!V47+FC_IND_NSP_E!V47</f>
        <v>0</v>
      </c>
      <c r="W47" s="8">
        <f>FC_IND_IS_E!W47+FC_IND_NFM_E!W47+FC_IND_CPC_E!W47+FC_IND_NMM_E!W47+FC_IND_PPP_E!W47+FC_IND_FBT_E!W47+FC_IND_TE_E!W47+FC_IND_MAC_E!W47+FC_IND_TL_E!W47+FC_IND_WP_E!W47+FC_IND_MQ_E!W47+FC_IND_CON_E!W47+FC_IND_NSP_E!W47</f>
        <v>0</v>
      </c>
      <c r="X47" s="8">
        <f>FC_IND_IS_E!X47+FC_IND_NFM_E!X47+FC_IND_CPC_E!X47+FC_IND_NMM_E!X47+FC_IND_PPP_E!X47+FC_IND_FBT_E!X47+FC_IND_TE_E!X47+FC_IND_MAC_E!X47+FC_IND_TL_E!X47+FC_IND_WP_E!X47+FC_IND_MQ_E!X47+FC_IND_CON_E!X47+FC_IND_NSP_E!X47</f>
        <v>0</v>
      </c>
      <c r="Y47" s="8">
        <f>FC_IND_IS_E!Y47+FC_IND_NFM_E!Y47+FC_IND_CPC_E!Y47+FC_IND_NMM_E!Y47+FC_IND_PPP_E!Y47+FC_IND_FBT_E!Y47+FC_IND_TE_E!Y47+FC_IND_MAC_E!Y47+FC_IND_TL_E!Y47+FC_IND_WP_E!Y47+FC_IND_MQ_E!Y47+FC_IND_CON_E!Y47+FC_IND_NSP_E!Y47</f>
        <v>0</v>
      </c>
      <c r="Z47" s="8">
        <f>FC_IND_IS_E!Z47+FC_IND_NFM_E!Z47+FC_IND_CPC_E!Z47+FC_IND_NMM_E!Z47+FC_IND_PPP_E!Z47+FC_IND_FBT_E!Z47+FC_IND_TE_E!Z47+FC_IND_MAC_E!Z47+FC_IND_TL_E!Z47+FC_IND_WP_E!Z47+FC_IND_MQ_E!Z47+FC_IND_CON_E!Z47+FC_IND_NSP_E!Z47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FC_IND_IS_E!C48+FC_IND_NFM_E!C48+FC_IND_CPC_E!C48+FC_IND_NMM_E!C48+FC_IND_PPP_E!C48+FC_IND_FBT_E!C48+FC_IND_TE_E!C48+FC_IND_MAC_E!C48+FC_IND_TL_E!C48+FC_IND_WP_E!C48+FC_IND_MQ_E!C48+FC_IND_CON_E!C48+FC_IND_NSP_E!C48</f>
        <v>1606.5950940000005</v>
      </c>
      <c r="D48" s="8">
        <f>FC_IND_IS_E!D48+FC_IND_NFM_E!D48+FC_IND_CPC_E!D48+FC_IND_NMM_E!D48+FC_IND_PPP_E!D48+FC_IND_FBT_E!D48+FC_IND_TE_E!D48+FC_IND_MAC_E!D48+FC_IND_TL_E!D48+FC_IND_WP_E!D48+FC_IND_MQ_E!D48+FC_IND_CON_E!D48+FC_IND_NSP_E!D48</f>
        <v>2057.2257420000001</v>
      </c>
      <c r="E48" s="8">
        <f>FC_IND_IS_E!E48+FC_IND_NFM_E!E48+FC_IND_CPC_E!E48+FC_IND_NMM_E!E48+FC_IND_PPP_E!E48+FC_IND_FBT_E!E48+FC_IND_TE_E!E48+FC_IND_MAC_E!E48+FC_IND_TL_E!E48+FC_IND_WP_E!E48+FC_IND_MQ_E!E48+FC_IND_CON_E!E48+FC_IND_NSP_E!E48</f>
        <v>2554.8784559999999</v>
      </c>
      <c r="F48" s="8">
        <f>FC_IND_IS_E!F48+FC_IND_NFM_E!F48+FC_IND_CPC_E!F48+FC_IND_NMM_E!F48+FC_IND_PPP_E!F48+FC_IND_FBT_E!F48+FC_IND_TE_E!F48+FC_IND_MAC_E!F48+FC_IND_TL_E!F48+FC_IND_WP_E!F48+FC_IND_MQ_E!F48+FC_IND_CON_E!F48+FC_IND_NSP_E!F48</f>
        <v>2370.707703</v>
      </c>
      <c r="G48" s="8">
        <f>FC_IND_IS_E!G48+FC_IND_NFM_E!G48+FC_IND_CPC_E!G48+FC_IND_NMM_E!G48+FC_IND_PPP_E!G48+FC_IND_FBT_E!G48+FC_IND_TE_E!G48+FC_IND_MAC_E!G48+FC_IND_TL_E!G48+FC_IND_WP_E!G48+FC_IND_MQ_E!G48+FC_IND_CON_E!G48+FC_IND_NSP_E!G48</f>
        <v>2801.7455309999996</v>
      </c>
      <c r="H48" s="8">
        <f>FC_IND_IS_E!H48+FC_IND_NFM_E!H48+FC_IND_CPC_E!H48+FC_IND_NMM_E!H48+FC_IND_PPP_E!H48+FC_IND_FBT_E!H48+FC_IND_TE_E!H48+FC_IND_MAC_E!H48+FC_IND_TL_E!H48+FC_IND_WP_E!H48+FC_IND_MQ_E!H48+FC_IND_CON_E!H48+FC_IND_NSP_E!H48</f>
        <v>3232.7830080000003</v>
      </c>
      <c r="I48" s="8">
        <f>FC_IND_IS_E!I48+FC_IND_NFM_E!I48+FC_IND_CPC_E!I48+FC_IND_NMM_E!I48+FC_IND_PPP_E!I48+FC_IND_FBT_E!I48+FC_IND_TE_E!I48+FC_IND_MAC_E!I48+FC_IND_TL_E!I48+FC_IND_WP_E!I48+FC_IND_MQ_E!I48+FC_IND_CON_E!I48+FC_IND_NSP_E!I48</f>
        <v>3119.1460560000005</v>
      </c>
      <c r="J48" s="8">
        <f>FC_IND_IS_E!J48+FC_IND_NFM_E!J48+FC_IND_CPC_E!J48+FC_IND_NMM_E!J48+FC_IND_PPP_E!J48+FC_IND_FBT_E!J48+FC_IND_TE_E!J48+FC_IND_MAC_E!J48+FC_IND_TL_E!J48+FC_IND_WP_E!J48+FC_IND_MQ_E!J48+FC_IND_CON_E!J48+FC_IND_NSP_E!J48</f>
        <v>2009.2798440000001</v>
      </c>
      <c r="K48" s="8">
        <f>FC_IND_IS_E!K48+FC_IND_NFM_E!K48+FC_IND_CPC_E!K48+FC_IND_NMM_E!K48+FC_IND_PPP_E!K48+FC_IND_FBT_E!K48+FC_IND_TE_E!K48+FC_IND_MAC_E!K48+FC_IND_TL_E!K48+FC_IND_WP_E!K48+FC_IND_MQ_E!K48+FC_IND_CON_E!K48+FC_IND_NSP_E!K48</f>
        <v>2183.9999219999995</v>
      </c>
      <c r="L48" s="8">
        <f>FC_IND_IS_E!L48+FC_IND_NFM_E!L48+FC_IND_CPC_E!L48+FC_IND_NMM_E!L48+FC_IND_PPP_E!L48+FC_IND_FBT_E!L48+FC_IND_TE_E!L48+FC_IND_MAC_E!L48+FC_IND_TL_E!L48+FC_IND_WP_E!L48+FC_IND_MQ_E!L48+FC_IND_CON_E!L48+FC_IND_NSP_E!L48</f>
        <v>1887.6000779999995</v>
      </c>
      <c r="M48" s="8">
        <f>FC_IND_IS_E!M48+FC_IND_NFM_E!M48+FC_IND_CPC_E!M48+FC_IND_NMM_E!M48+FC_IND_PPP_E!M48+FC_IND_FBT_E!M48+FC_IND_TE_E!M48+FC_IND_MAC_E!M48+FC_IND_TL_E!M48+FC_IND_WP_E!M48+FC_IND_MQ_E!M48+FC_IND_CON_E!M48+FC_IND_NSP_E!M48</f>
        <v>1800.2400389999998</v>
      </c>
      <c r="N48" s="8">
        <f>FC_IND_IS_E!N48+FC_IND_NFM_E!N48+FC_IND_CPC_E!N48+FC_IND_NMM_E!N48+FC_IND_PPP_E!N48+FC_IND_FBT_E!N48+FC_IND_TE_E!N48+FC_IND_MAC_E!N48+FC_IND_TL_E!N48+FC_IND_WP_E!N48+FC_IND_MQ_E!N48+FC_IND_CON_E!N48+FC_IND_NSP_E!N48</f>
        <v>1531.9198440000002</v>
      </c>
      <c r="O48" s="8">
        <f>FC_IND_IS_E!O48+FC_IND_NFM_E!O48+FC_IND_CPC_E!O48+FC_IND_NMM_E!O48+FC_IND_PPP_E!O48+FC_IND_FBT_E!O48+FC_IND_TE_E!O48+FC_IND_MAC_E!O48+FC_IND_TL_E!O48+FC_IND_WP_E!O48+FC_IND_MQ_E!O48+FC_IND_CON_E!O48+FC_IND_NSP_E!O48</f>
        <v>1279.1998440000002</v>
      </c>
      <c r="P48" s="8">
        <f>FC_IND_IS_E!P48+FC_IND_NFM_E!P48+FC_IND_CPC_E!P48+FC_IND_NMM_E!P48+FC_IND_PPP_E!P48+FC_IND_FBT_E!P48+FC_IND_TE_E!P48+FC_IND_MAC_E!P48+FC_IND_TL_E!P48+FC_IND_WP_E!P48+FC_IND_MQ_E!P48+FC_IND_CON_E!P48+FC_IND_NSP_E!P48</f>
        <v>1366.5598830000004</v>
      </c>
      <c r="Q48" s="8">
        <f>FC_IND_IS_E!Q48+FC_IND_NFM_E!Q48+FC_IND_CPC_E!Q48+FC_IND_NMM_E!Q48+FC_IND_PPP_E!Q48+FC_IND_FBT_E!Q48+FC_IND_TE_E!Q48+FC_IND_MAC_E!Q48+FC_IND_TL_E!Q48+FC_IND_WP_E!Q48+FC_IND_MQ_E!Q48+FC_IND_CON_E!Q48+FC_IND_NSP_E!Q48</f>
        <v>1569.3599609999997</v>
      </c>
      <c r="R48" s="8">
        <f>FC_IND_IS_E!R48+FC_IND_NFM_E!R48+FC_IND_CPC_E!R48+FC_IND_NMM_E!R48+FC_IND_PPP_E!R48+FC_IND_FBT_E!R48+FC_IND_TE_E!R48+FC_IND_MAC_E!R48+FC_IND_TL_E!R48+FC_IND_WP_E!R48+FC_IND_MQ_E!R48+FC_IND_CON_E!R48+FC_IND_NSP_E!R48</f>
        <v>1422.7198829999998</v>
      </c>
      <c r="S48" s="8">
        <f>FC_IND_IS_E!S48+FC_IND_NFM_E!S48+FC_IND_CPC_E!S48+FC_IND_NMM_E!S48+FC_IND_PPP_E!S48+FC_IND_FBT_E!S48+FC_IND_TE_E!S48+FC_IND_MAC_E!S48+FC_IND_TL_E!S48+FC_IND_WP_E!S48+FC_IND_MQ_E!S48+FC_IND_CON_E!S48+FC_IND_NSP_E!S48</f>
        <v>1042.0800389999999</v>
      </c>
      <c r="T48" s="8">
        <f>FC_IND_IS_E!T48+FC_IND_NFM_E!T48+FC_IND_CPC_E!T48+FC_IND_NMM_E!T48+FC_IND_PPP_E!T48+FC_IND_FBT_E!T48+FC_IND_TE_E!T48+FC_IND_MAC_E!T48+FC_IND_TL_E!T48+FC_IND_WP_E!T48+FC_IND_MQ_E!T48+FC_IND_CON_E!T48+FC_IND_NSP_E!T48</f>
        <v>1212.9654420000002</v>
      </c>
      <c r="U48" s="8">
        <f>FC_IND_IS_E!U48+FC_IND_NFM_E!U48+FC_IND_CPC_E!U48+FC_IND_NMM_E!U48+FC_IND_PPP_E!U48+FC_IND_FBT_E!U48+FC_IND_TE_E!U48+FC_IND_MAC_E!U48+FC_IND_TL_E!U48+FC_IND_WP_E!U48+FC_IND_MQ_E!U48+FC_IND_CON_E!U48+FC_IND_NSP_E!U48</f>
        <v>1073.2551569999998</v>
      </c>
      <c r="V48" s="8">
        <f>FC_IND_IS_E!V48+FC_IND_NFM_E!V48+FC_IND_CPC_E!V48+FC_IND_NMM_E!V48+FC_IND_PPP_E!V48+FC_IND_FBT_E!V48+FC_IND_TE_E!V48+FC_IND_MAC_E!V48+FC_IND_TL_E!V48+FC_IND_WP_E!V48+FC_IND_MQ_E!V48+FC_IND_CON_E!V48+FC_IND_NSP_E!V48</f>
        <v>1055.2309560000003</v>
      </c>
      <c r="W48" s="8">
        <f>FC_IND_IS_E!W48+FC_IND_NFM_E!W48+FC_IND_CPC_E!W48+FC_IND_NMM_E!W48+FC_IND_PPP_E!W48+FC_IND_FBT_E!W48+FC_IND_TE_E!W48+FC_IND_MAC_E!W48+FC_IND_TL_E!W48+FC_IND_WP_E!W48+FC_IND_MQ_E!W48+FC_IND_CON_E!W48+FC_IND_NSP_E!W48</f>
        <v>1113.0911999999998</v>
      </c>
      <c r="X48" s="8">
        <f>FC_IND_IS_E!X48+FC_IND_NFM_E!X48+FC_IND_CPC_E!X48+FC_IND_NMM_E!X48+FC_IND_PPP_E!X48+FC_IND_FBT_E!X48+FC_IND_TE_E!X48+FC_IND_MAC_E!X48+FC_IND_TL_E!X48+FC_IND_WP_E!X48+FC_IND_MQ_E!X48+FC_IND_CON_E!X48+FC_IND_NSP_E!X48</f>
        <v>947.84987700000011</v>
      </c>
      <c r="Y48" s="8">
        <f>FC_IND_IS_E!Y48+FC_IND_NFM_E!Y48+FC_IND_CPC_E!Y48+FC_IND_NMM_E!Y48+FC_IND_PPP_E!Y48+FC_IND_FBT_E!Y48+FC_IND_TE_E!Y48+FC_IND_MAC_E!Y48+FC_IND_TL_E!Y48+FC_IND_WP_E!Y48+FC_IND_MQ_E!Y48+FC_IND_CON_E!Y48+FC_IND_NSP_E!Y48</f>
        <v>1063.1214359999997</v>
      </c>
      <c r="Z48" s="8">
        <f>FC_IND_IS_E!Z48+FC_IND_NFM_E!Z48+FC_IND_CPC_E!Z48+FC_IND_NMM_E!Z48+FC_IND_PPP_E!Z48+FC_IND_FBT_E!Z48+FC_IND_TE_E!Z48+FC_IND_MAC_E!Z48+FC_IND_TL_E!Z48+FC_IND_WP_E!Z48+FC_IND_MQ_E!Z48+FC_IND_CON_E!Z48+FC_IND_NSP_E!Z48</f>
        <v>1019.2292369999998</v>
      </c>
    </row>
    <row r="49" spans="1:26" ht="11.25" customHeight="1" x14ac:dyDescent="0.2">
      <c r="A49" s="28" t="s">
        <v>84</v>
      </c>
      <c r="B49" s="7" t="s">
        <v>85</v>
      </c>
      <c r="C49" s="8">
        <f>FC_IND_IS_E!C49+FC_IND_NFM_E!C49+FC_IND_CPC_E!C49+FC_IND_NMM_E!C49+FC_IND_PPP_E!C49+FC_IND_FBT_E!C49+FC_IND_TE_E!C49+FC_IND_MAC_E!C49+FC_IND_TL_E!C49+FC_IND_WP_E!C49+FC_IND_MQ_E!C49+FC_IND_CON_E!C49+FC_IND_NSP_E!C49</f>
        <v>0</v>
      </c>
      <c r="D49" s="8">
        <f>FC_IND_IS_E!D49+FC_IND_NFM_E!D49+FC_IND_CPC_E!D49+FC_IND_NMM_E!D49+FC_IND_PPP_E!D49+FC_IND_FBT_E!D49+FC_IND_TE_E!D49+FC_IND_MAC_E!D49+FC_IND_TL_E!D49+FC_IND_WP_E!D49+FC_IND_MQ_E!D49+FC_IND_CON_E!D49+FC_IND_NSP_E!D49</f>
        <v>0</v>
      </c>
      <c r="E49" s="8">
        <f>FC_IND_IS_E!E49+FC_IND_NFM_E!E49+FC_IND_CPC_E!E49+FC_IND_NMM_E!E49+FC_IND_PPP_E!E49+FC_IND_FBT_E!E49+FC_IND_TE_E!E49+FC_IND_MAC_E!E49+FC_IND_TL_E!E49+FC_IND_WP_E!E49+FC_IND_MQ_E!E49+FC_IND_CON_E!E49+FC_IND_NSP_E!E49</f>
        <v>0</v>
      </c>
      <c r="F49" s="8">
        <f>FC_IND_IS_E!F49+FC_IND_NFM_E!F49+FC_IND_CPC_E!F49+FC_IND_NMM_E!F49+FC_IND_PPP_E!F49+FC_IND_FBT_E!F49+FC_IND_TE_E!F49+FC_IND_MAC_E!F49+FC_IND_TL_E!F49+FC_IND_WP_E!F49+FC_IND_MQ_E!F49+FC_IND_CON_E!F49+FC_IND_NSP_E!F49</f>
        <v>0</v>
      </c>
      <c r="G49" s="8">
        <f>FC_IND_IS_E!G49+FC_IND_NFM_E!G49+FC_IND_CPC_E!G49+FC_IND_NMM_E!G49+FC_IND_PPP_E!G49+FC_IND_FBT_E!G49+FC_IND_TE_E!G49+FC_IND_MAC_E!G49+FC_IND_TL_E!G49+FC_IND_WP_E!G49+FC_IND_MQ_E!G49+FC_IND_CON_E!G49+FC_IND_NSP_E!G49</f>
        <v>0</v>
      </c>
      <c r="H49" s="8">
        <f>FC_IND_IS_E!H49+FC_IND_NFM_E!H49+FC_IND_CPC_E!H49+FC_IND_NMM_E!H49+FC_IND_PPP_E!H49+FC_IND_FBT_E!H49+FC_IND_TE_E!H49+FC_IND_MAC_E!H49+FC_IND_TL_E!H49+FC_IND_WP_E!H49+FC_IND_MQ_E!H49+FC_IND_CON_E!H49+FC_IND_NSP_E!H49</f>
        <v>0</v>
      </c>
      <c r="I49" s="8">
        <f>FC_IND_IS_E!I49+FC_IND_NFM_E!I49+FC_IND_CPC_E!I49+FC_IND_NMM_E!I49+FC_IND_PPP_E!I49+FC_IND_FBT_E!I49+FC_IND_TE_E!I49+FC_IND_MAC_E!I49+FC_IND_TL_E!I49+FC_IND_WP_E!I49+FC_IND_MQ_E!I49+FC_IND_CON_E!I49+FC_IND_NSP_E!I49</f>
        <v>0</v>
      </c>
      <c r="J49" s="8">
        <f>FC_IND_IS_E!J49+FC_IND_NFM_E!J49+FC_IND_CPC_E!J49+FC_IND_NMM_E!J49+FC_IND_PPP_E!J49+FC_IND_FBT_E!J49+FC_IND_TE_E!J49+FC_IND_MAC_E!J49+FC_IND_TL_E!J49+FC_IND_WP_E!J49+FC_IND_MQ_E!J49+FC_IND_CON_E!J49+FC_IND_NSP_E!J49</f>
        <v>0</v>
      </c>
      <c r="K49" s="8">
        <f>FC_IND_IS_E!K49+FC_IND_NFM_E!K49+FC_IND_CPC_E!K49+FC_IND_NMM_E!K49+FC_IND_PPP_E!K49+FC_IND_FBT_E!K49+FC_IND_TE_E!K49+FC_IND_MAC_E!K49+FC_IND_TL_E!K49+FC_IND_WP_E!K49+FC_IND_MQ_E!K49+FC_IND_CON_E!K49+FC_IND_NSP_E!K49</f>
        <v>0</v>
      </c>
      <c r="L49" s="8">
        <f>FC_IND_IS_E!L49+FC_IND_NFM_E!L49+FC_IND_CPC_E!L49+FC_IND_NMM_E!L49+FC_IND_PPP_E!L49+FC_IND_FBT_E!L49+FC_IND_TE_E!L49+FC_IND_MAC_E!L49+FC_IND_TL_E!L49+FC_IND_WP_E!L49+FC_IND_MQ_E!L49+FC_IND_CON_E!L49+FC_IND_NSP_E!L49</f>
        <v>0</v>
      </c>
      <c r="M49" s="8">
        <f>FC_IND_IS_E!M49+FC_IND_NFM_E!M49+FC_IND_CPC_E!M49+FC_IND_NMM_E!M49+FC_IND_PPP_E!M49+FC_IND_FBT_E!M49+FC_IND_TE_E!M49+FC_IND_MAC_E!M49+FC_IND_TL_E!M49+FC_IND_WP_E!M49+FC_IND_MQ_E!M49+FC_IND_CON_E!M49+FC_IND_NSP_E!M49</f>
        <v>0</v>
      </c>
      <c r="N49" s="8">
        <f>FC_IND_IS_E!N49+FC_IND_NFM_E!N49+FC_IND_CPC_E!N49+FC_IND_NMM_E!N49+FC_IND_PPP_E!N49+FC_IND_FBT_E!N49+FC_IND_TE_E!N49+FC_IND_MAC_E!N49+FC_IND_TL_E!N49+FC_IND_WP_E!N49+FC_IND_MQ_E!N49+FC_IND_CON_E!N49+FC_IND_NSP_E!N49</f>
        <v>0</v>
      </c>
      <c r="O49" s="8">
        <f>FC_IND_IS_E!O49+FC_IND_NFM_E!O49+FC_IND_CPC_E!O49+FC_IND_NMM_E!O49+FC_IND_PPP_E!O49+FC_IND_FBT_E!O49+FC_IND_TE_E!O49+FC_IND_MAC_E!O49+FC_IND_TL_E!O49+FC_IND_WP_E!O49+FC_IND_MQ_E!O49+FC_IND_CON_E!O49+FC_IND_NSP_E!O49</f>
        <v>0</v>
      </c>
      <c r="P49" s="8">
        <f>FC_IND_IS_E!P49+FC_IND_NFM_E!P49+FC_IND_CPC_E!P49+FC_IND_NMM_E!P49+FC_IND_PPP_E!P49+FC_IND_FBT_E!P49+FC_IND_TE_E!P49+FC_IND_MAC_E!P49+FC_IND_TL_E!P49+FC_IND_WP_E!P49+FC_IND_MQ_E!P49+FC_IND_CON_E!P49+FC_IND_NSP_E!P49</f>
        <v>0</v>
      </c>
      <c r="Q49" s="8">
        <f>FC_IND_IS_E!Q49+FC_IND_NFM_E!Q49+FC_IND_CPC_E!Q49+FC_IND_NMM_E!Q49+FC_IND_PPP_E!Q49+FC_IND_FBT_E!Q49+FC_IND_TE_E!Q49+FC_IND_MAC_E!Q49+FC_IND_TL_E!Q49+FC_IND_WP_E!Q49+FC_IND_MQ_E!Q49+FC_IND_CON_E!Q49+FC_IND_NSP_E!Q49</f>
        <v>0</v>
      </c>
      <c r="R49" s="8">
        <f>FC_IND_IS_E!R49+FC_IND_NFM_E!R49+FC_IND_CPC_E!R49+FC_IND_NMM_E!R49+FC_IND_PPP_E!R49+FC_IND_FBT_E!R49+FC_IND_TE_E!R49+FC_IND_MAC_E!R49+FC_IND_TL_E!R49+FC_IND_WP_E!R49+FC_IND_MQ_E!R49+FC_IND_CON_E!R49+FC_IND_NSP_E!R49</f>
        <v>0</v>
      </c>
      <c r="S49" s="8">
        <f>FC_IND_IS_E!S49+FC_IND_NFM_E!S49+FC_IND_CPC_E!S49+FC_IND_NMM_E!S49+FC_IND_PPP_E!S49+FC_IND_FBT_E!S49+FC_IND_TE_E!S49+FC_IND_MAC_E!S49+FC_IND_TL_E!S49+FC_IND_WP_E!S49+FC_IND_MQ_E!S49+FC_IND_CON_E!S49+FC_IND_NSP_E!S49</f>
        <v>0</v>
      </c>
      <c r="T49" s="8">
        <f>FC_IND_IS_E!T49+FC_IND_NFM_E!T49+FC_IND_CPC_E!T49+FC_IND_NMM_E!T49+FC_IND_PPP_E!T49+FC_IND_FBT_E!T49+FC_IND_TE_E!T49+FC_IND_MAC_E!T49+FC_IND_TL_E!T49+FC_IND_WP_E!T49+FC_IND_MQ_E!T49+FC_IND_CON_E!T49+FC_IND_NSP_E!T49</f>
        <v>0</v>
      </c>
      <c r="U49" s="8">
        <f>FC_IND_IS_E!U49+FC_IND_NFM_E!U49+FC_IND_CPC_E!U49+FC_IND_NMM_E!U49+FC_IND_PPP_E!U49+FC_IND_FBT_E!U49+FC_IND_TE_E!U49+FC_IND_MAC_E!U49+FC_IND_TL_E!U49+FC_IND_WP_E!U49+FC_IND_MQ_E!U49+FC_IND_CON_E!U49+FC_IND_NSP_E!U49</f>
        <v>0</v>
      </c>
      <c r="V49" s="8">
        <f>FC_IND_IS_E!V49+FC_IND_NFM_E!V49+FC_IND_CPC_E!V49+FC_IND_NMM_E!V49+FC_IND_PPP_E!V49+FC_IND_FBT_E!V49+FC_IND_TE_E!V49+FC_IND_MAC_E!V49+FC_IND_TL_E!V49+FC_IND_WP_E!V49+FC_IND_MQ_E!V49+FC_IND_CON_E!V49+FC_IND_NSP_E!V49</f>
        <v>0</v>
      </c>
      <c r="W49" s="8">
        <f>FC_IND_IS_E!W49+FC_IND_NFM_E!W49+FC_IND_CPC_E!W49+FC_IND_NMM_E!W49+FC_IND_PPP_E!W49+FC_IND_FBT_E!W49+FC_IND_TE_E!W49+FC_IND_MAC_E!W49+FC_IND_TL_E!W49+FC_IND_WP_E!W49+FC_IND_MQ_E!W49+FC_IND_CON_E!W49+FC_IND_NSP_E!W49</f>
        <v>0</v>
      </c>
      <c r="X49" s="8">
        <f>FC_IND_IS_E!X49+FC_IND_NFM_E!X49+FC_IND_CPC_E!X49+FC_IND_NMM_E!X49+FC_IND_PPP_E!X49+FC_IND_FBT_E!X49+FC_IND_TE_E!X49+FC_IND_MAC_E!X49+FC_IND_TL_E!X49+FC_IND_WP_E!X49+FC_IND_MQ_E!X49+FC_IND_CON_E!X49+FC_IND_NSP_E!X49</f>
        <v>0</v>
      </c>
      <c r="Y49" s="8">
        <f>FC_IND_IS_E!Y49+FC_IND_NFM_E!Y49+FC_IND_CPC_E!Y49+FC_IND_NMM_E!Y49+FC_IND_PPP_E!Y49+FC_IND_FBT_E!Y49+FC_IND_TE_E!Y49+FC_IND_MAC_E!Y49+FC_IND_TL_E!Y49+FC_IND_WP_E!Y49+FC_IND_MQ_E!Y49+FC_IND_CON_E!Y49+FC_IND_NSP_E!Y49</f>
        <v>0</v>
      </c>
      <c r="Z49" s="8">
        <f>FC_IND_IS_E!Z49+FC_IND_NFM_E!Z49+FC_IND_CPC_E!Z49+FC_IND_NMM_E!Z49+FC_IND_PPP_E!Z49+FC_IND_FBT_E!Z49+FC_IND_TE_E!Z49+FC_IND_MAC_E!Z49+FC_IND_TL_E!Z49+FC_IND_WP_E!Z49+FC_IND_MQ_E!Z49+FC_IND_CON_E!Z49+FC_IND_NSP_E!Z49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FC_IND_IS_E!C50+FC_IND_NFM_E!C50+FC_IND_CPC_E!C50+FC_IND_NMM_E!C50+FC_IND_PPP_E!C50+FC_IND_FBT_E!C50+FC_IND_TE_E!C50+FC_IND_MAC_E!C50+FC_IND_TL_E!C50+FC_IND_WP_E!C50+FC_IND_MQ_E!C50+FC_IND_CON_E!C50+FC_IND_NSP_E!C50</f>
        <v>0</v>
      </c>
      <c r="D50" s="8">
        <f>FC_IND_IS_E!D50+FC_IND_NFM_E!D50+FC_IND_CPC_E!D50+FC_IND_NMM_E!D50+FC_IND_PPP_E!D50+FC_IND_FBT_E!D50+FC_IND_TE_E!D50+FC_IND_MAC_E!D50+FC_IND_TL_E!D50+FC_IND_WP_E!D50+FC_IND_MQ_E!D50+FC_IND_CON_E!D50+FC_IND_NSP_E!D50</f>
        <v>0</v>
      </c>
      <c r="E50" s="8">
        <f>FC_IND_IS_E!E50+FC_IND_NFM_E!E50+FC_IND_CPC_E!E50+FC_IND_NMM_E!E50+FC_IND_PPP_E!E50+FC_IND_FBT_E!E50+FC_IND_TE_E!E50+FC_IND_MAC_E!E50+FC_IND_TL_E!E50+FC_IND_WP_E!E50+FC_IND_MQ_E!E50+FC_IND_CON_E!E50+FC_IND_NSP_E!E50</f>
        <v>0</v>
      </c>
      <c r="F50" s="8">
        <f>FC_IND_IS_E!F50+FC_IND_NFM_E!F50+FC_IND_CPC_E!F50+FC_IND_NMM_E!F50+FC_IND_PPP_E!F50+FC_IND_FBT_E!F50+FC_IND_TE_E!F50+FC_IND_MAC_E!F50+FC_IND_TL_E!F50+FC_IND_WP_E!F50+FC_IND_MQ_E!F50+FC_IND_CON_E!F50+FC_IND_NSP_E!F50</f>
        <v>0</v>
      </c>
      <c r="G50" s="8">
        <f>FC_IND_IS_E!G50+FC_IND_NFM_E!G50+FC_IND_CPC_E!G50+FC_IND_NMM_E!G50+FC_IND_PPP_E!G50+FC_IND_FBT_E!G50+FC_IND_TE_E!G50+FC_IND_MAC_E!G50+FC_IND_TL_E!G50+FC_IND_WP_E!G50+FC_IND_MQ_E!G50+FC_IND_CON_E!G50+FC_IND_NSP_E!G50</f>
        <v>0</v>
      </c>
      <c r="H50" s="8">
        <f>FC_IND_IS_E!H50+FC_IND_NFM_E!H50+FC_IND_CPC_E!H50+FC_IND_NMM_E!H50+FC_IND_PPP_E!H50+FC_IND_FBT_E!H50+FC_IND_TE_E!H50+FC_IND_MAC_E!H50+FC_IND_TL_E!H50+FC_IND_WP_E!H50+FC_IND_MQ_E!H50+FC_IND_CON_E!H50+FC_IND_NSP_E!H50</f>
        <v>0</v>
      </c>
      <c r="I50" s="8">
        <f>FC_IND_IS_E!I50+FC_IND_NFM_E!I50+FC_IND_CPC_E!I50+FC_IND_NMM_E!I50+FC_IND_PPP_E!I50+FC_IND_FBT_E!I50+FC_IND_TE_E!I50+FC_IND_MAC_E!I50+FC_IND_TL_E!I50+FC_IND_WP_E!I50+FC_IND_MQ_E!I50+FC_IND_CON_E!I50+FC_IND_NSP_E!I50</f>
        <v>0</v>
      </c>
      <c r="J50" s="8">
        <f>FC_IND_IS_E!J50+FC_IND_NFM_E!J50+FC_IND_CPC_E!J50+FC_IND_NMM_E!J50+FC_IND_PPP_E!J50+FC_IND_FBT_E!J50+FC_IND_TE_E!J50+FC_IND_MAC_E!J50+FC_IND_TL_E!J50+FC_IND_WP_E!J50+FC_IND_MQ_E!J50+FC_IND_CON_E!J50+FC_IND_NSP_E!J50</f>
        <v>0</v>
      </c>
      <c r="K50" s="8">
        <f>FC_IND_IS_E!K50+FC_IND_NFM_E!K50+FC_IND_CPC_E!K50+FC_IND_NMM_E!K50+FC_IND_PPP_E!K50+FC_IND_FBT_E!K50+FC_IND_TE_E!K50+FC_IND_MAC_E!K50+FC_IND_TL_E!K50+FC_IND_WP_E!K50+FC_IND_MQ_E!K50+FC_IND_CON_E!K50+FC_IND_NSP_E!K50</f>
        <v>0</v>
      </c>
      <c r="L50" s="8">
        <f>FC_IND_IS_E!L50+FC_IND_NFM_E!L50+FC_IND_CPC_E!L50+FC_IND_NMM_E!L50+FC_IND_PPP_E!L50+FC_IND_FBT_E!L50+FC_IND_TE_E!L50+FC_IND_MAC_E!L50+FC_IND_TL_E!L50+FC_IND_WP_E!L50+FC_IND_MQ_E!L50+FC_IND_CON_E!L50+FC_IND_NSP_E!L50</f>
        <v>0</v>
      </c>
      <c r="M50" s="8">
        <f>FC_IND_IS_E!M50+FC_IND_NFM_E!M50+FC_IND_CPC_E!M50+FC_IND_NMM_E!M50+FC_IND_PPP_E!M50+FC_IND_FBT_E!M50+FC_IND_TE_E!M50+FC_IND_MAC_E!M50+FC_IND_TL_E!M50+FC_IND_WP_E!M50+FC_IND_MQ_E!M50+FC_IND_CON_E!M50+FC_IND_NSP_E!M50</f>
        <v>0</v>
      </c>
      <c r="N50" s="8">
        <f>FC_IND_IS_E!N50+FC_IND_NFM_E!N50+FC_IND_CPC_E!N50+FC_IND_NMM_E!N50+FC_IND_PPP_E!N50+FC_IND_FBT_E!N50+FC_IND_TE_E!N50+FC_IND_MAC_E!N50+FC_IND_TL_E!N50+FC_IND_WP_E!N50+FC_IND_MQ_E!N50+FC_IND_CON_E!N50+FC_IND_NSP_E!N50</f>
        <v>0</v>
      </c>
      <c r="O50" s="8">
        <f>FC_IND_IS_E!O50+FC_IND_NFM_E!O50+FC_IND_CPC_E!O50+FC_IND_NMM_E!O50+FC_IND_PPP_E!O50+FC_IND_FBT_E!O50+FC_IND_TE_E!O50+FC_IND_MAC_E!O50+FC_IND_TL_E!O50+FC_IND_WP_E!O50+FC_IND_MQ_E!O50+FC_IND_CON_E!O50+FC_IND_NSP_E!O50</f>
        <v>0</v>
      </c>
      <c r="P50" s="8">
        <f>FC_IND_IS_E!P50+FC_IND_NFM_E!P50+FC_IND_CPC_E!P50+FC_IND_NMM_E!P50+FC_IND_PPP_E!P50+FC_IND_FBT_E!P50+FC_IND_TE_E!P50+FC_IND_MAC_E!P50+FC_IND_TL_E!P50+FC_IND_WP_E!P50+FC_IND_MQ_E!P50+FC_IND_CON_E!P50+FC_IND_NSP_E!P50</f>
        <v>0</v>
      </c>
      <c r="Q50" s="8">
        <f>FC_IND_IS_E!Q50+FC_IND_NFM_E!Q50+FC_IND_CPC_E!Q50+FC_IND_NMM_E!Q50+FC_IND_PPP_E!Q50+FC_IND_FBT_E!Q50+FC_IND_TE_E!Q50+FC_IND_MAC_E!Q50+FC_IND_TL_E!Q50+FC_IND_WP_E!Q50+FC_IND_MQ_E!Q50+FC_IND_CON_E!Q50+FC_IND_NSP_E!Q50</f>
        <v>0</v>
      </c>
      <c r="R50" s="8">
        <f>FC_IND_IS_E!R50+FC_IND_NFM_E!R50+FC_IND_CPC_E!R50+FC_IND_NMM_E!R50+FC_IND_PPP_E!R50+FC_IND_FBT_E!R50+FC_IND_TE_E!R50+FC_IND_MAC_E!R50+FC_IND_TL_E!R50+FC_IND_WP_E!R50+FC_IND_MQ_E!R50+FC_IND_CON_E!R50+FC_IND_NSP_E!R50</f>
        <v>0</v>
      </c>
      <c r="S50" s="8">
        <f>FC_IND_IS_E!S50+FC_IND_NFM_E!S50+FC_IND_CPC_E!S50+FC_IND_NMM_E!S50+FC_IND_PPP_E!S50+FC_IND_FBT_E!S50+FC_IND_TE_E!S50+FC_IND_MAC_E!S50+FC_IND_TL_E!S50+FC_IND_WP_E!S50+FC_IND_MQ_E!S50+FC_IND_CON_E!S50+FC_IND_NSP_E!S50</f>
        <v>0</v>
      </c>
      <c r="T50" s="8">
        <f>FC_IND_IS_E!T50+FC_IND_NFM_E!T50+FC_IND_CPC_E!T50+FC_IND_NMM_E!T50+FC_IND_PPP_E!T50+FC_IND_FBT_E!T50+FC_IND_TE_E!T50+FC_IND_MAC_E!T50+FC_IND_TL_E!T50+FC_IND_WP_E!T50+FC_IND_MQ_E!T50+FC_IND_CON_E!T50+FC_IND_NSP_E!T50</f>
        <v>0</v>
      </c>
      <c r="U50" s="8">
        <f>FC_IND_IS_E!U50+FC_IND_NFM_E!U50+FC_IND_CPC_E!U50+FC_IND_NMM_E!U50+FC_IND_PPP_E!U50+FC_IND_FBT_E!U50+FC_IND_TE_E!U50+FC_IND_MAC_E!U50+FC_IND_TL_E!U50+FC_IND_WP_E!U50+FC_IND_MQ_E!U50+FC_IND_CON_E!U50+FC_IND_NSP_E!U50</f>
        <v>0</v>
      </c>
      <c r="V50" s="8">
        <f>FC_IND_IS_E!V50+FC_IND_NFM_E!V50+FC_IND_CPC_E!V50+FC_IND_NMM_E!V50+FC_IND_PPP_E!V50+FC_IND_FBT_E!V50+FC_IND_TE_E!V50+FC_IND_MAC_E!V50+FC_IND_TL_E!V50+FC_IND_WP_E!V50+FC_IND_MQ_E!V50+FC_IND_CON_E!V50+FC_IND_NSP_E!V50</f>
        <v>0</v>
      </c>
      <c r="W50" s="8">
        <f>FC_IND_IS_E!W50+FC_IND_NFM_E!W50+FC_IND_CPC_E!W50+FC_IND_NMM_E!W50+FC_IND_PPP_E!W50+FC_IND_FBT_E!W50+FC_IND_TE_E!W50+FC_IND_MAC_E!W50+FC_IND_TL_E!W50+FC_IND_WP_E!W50+FC_IND_MQ_E!W50+FC_IND_CON_E!W50+FC_IND_NSP_E!W50</f>
        <v>0</v>
      </c>
      <c r="X50" s="8">
        <f>FC_IND_IS_E!X50+FC_IND_NFM_E!X50+FC_IND_CPC_E!X50+FC_IND_NMM_E!X50+FC_IND_PPP_E!X50+FC_IND_FBT_E!X50+FC_IND_TE_E!X50+FC_IND_MAC_E!X50+FC_IND_TL_E!X50+FC_IND_WP_E!X50+FC_IND_MQ_E!X50+FC_IND_CON_E!X50+FC_IND_NSP_E!X50</f>
        <v>0</v>
      </c>
      <c r="Y50" s="8">
        <f>FC_IND_IS_E!Y50+FC_IND_NFM_E!Y50+FC_IND_CPC_E!Y50+FC_IND_NMM_E!Y50+FC_IND_PPP_E!Y50+FC_IND_FBT_E!Y50+FC_IND_TE_E!Y50+FC_IND_MAC_E!Y50+FC_IND_TL_E!Y50+FC_IND_WP_E!Y50+FC_IND_MQ_E!Y50+FC_IND_CON_E!Y50+FC_IND_NSP_E!Y50</f>
        <v>0</v>
      </c>
      <c r="Z50" s="8">
        <f>FC_IND_IS_E!Z50+FC_IND_NFM_E!Z50+FC_IND_CPC_E!Z50+FC_IND_NMM_E!Z50+FC_IND_PPP_E!Z50+FC_IND_FBT_E!Z50+FC_IND_TE_E!Z50+FC_IND_MAC_E!Z50+FC_IND_TL_E!Z50+FC_IND_WP_E!Z50+FC_IND_MQ_E!Z50+FC_IND_CON_E!Z50+FC_IND_NSP_E!Z50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FC_IND_IS_E!C51+FC_IND_NFM_E!C51+FC_IND_CPC_E!C51+FC_IND_NMM_E!C51+FC_IND_PPP_E!C51+FC_IND_FBT_E!C51+FC_IND_TE_E!C51+FC_IND_MAC_E!C51+FC_IND_TL_E!C51+FC_IND_WP_E!C51+FC_IND_MQ_E!C51+FC_IND_CON_E!C51+FC_IND_NSP_E!C51</f>
        <v>1547.41752</v>
      </c>
      <c r="D51" s="27">
        <f>FC_IND_IS_E!D51+FC_IND_NFM_E!D51+FC_IND_CPC_E!D51+FC_IND_NMM_E!D51+FC_IND_PPP_E!D51+FC_IND_FBT_E!D51+FC_IND_TE_E!D51+FC_IND_MAC_E!D51+FC_IND_TL_E!D51+FC_IND_WP_E!D51+FC_IND_MQ_E!D51+FC_IND_CON_E!D51+FC_IND_NSP_E!D51</f>
        <v>1951.58997</v>
      </c>
      <c r="E51" s="27">
        <f>FC_IND_IS_E!E51+FC_IND_NFM_E!E51+FC_IND_CPC_E!E51+FC_IND_NMM_E!E51+FC_IND_PPP_E!E51+FC_IND_FBT_E!E51+FC_IND_TE_E!E51+FC_IND_MAC_E!E51+FC_IND_TL_E!E51+FC_IND_WP_E!E51+FC_IND_MQ_E!E51+FC_IND_CON_E!E51+FC_IND_NSP_E!E51</f>
        <v>2153.4994799999999</v>
      </c>
      <c r="F51" s="27">
        <f>FC_IND_IS_E!F51+FC_IND_NFM_E!F51+FC_IND_CPC_E!F51+FC_IND_NMM_E!F51+FC_IND_PPP_E!F51+FC_IND_FBT_E!F51+FC_IND_TE_E!F51+FC_IND_MAC_E!F51+FC_IND_TL_E!F51+FC_IND_WP_E!F51+FC_IND_MQ_E!F51+FC_IND_CON_E!F51+FC_IND_NSP_E!F51</f>
        <v>2156.5288800000003</v>
      </c>
      <c r="G51" s="27">
        <f>FC_IND_IS_E!G51+FC_IND_NFM_E!G51+FC_IND_CPC_E!G51+FC_IND_NMM_E!G51+FC_IND_PPP_E!G51+FC_IND_FBT_E!G51+FC_IND_TE_E!G51+FC_IND_MAC_E!G51+FC_IND_TL_E!G51+FC_IND_WP_E!G51+FC_IND_MQ_E!G51+FC_IND_CON_E!G51+FC_IND_NSP_E!G51</f>
        <v>2223.02421</v>
      </c>
      <c r="H51" s="27">
        <f>FC_IND_IS_E!H51+FC_IND_NFM_E!H51+FC_IND_CPC_E!H51+FC_IND_NMM_E!H51+FC_IND_PPP_E!H51+FC_IND_FBT_E!H51+FC_IND_TE_E!H51+FC_IND_MAC_E!H51+FC_IND_TL_E!H51+FC_IND_WP_E!H51+FC_IND_MQ_E!H51+FC_IND_CON_E!H51+FC_IND_NSP_E!H51</f>
        <v>2245.6942200000003</v>
      </c>
      <c r="I51" s="27">
        <f>FC_IND_IS_E!I51+FC_IND_NFM_E!I51+FC_IND_CPC_E!I51+FC_IND_NMM_E!I51+FC_IND_PPP_E!I51+FC_IND_FBT_E!I51+FC_IND_TE_E!I51+FC_IND_MAC_E!I51+FC_IND_TL_E!I51+FC_IND_WP_E!I51+FC_IND_MQ_E!I51+FC_IND_CON_E!I51+FC_IND_NSP_E!I51</f>
        <v>2270.5857900000001</v>
      </c>
      <c r="J51" s="27">
        <f>FC_IND_IS_E!J51+FC_IND_NFM_E!J51+FC_IND_CPC_E!J51+FC_IND_NMM_E!J51+FC_IND_PPP_E!J51+FC_IND_FBT_E!J51+FC_IND_TE_E!J51+FC_IND_MAC_E!J51+FC_IND_TL_E!J51+FC_IND_WP_E!J51+FC_IND_MQ_E!J51+FC_IND_CON_E!J51+FC_IND_NSP_E!J51</f>
        <v>2429.98272</v>
      </c>
      <c r="K51" s="27">
        <f>FC_IND_IS_E!K51+FC_IND_NFM_E!K51+FC_IND_CPC_E!K51+FC_IND_NMM_E!K51+FC_IND_PPP_E!K51+FC_IND_FBT_E!K51+FC_IND_TE_E!K51+FC_IND_MAC_E!K51+FC_IND_TL_E!K51+FC_IND_WP_E!K51+FC_IND_MQ_E!K51+FC_IND_CON_E!K51+FC_IND_NSP_E!K51</f>
        <v>2388.9343500000004</v>
      </c>
      <c r="L51" s="27">
        <f>FC_IND_IS_E!L51+FC_IND_NFM_E!L51+FC_IND_CPC_E!L51+FC_IND_NMM_E!L51+FC_IND_PPP_E!L51+FC_IND_FBT_E!L51+FC_IND_TE_E!L51+FC_IND_MAC_E!L51+FC_IND_TL_E!L51+FC_IND_WP_E!L51+FC_IND_MQ_E!L51+FC_IND_CON_E!L51+FC_IND_NSP_E!L51</f>
        <v>2242.96776</v>
      </c>
      <c r="M51" s="27">
        <f>FC_IND_IS_E!M51+FC_IND_NFM_E!M51+FC_IND_CPC_E!M51+FC_IND_NMM_E!M51+FC_IND_PPP_E!M51+FC_IND_FBT_E!M51+FC_IND_TE_E!M51+FC_IND_MAC_E!M51+FC_IND_TL_E!M51+FC_IND_WP_E!M51+FC_IND_MQ_E!M51+FC_IND_CON_E!M51+FC_IND_NSP_E!M51</f>
        <v>2472.3943199999999</v>
      </c>
      <c r="N51" s="27">
        <f>FC_IND_IS_E!N51+FC_IND_NFM_E!N51+FC_IND_CPC_E!N51+FC_IND_NMM_E!N51+FC_IND_PPP_E!N51+FC_IND_FBT_E!N51+FC_IND_TE_E!N51+FC_IND_MAC_E!N51+FC_IND_TL_E!N51+FC_IND_WP_E!N51+FC_IND_MQ_E!N51+FC_IND_CON_E!N51+FC_IND_NSP_E!N51</f>
        <v>2701.9723500000005</v>
      </c>
      <c r="O51" s="27">
        <f>FC_IND_IS_E!O51+FC_IND_NFM_E!O51+FC_IND_CPC_E!O51+FC_IND_NMM_E!O51+FC_IND_PPP_E!O51+FC_IND_FBT_E!O51+FC_IND_TE_E!O51+FC_IND_MAC_E!O51+FC_IND_TL_E!O51+FC_IND_WP_E!O51+FC_IND_MQ_E!O51+FC_IND_CON_E!O51+FC_IND_NSP_E!O51</f>
        <v>2634.4167299999995</v>
      </c>
      <c r="P51" s="27">
        <f>FC_IND_IS_E!P51+FC_IND_NFM_E!P51+FC_IND_CPC_E!P51+FC_IND_NMM_E!P51+FC_IND_PPP_E!P51+FC_IND_FBT_E!P51+FC_IND_TE_E!P51+FC_IND_MAC_E!P51+FC_IND_TL_E!P51+FC_IND_WP_E!P51+FC_IND_MQ_E!P51+FC_IND_CON_E!P51+FC_IND_NSP_E!P51</f>
        <v>2544.8979600000002</v>
      </c>
      <c r="Q51" s="27">
        <f>FC_IND_IS_E!Q51+FC_IND_NFM_E!Q51+FC_IND_CPC_E!Q51+FC_IND_NMM_E!Q51+FC_IND_PPP_E!Q51+FC_IND_FBT_E!Q51+FC_IND_TE_E!Q51+FC_IND_MAC_E!Q51+FC_IND_TL_E!Q51+FC_IND_WP_E!Q51+FC_IND_MQ_E!Q51+FC_IND_CON_E!Q51+FC_IND_NSP_E!Q51</f>
        <v>2482.1893800000012</v>
      </c>
      <c r="R51" s="27">
        <f>FC_IND_IS_E!R51+FC_IND_NFM_E!R51+FC_IND_CPC_E!R51+FC_IND_NMM_E!R51+FC_IND_PPP_E!R51+FC_IND_FBT_E!R51+FC_IND_TE_E!R51+FC_IND_MAC_E!R51+FC_IND_TL_E!R51+FC_IND_WP_E!R51+FC_IND_MQ_E!R51+FC_IND_CON_E!R51+FC_IND_NSP_E!R51</f>
        <v>2579.2826598000006</v>
      </c>
      <c r="S51" s="27">
        <f>FC_IND_IS_E!S51+FC_IND_NFM_E!S51+FC_IND_CPC_E!S51+FC_IND_NMM_E!S51+FC_IND_PPP_E!S51+FC_IND_FBT_E!S51+FC_IND_TE_E!S51+FC_IND_MAC_E!S51+FC_IND_TL_E!S51+FC_IND_WP_E!S51+FC_IND_MQ_E!S51+FC_IND_CON_E!S51+FC_IND_NSP_E!S51</f>
        <v>2631.0720704400005</v>
      </c>
      <c r="T51" s="27">
        <f>FC_IND_IS_E!T51+FC_IND_NFM_E!T51+FC_IND_CPC_E!T51+FC_IND_NMM_E!T51+FC_IND_PPP_E!T51+FC_IND_FBT_E!T51+FC_IND_TE_E!T51+FC_IND_MAC_E!T51+FC_IND_TL_E!T51+FC_IND_WP_E!T51+FC_IND_MQ_E!T51+FC_IND_CON_E!T51+FC_IND_NSP_E!T51</f>
        <v>2851.7028685199998</v>
      </c>
      <c r="U51" s="27">
        <f>FC_IND_IS_E!U51+FC_IND_NFM_E!U51+FC_IND_CPC_E!U51+FC_IND_NMM_E!U51+FC_IND_PPP_E!U51+FC_IND_FBT_E!U51+FC_IND_TE_E!U51+FC_IND_MAC_E!U51+FC_IND_TL_E!U51+FC_IND_WP_E!U51+FC_IND_MQ_E!U51+FC_IND_CON_E!U51+FC_IND_NSP_E!U51</f>
        <v>2929.25066148</v>
      </c>
      <c r="V51" s="27">
        <f>FC_IND_IS_E!V51+FC_IND_NFM_E!V51+FC_IND_CPC_E!V51+FC_IND_NMM_E!V51+FC_IND_PPP_E!V51+FC_IND_FBT_E!V51+FC_IND_TE_E!V51+FC_IND_MAC_E!V51+FC_IND_TL_E!V51+FC_IND_WP_E!V51+FC_IND_MQ_E!V51+FC_IND_CON_E!V51+FC_IND_NSP_E!V51</f>
        <v>2955.0443868000002</v>
      </c>
      <c r="W51" s="27">
        <f>FC_IND_IS_E!W51+FC_IND_NFM_E!W51+FC_IND_CPC_E!W51+FC_IND_NMM_E!W51+FC_IND_PPP_E!W51+FC_IND_FBT_E!W51+FC_IND_TE_E!W51+FC_IND_MAC_E!W51+FC_IND_TL_E!W51+FC_IND_WP_E!W51+FC_IND_MQ_E!W51+FC_IND_CON_E!W51+FC_IND_NSP_E!W51</f>
        <v>2741.5494414</v>
      </c>
      <c r="X51" s="27">
        <f>FC_IND_IS_E!X51+FC_IND_NFM_E!X51+FC_IND_CPC_E!X51+FC_IND_NMM_E!X51+FC_IND_PPP_E!X51+FC_IND_FBT_E!X51+FC_IND_TE_E!X51+FC_IND_MAC_E!X51+FC_IND_TL_E!X51+FC_IND_WP_E!X51+FC_IND_MQ_E!X51+FC_IND_CON_E!X51+FC_IND_NSP_E!X51</f>
        <v>3086.5655858400009</v>
      </c>
      <c r="Y51" s="27">
        <f>FC_IND_IS_E!Y51+FC_IND_NFM_E!Y51+FC_IND_CPC_E!Y51+FC_IND_NMM_E!Y51+FC_IND_PPP_E!Y51+FC_IND_FBT_E!Y51+FC_IND_TE_E!Y51+FC_IND_MAC_E!Y51+FC_IND_TL_E!Y51+FC_IND_WP_E!Y51+FC_IND_MQ_E!Y51+FC_IND_CON_E!Y51+FC_IND_NSP_E!Y51</f>
        <v>2738.3328244799995</v>
      </c>
      <c r="Z51" s="27">
        <f>FC_IND_IS_E!Z51+FC_IND_NFM_E!Z51+FC_IND_CPC_E!Z51+FC_IND_NMM_E!Z51+FC_IND_PPP_E!Z51+FC_IND_FBT_E!Z51+FC_IND_TE_E!Z51+FC_IND_MAC_E!Z51+FC_IND_TL_E!Z51+FC_IND_WP_E!Z51+FC_IND_MQ_E!Z51+FC_IND_CON_E!Z51+FC_IND_NSP_E!Z51</f>
        <v>2656.4863129199998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W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203.05977120000006</v>
      </c>
      <c r="I52" s="27">
        <f t="shared" si="20"/>
        <v>244.67311439999995</v>
      </c>
      <c r="J52" s="27">
        <f t="shared" si="20"/>
        <v>221.65022879999998</v>
      </c>
      <c r="K52" s="27">
        <f t="shared" si="20"/>
        <v>231.51688559999999</v>
      </c>
      <c r="L52" s="27">
        <f t="shared" si="20"/>
        <v>231.51688560000002</v>
      </c>
      <c r="M52" s="27">
        <f t="shared" si="20"/>
        <v>326.89800000000002</v>
      </c>
      <c r="N52" s="27">
        <f t="shared" si="20"/>
        <v>457.88628600000004</v>
      </c>
      <c r="O52" s="27">
        <f t="shared" si="20"/>
        <v>375.66088559999997</v>
      </c>
      <c r="P52" s="27">
        <f t="shared" si="20"/>
        <v>421.70665680000002</v>
      </c>
      <c r="Q52" s="27">
        <f t="shared" si="20"/>
        <v>515.22882839999988</v>
      </c>
      <c r="R52" s="27">
        <f t="shared" si="20"/>
        <v>334.4768856</v>
      </c>
      <c r="S52" s="27">
        <f t="shared" si="20"/>
        <v>541.68388559999994</v>
      </c>
      <c r="T52" s="27">
        <f t="shared" si="20"/>
        <v>572.62542480000013</v>
      </c>
      <c r="U52" s="27">
        <f t="shared" si="20"/>
        <v>522.30990239999994</v>
      </c>
      <c r="V52" s="27">
        <f t="shared" si="20"/>
        <v>523.82495879999999</v>
      </c>
      <c r="W52" s="27">
        <f t="shared" si="20"/>
        <v>578.10135239999988</v>
      </c>
      <c r="X52" s="27">
        <f t="shared" ref="X52:Z52" si="21">SUM(X53:X54)</f>
        <v>535.36728960000005</v>
      </c>
      <c r="Y52" s="27">
        <f t="shared" si="21"/>
        <v>515.45173679999994</v>
      </c>
      <c r="Z52" s="27">
        <f t="shared" si="21"/>
        <v>510.69138120000002</v>
      </c>
    </row>
    <row r="53" spans="1:26" ht="11.25" customHeight="1" x14ac:dyDescent="0.2">
      <c r="A53" s="29" t="s">
        <v>116</v>
      </c>
      <c r="B53" s="7" t="s">
        <v>117</v>
      </c>
      <c r="C53" s="8">
        <f>FC_IND_IS_E!C53+FC_IND_NFM_E!C53+FC_IND_CPC_E!C53+FC_IND_NMM_E!C53+FC_IND_PPP_E!C53+FC_IND_FBT_E!C53+FC_IND_TE_E!C53+FC_IND_MAC_E!C53+FC_IND_TL_E!C53+FC_IND_WP_E!C53+FC_IND_MQ_E!C53+FC_IND_CON_E!C53+FC_IND_NSP_E!C53</f>
        <v>0</v>
      </c>
      <c r="D53" s="8">
        <f>FC_IND_IS_E!D53+FC_IND_NFM_E!D53+FC_IND_CPC_E!D53+FC_IND_NMM_E!D53+FC_IND_PPP_E!D53+FC_IND_FBT_E!D53+FC_IND_TE_E!D53+FC_IND_MAC_E!D53+FC_IND_TL_E!D53+FC_IND_WP_E!D53+FC_IND_MQ_E!D53+FC_IND_CON_E!D53+FC_IND_NSP_E!D53</f>
        <v>0</v>
      </c>
      <c r="E53" s="8">
        <f>FC_IND_IS_E!E53+FC_IND_NFM_E!E53+FC_IND_CPC_E!E53+FC_IND_NMM_E!E53+FC_IND_PPP_E!E53+FC_IND_FBT_E!E53+FC_IND_TE_E!E53+FC_IND_MAC_E!E53+FC_IND_TL_E!E53+FC_IND_WP_E!E53+FC_IND_MQ_E!E53+FC_IND_CON_E!E53+FC_IND_NSP_E!E53</f>
        <v>0</v>
      </c>
      <c r="F53" s="8">
        <f>FC_IND_IS_E!F53+FC_IND_NFM_E!F53+FC_IND_CPC_E!F53+FC_IND_NMM_E!F53+FC_IND_PPP_E!F53+FC_IND_FBT_E!F53+FC_IND_TE_E!F53+FC_IND_MAC_E!F53+FC_IND_TL_E!F53+FC_IND_WP_E!F53+FC_IND_MQ_E!F53+FC_IND_CON_E!F53+FC_IND_NSP_E!F53</f>
        <v>0</v>
      </c>
      <c r="G53" s="8">
        <f>FC_IND_IS_E!G53+FC_IND_NFM_E!G53+FC_IND_CPC_E!G53+FC_IND_NMM_E!G53+FC_IND_PPP_E!G53+FC_IND_FBT_E!G53+FC_IND_TE_E!G53+FC_IND_MAC_E!G53+FC_IND_TL_E!G53+FC_IND_WP_E!G53+FC_IND_MQ_E!G53+FC_IND_CON_E!G53+FC_IND_NSP_E!G53</f>
        <v>0</v>
      </c>
      <c r="H53" s="8">
        <f>FC_IND_IS_E!H53+FC_IND_NFM_E!H53+FC_IND_CPC_E!H53+FC_IND_NMM_E!H53+FC_IND_PPP_E!H53+FC_IND_FBT_E!H53+FC_IND_TE_E!H53+FC_IND_MAC_E!H53+FC_IND_TL_E!H53+FC_IND_WP_E!H53+FC_IND_MQ_E!H53+FC_IND_CON_E!H53+FC_IND_NSP_E!H53</f>
        <v>203.05977120000006</v>
      </c>
      <c r="I53" s="8">
        <f>FC_IND_IS_E!I53+FC_IND_NFM_E!I53+FC_IND_CPC_E!I53+FC_IND_NMM_E!I53+FC_IND_PPP_E!I53+FC_IND_FBT_E!I53+FC_IND_TE_E!I53+FC_IND_MAC_E!I53+FC_IND_TL_E!I53+FC_IND_WP_E!I53+FC_IND_MQ_E!I53+FC_IND_CON_E!I53+FC_IND_NSP_E!I53</f>
        <v>244.67311439999995</v>
      </c>
      <c r="J53" s="8">
        <f>FC_IND_IS_E!J53+FC_IND_NFM_E!J53+FC_IND_CPC_E!J53+FC_IND_NMM_E!J53+FC_IND_PPP_E!J53+FC_IND_FBT_E!J53+FC_IND_TE_E!J53+FC_IND_MAC_E!J53+FC_IND_TL_E!J53+FC_IND_WP_E!J53+FC_IND_MQ_E!J53+FC_IND_CON_E!J53+FC_IND_NSP_E!J53</f>
        <v>221.65022879999998</v>
      </c>
      <c r="K53" s="8">
        <f>FC_IND_IS_E!K53+FC_IND_NFM_E!K53+FC_IND_CPC_E!K53+FC_IND_NMM_E!K53+FC_IND_PPP_E!K53+FC_IND_FBT_E!K53+FC_IND_TE_E!K53+FC_IND_MAC_E!K53+FC_IND_TL_E!K53+FC_IND_WP_E!K53+FC_IND_MQ_E!K53+FC_IND_CON_E!K53+FC_IND_NSP_E!K53</f>
        <v>231.51688559999999</v>
      </c>
      <c r="L53" s="8">
        <f>FC_IND_IS_E!L53+FC_IND_NFM_E!L53+FC_IND_CPC_E!L53+FC_IND_NMM_E!L53+FC_IND_PPP_E!L53+FC_IND_FBT_E!L53+FC_IND_TE_E!L53+FC_IND_MAC_E!L53+FC_IND_TL_E!L53+FC_IND_WP_E!L53+FC_IND_MQ_E!L53+FC_IND_CON_E!L53+FC_IND_NSP_E!L53</f>
        <v>231.51688560000002</v>
      </c>
      <c r="M53" s="8">
        <f>FC_IND_IS_E!M53+FC_IND_NFM_E!M53+FC_IND_CPC_E!M53+FC_IND_NMM_E!M53+FC_IND_PPP_E!M53+FC_IND_FBT_E!M53+FC_IND_TE_E!M53+FC_IND_MAC_E!M53+FC_IND_TL_E!M53+FC_IND_WP_E!M53+FC_IND_MQ_E!M53+FC_IND_CON_E!M53+FC_IND_NSP_E!M53</f>
        <v>326.89800000000002</v>
      </c>
      <c r="N53" s="8">
        <f>FC_IND_IS_E!N53+FC_IND_NFM_E!N53+FC_IND_CPC_E!N53+FC_IND_NMM_E!N53+FC_IND_PPP_E!N53+FC_IND_FBT_E!N53+FC_IND_TE_E!N53+FC_IND_MAC_E!N53+FC_IND_TL_E!N53+FC_IND_WP_E!N53+FC_IND_MQ_E!N53+FC_IND_CON_E!N53+FC_IND_NSP_E!N53</f>
        <v>457.88628600000004</v>
      </c>
      <c r="O53" s="8">
        <f>FC_IND_IS_E!O53+FC_IND_NFM_E!O53+FC_IND_CPC_E!O53+FC_IND_NMM_E!O53+FC_IND_PPP_E!O53+FC_IND_FBT_E!O53+FC_IND_TE_E!O53+FC_IND_MAC_E!O53+FC_IND_TL_E!O53+FC_IND_WP_E!O53+FC_IND_MQ_E!O53+FC_IND_CON_E!O53+FC_IND_NSP_E!O53</f>
        <v>375.66088559999997</v>
      </c>
      <c r="P53" s="8">
        <f>FC_IND_IS_E!P53+FC_IND_NFM_E!P53+FC_IND_CPC_E!P53+FC_IND_NMM_E!P53+FC_IND_PPP_E!P53+FC_IND_FBT_E!P53+FC_IND_TE_E!P53+FC_IND_MAC_E!P53+FC_IND_TL_E!P53+FC_IND_WP_E!P53+FC_IND_MQ_E!P53+FC_IND_CON_E!P53+FC_IND_NSP_E!P53</f>
        <v>421.70665680000002</v>
      </c>
      <c r="Q53" s="8">
        <f>FC_IND_IS_E!Q53+FC_IND_NFM_E!Q53+FC_IND_CPC_E!Q53+FC_IND_NMM_E!Q53+FC_IND_PPP_E!Q53+FC_IND_FBT_E!Q53+FC_IND_TE_E!Q53+FC_IND_MAC_E!Q53+FC_IND_TL_E!Q53+FC_IND_WP_E!Q53+FC_IND_MQ_E!Q53+FC_IND_CON_E!Q53+FC_IND_NSP_E!Q53</f>
        <v>515.22882839999988</v>
      </c>
      <c r="R53" s="8">
        <f>FC_IND_IS_E!R53+FC_IND_NFM_E!R53+FC_IND_CPC_E!R53+FC_IND_NMM_E!R53+FC_IND_PPP_E!R53+FC_IND_FBT_E!R53+FC_IND_TE_E!R53+FC_IND_MAC_E!R53+FC_IND_TL_E!R53+FC_IND_WP_E!R53+FC_IND_MQ_E!R53+FC_IND_CON_E!R53+FC_IND_NSP_E!R53</f>
        <v>334.4768856</v>
      </c>
      <c r="S53" s="8">
        <f>FC_IND_IS_E!S53+FC_IND_NFM_E!S53+FC_IND_CPC_E!S53+FC_IND_NMM_E!S53+FC_IND_PPP_E!S53+FC_IND_FBT_E!S53+FC_IND_TE_E!S53+FC_IND_MAC_E!S53+FC_IND_TL_E!S53+FC_IND_WP_E!S53+FC_IND_MQ_E!S53+FC_IND_CON_E!S53+FC_IND_NSP_E!S53</f>
        <v>541.68388559999994</v>
      </c>
      <c r="T53" s="8">
        <f>FC_IND_IS_E!T53+FC_IND_NFM_E!T53+FC_IND_CPC_E!T53+FC_IND_NMM_E!T53+FC_IND_PPP_E!T53+FC_IND_FBT_E!T53+FC_IND_TE_E!T53+FC_IND_MAC_E!T53+FC_IND_TL_E!T53+FC_IND_WP_E!T53+FC_IND_MQ_E!T53+FC_IND_CON_E!T53+FC_IND_NSP_E!T53</f>
        <v>572.62542480000013</v>
      </c>
      <c r="U53" s="8">
        <f>FC_IND_IS_E!U53+FC_IND_NFM_E!U53+FC_IND_CPC_E!U53+FC_IND_NMM_E!U53+FC_IND_PPP_E!U53+FC_IND_FBT_E!U53+FC_IND_TE_E!U53+FC_IND_MAC_E!U53+FC_IND_TL_E!U53+FC_IND_WP_E!U53+FC_IND_MQ_E!U53+FC_IND_CON_E!U53+FC_IND_NSP_E!U53</f>
        <v>522.30990239999994</v>
      </c>
      <c r="V53" s="8">
        <f>FC_IND_IS_E!V53+FC_IND_NFM_E!V53+FC_IND_CPC_E!V53+FC_IND_NMM_E!V53+FC_IND_PPP_E!V53+FC_IND_FBT_E!V53+FC_IND_TE_E!V53+FC_IND_MAC_E!V53+FC_IND_TL_E!V53+FC_IND_WP_E!V53+FC_IND_MQ_E!V53+FC_IND_CON_E!V53+FC_IND_NSP_E!V53</f>
        <v>523.82495879999999</v>
      </c>
      <c r="W53" s="8">
        <f>FC_IND_IS_E!W53+FC_IND_NFM_E!W53+FC_IND_CPC_E!W53+FC_IND_NMM_E!W53+FC_IND_PPP_E!W53+FC_IND_FBT_E!W53+FC_IND_TE_E!W53+FC_IND_MAC_E!W53+FC_IND_TL_E!W53+FC_IND_WP_E!W53+FC_IND_MQ_E!W53+FC_IND_CON_E!W53+FC_IND_NSP_E!W53</f>
        <v>578.10135239999988</v>
      </c>
      <c r="X53" s="8">
        <f>FC_IND_IS_E!X53+FC_IND_NFM_E!X53+FC_IND_CPC_E!X53+FC_IND_NMM_E!X53+FC_IND_PPP_E!X53+FC_IND_FBT_E!X53+FC_IND_TE_E!X53+FC_IND_MAC_E!X53+FC_IND_TL_E!X53+FC_IND_WP_E!X53+FC_IND_MQ_E!X53+FC_IND_CON_E!X53+FC_IND_NSP_E!X53</f>
        <v>535.36728960000005</v>
      </c>
      <c r="Y53" s="8">
        <f>FC_IND_IS_E!Y53+FC_IND_NFM_E!Y53+FC_IND_CPC_E!Y53+FC_IND_NMM_E!Y53+FC_IND_PPP_E!Y53+FC_IND_FBT_E!Y53+FC_IND_TE_E!Y53+FC_IND_MAC_E!Y53+FC_IND_TL_E!Y53+FC_IND_WP_E!Y53+FC_IND_MQ_E!Y53+FC_IND_CON_E!Y53+FC_IND_NSP_E!Y53</f>
        <v>515.45173679999994</v>
      </c>
      <c r="Z53" s="8">
        <f>FC_IND_IS_E!Z53+FC_IND_NFM_E!Z53+FC_IND_CPC_E!Z53+FC_IND_NMM_E!Z53+FC_IND_PPP_E!Z53+FC_IND_FBT_E!Z53+FC_IND_TE_E!Z53+FC_IND_MAC_E!Z53+FC_IND_TL_E!Z53+FC_IND_WP_E!Z53+FC_IND_MQ_E!Z53+FC_IND_CON_E!Z53+FC_IND_NSP_E!Z53</f>
        <v>510.69138120000002</v>
      </c>
    </row>
    <row r="54" spans="1:26" ht="11.25" customHeight="1" x14ac:dyDescent="0.2">
      <c r="A54" s="43" t="s">
        <v>118</v>
      </c>
      <c r="B54" s="44" t="s">
        <v>119</v>
      </c>
      <c r="C54" s="45">
        <f>FC_IND_IS_E!C54+FC_IND_NFM_E!C54+FC_IND_CPC_E!C54+FC_IND_NMM_E!C54+FC_IND_PPP_E!C54+FC_IND_FBT_E!C54+FC_IND_TE_E!C54+FC_IND_MAC_E!C54+FC_IND_TL_E!C54+FC_IND_WP_E!C54+FC_IND_MQ_E!C54+FC_IND_CON_E!C54+FC_IND_NSP_E!C54</f>
        <v>0</v>
      </c>
      <c r="D54" s="45">
        <f>FC_IND_IS_E!D54+FC_IND_NFM_E!D54+FC_IND_CPC_E!D54+FC_IND_NMM_E!D54+FC_IND_PPP_E!D54+FC_IND_FBT_E!D54+FC_IND_TE_E!D54+FC_IND_MAC_E!D54+FC_IND_TL_E!D54+FC_IND_WP_E!D54+FC_IND_MQ_E!D54+FC_IND_CON_E!D54+FC_IND_NSP_E!D54</f>
        <v>0</v>
      </c>
      <c r="E54" s="45">
        <f>FC_IND_IS_E!E54+FC_IND_NFM_E!E54+FC_IND_CPC_E!E54+FC_IND_NMM_E!E54+FC_IND_PPP_E!E54+FC_IND_FBT_E!E54+FC_IND_TE_E!E54+FC_IND_MAC_E!E54+FC_IND_TL_E!E54+FC_IND_WP_E!E54+FC_IND_MQ_E!E54+FC_IND_CON_E!E54+FC_IND_NSP_E!E54</f>
        <v>0</v>
      </c>
      <c r="F54" s="45">
        <f>FC_IND_IS_E!F54+FC_IND_NFM_E!F54+FC_IND_CPC_E!F54+FC_IND_NMM_E!F54+FC_IND_PPP_E!F54+FC_IND_FBT_E!F54+FC_IND_TE_E!F54+FC_IND_MAC_E!F54+FC_IND_TL_E!F54+FC_IND_WP_E!F54+FC_IND_MQ_E!F54+FC_IND_CON_E!F54+FC_IND_NSP_E!F54</f>
        <v>0</v>
      </c>
      <c r="G54" s="45">
        <f>FC_IND_IS_E!G54+FC_IND_NFM_E!G54+FC_IND_CPC_E!G54+FC_IND_NMM_E!G54+FC_IND_PPP_E!G54+FC_IND_FBT_E!G54+FC_IND_TE_E!G54+FC_IND_MAC_E!G54+FC_IND_TL_E!G54+FC_IND_WP_E!G54+FC_IND_MQ_E!G54+FC_IND_CON_E!G54+FC_IND_NSP_E!G54</f>
        <v>0</v>
      </c>
      <c r="H54" s="45">
        <f>FC_IND_IS_E!H54+FC_IND_NFM_E!H54+FC_IND_CPC_E!H54+FC_IND_NMM_E!H54+FC_IND_PPP_E!H54+FC_IND_FBT_E!H54+FC_IND_TE_E!H54+FC_IND_MAC_E!H54+FC_IND_TL_E!H54+FC_IND_WP_E!H54+FC_IND_MQ_E!H54+FC_IND_CON_E!H54+FC_IND_NSP_E!H54</f>
        <v>0</v>
      </c>
      <c r="I54" s="45">
        <f>FC_IND_IS_E!I54+FC_IND_NFM_E!I54+FC_IND_CPC_E!I54+FC_IND_NMM_E!I54+FC_IND_PPP_E!I54+FC_IND_FBT_E!I54+FC_IND_TE_E!I54+FC_IND_MAC_E!I54+FC_IND_TL_E!I54+FC_IND_WP_E!I54+FC_IND_MQ_E!I54+FC_IND_CON_E!I54+FC_IND_NSP_E!I54</f>
        <v>0</v>
      </c>
      <c r="J54" s="45">
        <f>FC_IND_IS_E!J54+FC_IND_NFM_E!J54+FC_IND_CPC_E!J54+FC_IND_NMM_E!J54+FC_IND_PPP_E!J54+FC_IND_FBT_E!J54+FC_IND_TE_E!J54+FC_IND_MAC_E!J54+FC_IND_TL_E!J54+FC_IND_WP_E!J54+FC_IND_MQ_E!J54+FC_IND_CON_E!J54+FC_IND_NSP_E!J54</f>
        <v>0</v>
      </c>
      <c r="K54" s="45">
        <f>FC_IND_IS_E!K54+FC_IND_NFM_E!K54+FC_IND_CPC_E!K54+FC_IND_NMM_E!K54+FC_IND_PPP_E!K54+FC_IND_FBT_E!K54+FC_IND_TE_E!K54+FC_IND_MAC_E!K54+FC_IND_TL_E!K54+FC_IND_WP_E!K54+FC_IND_MQ_E!K54+FC_IND_CON_E!K54+FC_IND_NSP_E!K54</f>
        <v>0</v>
      </c>
      <c r="L54" s="45">
        <f>FC_IND_IS_E!L54+FC_IND_NFM_E!L54+FC_IND_CPC_E!L54+FC_IND_NMM_E!L54+FC_IND_PPP_E!L54+FC_IND_FBT_E!L54+FC_IND_TE_E!L54+FC_IND_MAC_E!L54+FC_IND_TL_E!L54+FC_IND_WP_E!L54+FC_IND_MQ_E!L54+FC_IND_CON_E!L54+FC_IND_NSP_E!L54</f>
        <v>0</v>
      </c>
      <c r="M54" s="45">
        <f>FC_IND_IS_E!M54+FC_IND_NFM_E!M54+FC_IND_CPC_E!M54+FC_IND_NMM_E!M54+FC_IND_PPP_E!M54+FC_IND_FBT_E!M54+FC_IND_TE_E!M54+FC_IND_MAC_E!M54+FC_IND_TL_E!M54+FC_IND_WP_E!M54+FC_IND_MQ_E!M54+FC_IND_CON_E!M54+FC_IND_NSP_E!M54</f>
        <v>0</v>
      </c>
      <c r="N54" s="45">
        <f>FC_IND_IS_E!N54+FC_IND_NFM_E!N54+FC_IND_CPC_E!N54+FC_IND_NMM_E!N54+FC_IND_PPP_E!N54+FC_IND_FBT_E!N54+FC_IND_TE_E!N54+FC_IND_MAC_E!N54+FC_IND_TL_E!N54+FC_IND_WP_E!N54+FC_IND_MQ_E!N54+FC_IND_CON_E!N54+FC_IND_NSP_E!N54</f>
        <v>0</v>
      </c>
      <c r="O54" s="45">
        <f>FC_IND_IS_E!O54+FC_IND_NFM_E!O54+FC_IND_CPC_E!O54+FC_IND_NMM_E!O54+FC_IND_PPP_E!O54+FC_IND_FBT_E!O54+FC_IND_TE_E!O54+FC_IND_MAC_E!O54+FC_IND_TL_E!O54+FC_IND_WP_E!O54+FC_IND_MQ_E!O54+FC_IND_CON_E!O54+FC_IND_NSP_E!O54</f>
        <v>0</v>
      </c>
      <c r="P54" s="45">
        <f>FC_IND_IS_E!P54+FC_IND_NFM_E!P54+FC_IND_CPC_E!P54+FC_IND_NMM_E!P54+FC_IND_PPP_E!P54+FC_IND_FBT_E!P54+FC_IND_TE_E!P54+FC_IND_MAC_E!P54+FC_IND_TL_E!P54+FC_IND_WP_E!P54+FC_IND_MQ_E!P54+FC_IND_CON_E!P54+FC_IND_NSP_E!P54</f>
        <v>0</v>
      </c>
      <c r="Q54" s="45">
        <f>FC_IND_IS_E!Q54+FC_IND_NFM_E!Q54+FC_IND_CPC_E!Q54+FC_IND_NMM_E!Q54+FC_IND_PPP_E!Q54+FC_IND_FBT_E!Q54+FC_IND_TE_E!Q54+FC_IND_MAC_E!Q54+FC_IND_TL_E!Q54+FC_IND_WP_E!Q54+FC_IND_MQ_E!Q54+FC_IND_CON_E!Q54+FC_IND_NSP_E!Q54</f>
        <v>0</v>
      </c>
      <c r="R54" s="45">
        <f>FC_IND_IS_E!R54+FC_IND_NFM_E!R54+FC_IND_CPC_E!R54+FC_IND_NMM_E!R54+FC_IND_PPP_E!R54+FC_IND_FBT_E!R54+FC_IND_TE_E!R54+FC_IND_MAC_E!R54+FC_IND_TL_E!R54+FC_IND_WP_E!R54+FC_IND_MQ_E!R54+FC_IND_CON_E!R54+FC_IND_NSP_E!R54</f>
        <v>0</v>
      </c>
      <c r="S54" s="45">
        <f>FC_IND_IS_E!S54+FC_IND_NFM_E!S54+FC_IND_CPC_E!S54+FC_IND_NMM_E!S54+FC_IND_PPP_E!S54+FC_IND_FBT_E!S54+FC_IND_TE_E!S54+FC_IND_MAC_E!S54+FC_IND_TL_E!S54+FC_IND_WP_E!S54+FC_IND_MQ_E!S54+FC_IND_CON_E!S54+FC_IND_NSP_E!S54</f>
        <v>0</v>
      </c>
      <c r="T54" s="45">
        <f>FC_IND_IS_E!T54+FC_IND_NFM_E!T54+FC_IND_CPC_E!T54+FC_IND_NMM_E!T54+FC_IND_PPP_E!T54+FC_IND_FBT_E!T54+FC_IND_TE_E!T54+FC_IND_MAC_E!T54+FC_IND_TL_E!T54+FC_IND_WP_E!T54+FC_IND_MQ_E!T54+FC_IND_CON_E!T54+FC_IND_NSP_E!T54</f>
        <v>0</v>
      </c>
      <c r="U54" s="45">
        <f>FC_IND_IS_E!U54+FC_IND_NFM_E!U54+FC_IND_CPC_E!U54+FC_IND_NMM_E!U54+FC_IND_PPP_E!U54+FC_IND_FBT_E!U54+FC_IND_TE_E!U54+FC_IND_MAC_E!U54+FC_IND_TL_E!U54+FC_IND_WP_E!U54+FC_IND_MQ_E!U54+FC_IND_CON_E!U54+FC_IND_NSP_E!U54</f>
        <v>0</v>
      </c>
      <c r="V54" s="45">
        <f>FC_IND_IS_E!V54+FC_IND_NFM_E!V54+FC_IND_CPC_E!V54+FC_IND_NMM_E!V54+FC_IND_PPP_E!V54+FC_IND_FBT_E!V54+FC_IND_TE_E!V54+FC_IND_MAC_E!V54+FC_IND_TL_E!V54+FC_IND_WP_E!V54+FC_IND_MQ_E!V54+FC_IND_CON_E!V54+FC_IND_NSP_E!V54</f>
        <v>0</v>
      </c>
      <c r="W54" s="45">
        <f>FC_IND_IS_E!W54+FC_IND_NFM_E!W54+FC_IND_CPC_E!W54+FC_IND_NMM_E!W54+FC_IND_PPP_E!W54+FC_IND_FBT_E!W54+FC_IND_TE_E!W54+FC_IND_MAC_E!W54+FC_IND_TL_E!W54+FC_IND_WP_E!W54+FC_IND_MQ_E!W54+FC_IND_CON_E!W54+FC_IND_NSP_E!W54</f>
        <v>0</v>
      </c>
      <c r="X54" s="45">
        <f>FC_IND_IS_E!X54+FC_IND_NFM_E!X54+FC_IND_CPC_E!X54+FC_IND_NMM_E!X54+FC_IND_PPP_E!X54+FC_IND_FBT_E!X54+FC_IND_TE_E!X54+FC_IND_MAC_E!X54+FC_IND_TL_E!X54+FC_IND_WP_E!X54+FC_IND_MQ_E!X54+FC_IND_CON_E!X54+FC_IND_NSP_E!X54</f>
        <v>0</v>
      </c>
      <c r="Y54" s="45">
        <f>FC_IND_IS_E!Y54+FC_IND_NFM_E!Y54+FC_IND_CPC_E!Y54+FC_IND_NMM_E!Y54+FC_IND_PPP_E!Y54+FC_IND_FBT_E!Y54+FC_IND_TE_E!Y54+FC_IND_MAC_E!Y54+FC_IND_TL_E!Y54+FC_IND_WP_E!Y54+FC_IND_MQ_E!Y54+FC_IND_CON_E!Y54+FC_IND_NSP_E!Y54</f>
        <v>0</v>
      </c>
      <c r="Z54" s="45">
        <f>FC_IND_IS_E!Z54+FC_IND_NFM_E!Z54+FC_IND_CPC_E!Z54+FC_IND_NMM_E!Z54+FC_IND_PPP_E!Z54+FC_IND_FBT_E!Z54+FC_IND_TE_E!Z54+FC_IND_MAC_E!Z54+FC_IND_TL_E!Z54+FC_IND_WP_E!Z54+FC_IND_MQ_E!Z54+FC_IND_CON_E!Z54+FC_IND_NSP_E!Z54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5928.9439104000003</v>
      </c>
      <c r="D61" s="49">
        <f t="shared" si="22"/>
        <v>5885.3761343999986</v>
      </c>
      <c r="E61" s="49">
        <f t="shared" si="22"/>
        <v>6159.7759104000006</v>
      </c>
      <c r="F61" s="49">
        <f t="shared" si="22"/>
        <v>6189.9038208000002</v>
      </c>
      <c r="G61" s="49">
        <f t="shared" si="22"/>
        <v>6195.7280447999992</v>
      </c>
      <c r="H61" s="49">
        <f t="shared" si="22"/>
        <v>6287.4556415999987</v>
      </c>
      <c r="I61" s="49">
        <f t="shared" si="22"/>
        <v>6381.0883583999985</v>
      </c>
      <c r="J61" s="49">
        <f t="shared" si="22"/>
        <v>6590.4973416000021</v>
      </c>
      <c r="K61" s="49">
        <f t="shared" si="22"/>
        <v>6559.1368488000007</v>
      </c>
      <c r="L61" s="49">
        <f t="shared" si="22"/>
        <v>6504.2079681599998</v>
      </c>
      <c r="M61" s="49">
        <f t="shared" si="22"/>
        <v>6784.338369600001</v>
      </c>
      <c r="N61" s="49">
        <f t="shared" si="22"/>
        <v>6771.4149369600009</v>
      </c>
      <c r="O61" s="49">
        <f t="shared" si="22"/>
        <v>4673.5070997599996</v>
      </c>
      <c r="P61" s="49">
        <f t="shared" si="22"/>
        <v>5001.9387652799987</v>
      </c>
      <c r="Q61" s="49">
        <f t="shared" si="22"/>
        <v>4580.4171859199996</v>
      </c>
      <c r="R61" s="49">
        <f t="shared" si="22"/>
        <v>4508.9358890399999</v>
      </c>
      <c r="S61" s="49">
        <f t="shared" si="22"/>
        <v>4750.4809929599996</v>
      </c>
      <c r="T61" s="49">
        <f t="shared" si="22"/>
        <v>4732.1033054400004</v>
      </c>
      <c r="U61" s="49">
        <f t="shared" si="22"/>
        <v>4720.8786717599987</v>
      </c>
      <c r="V61" s="49">
        <f t="shared" si="22"/>
        <v>4923.5949151200011</v>
      </c>
      <c r="W61" s="49">
        <f t="shared" si="22"/>
        <v>4828.965690240002</v>
      </c>
      <c r="X61" s="49">
        <f t="shared" si="22"/>
        <v>4651.95869064</v>
      </c>
      <c r="Y61" s="49">
        <f t="shared" ref="Y61:Z61" si="23">SUM(Y62:Y72)</f>
        <v>4919.33349576</v>
      </c>
      <c r="Z61" s="49">
        <f t="shared" si="23"/>
        <v>4770.3345523199996</v>
      </c>
    </row>
    <row r="62" spans="1:26" ht="11.25" customHeight="1" x14ac:dyDescent="0.2">
      <c r="A62" s="50" t="s">
        <v>92</v>
      </c>
      <c r="B62" s="51" t="s">
        <v>93</v>
      </c>
      <c r="C62" s="52">
        <f>FC_IND_IS_E!C62+FC_IND_NFM_E!C62+FC_IND_CPC_E!C62+FC_IND_NMM_E!C62+FC_IND_PPP_E!C62+FC_IND_FBT_E!C62+FC_IND_TE_E!C62+FC_IND_MAC_E!C62+FC_IND_TL_E!C62+FC_IND_WP_E!C62+FC_IND_MQ_E!C62+FC_IND_CON_E!C62+FC_IND_NSP_E!C62</f>
        <v>5928.9439104000003</v>
      </c>
      <c r="D62" s="52">
        <f>FC_IND_IS_E!D62+FC_IND_NFM_E!D62+FC_IND_CPC_E!D62+FC_IND_NMM_E!D62+FC_IND_PPP_E!D62+FC_IND_FBT_E!D62+FC_IND_TE_E!D62+FC_IND_MAC_E!D62+FC_IND_TL_E!D62+FC_IND_WP_E!D62+FC_IND_MQ_E!D62+FC_IND_CON_E!D62+FC_IND_NSP_E!D62</f>
        <v>5885.3761343999986</v>
      </c>
      <c r="E62" s="52">
        <f>FC_IND_IS_E!E62+FC_IND_NFM_E!E62+FC_IND_CPC_E!E62+FC_IND_NMM_E!E62+FC_IND_PPP_E!E62+FC_IND_FBT_E!E62+FC_IND_TE_E!E62+FC_IND_MAC_E!E62+FC_IND_TL_E!E62+FC_IND_WP_E!E62+FC_IND_MQ_E!E62+FC_IND_CON_E!E62+FC_IND_NSP_E!E62</f>
        <v>6159.7759104000006</v>
      </c>
      <c r="F62" s="52">
        <f>FC_IND_IS_E!F62+FC_IND_NFM_E!F62+FC_IND_CPC_E!F62+FC_IND_NMM_E!F62+FC_IND_PPP_E!F62+FC_IND_FBT_E!F62+FC_IND_TE_E!F62+FC_IND_MAC_E!F62+FC_IND_TL_E!F62+FC_IND_WP_E!F62+FC_IND_MQ_E!F62+FC_IND_CON_E!F62+FC_IND_NSP_E!F62</f>
        <v>6189.9038208000002</v>
      </c>
      <c r="G62" s="52">
        <f>FC_IND_IS_E!G62+FC_IND_NFM_E!G62+FC_IND_CPC_E!G62+FC_IND_NMM_E!G62+FC_IND_PPP_E!G62+FC_IND_FBT_E!G62+FC_IND_TE_E!G62+FC_IND_MAC_E!G62+FC_IND_TL_E!G62+FC_IND_WP_E!G62+FC_IND_MQ_E!G62+FC_IND_CON_E!G62+FC_IND_NSP_E!G62</f>
        <v>6195.7280447999992</v>
      </c>
      <c r="H62" s="52">
        <f>FC_IND_IS_E!H62+FC_IND_NFM_E!H62+FC_IND_CPC_E!H62+FC_IND_NMM_E!H62+FC_IND_PPP_E!H62+FC_IND_FBT_E!H62+FC_IND_TE_E!H62+FC_IND_MAC_E!H62+FC_IND_TL_E!H62+FC_IND_WP_E!H62+FC_IND_MQ_E!H62+FC_IND_CON_E!H62+FC_IND_NSP_E!H62</f>
        <v>6287.4556415999987</v>
      </c>
      <c r="I62" s="52">
        <f>FC_IND_IS_E!I62+FC_IND_NFM_E!I62+FC_IND_CPC_E!I62+FC_IND_NMM_E!I62+FC_IND_PPP_E!I62+FC_IND_FBT_E!I62+FC_IND_TE_E!I62+FC_IND_MAC_E!I62+FC_IND_TL_E!I62+FC_IND_WP_E!I62+FC_IND_MQ_E!I62+FC_IND_CON_E!I62+FC_IND_NSP_E!I62</f>
        <v>6381.0883583999985</v>
      </c>
      <c r="J62" s="52">
        <f>FC_IND_IS_E!J62+FC_IND_NFM_E!J62+FC_IND_CPC_E!J62+FC_IND_NMM_E!J62+FC_IND_PPP_E!J62+FC_IND_FBT_E!J62+FC_IND_TE_E!J62+FC_IND_MAC_E!J62+FC_IND_TL_E!J62+FC_IND_WP_E!J62+FC_IND_MQ_E!J62+FC_IND_CON_E!J62+FC_IND_NSP_E!J62</f>
        <v>6572.1600000000017</v>
      </c>
      <c r="K62" s="52">
        <f>FC_IND_IS_E!K62+FC_IND_NFM_E!K62+FC_IND_CPC_E!K62+FC_IND_NMM_E!K62+FC_IND_PPP_E!K62+FC_IND_FBT_E!K62+FC_IND_TE_E!K62+FC_IND_MAC_E!K62+FC_IND_TL_E!K62+FC_IND_WP_E!K62+FC_IND_MQ_E!K62+FC_IND_CON_E!K62+FC_IND_NSP_E!K62</f>
        <v>6540.7995072000003</v>
      </c>
      <c r="L62" s="52">
        <f>FC_IND_IS_E!L62+FC_IND_NFM_E!L62+FC_IND_CPC_E!L62+FC_IND_NMM_E!L62+FC_IND_PPP_E!L62+FC_IND_FBT_E!L62+FC_IND_TE_E!L62+FC_IND_MAC_E!L62+FC_IND_TL_E!L62+FC_IND_WP_E!L62+FC_IND_MQ_E!L62+FC_IND_CON_E!L62+FC_IND_NSP_E!L62</f>
        <v>6475.3919999999998</v>
      </c>
      <c r="M62" s="52">
        <f>FC_IND_IS_E!M62+FC_IND_NFM_E!M62+FC_IND_CPC_E!M62+FC_IND_NMM_E!M62+FC_IND_PPP_E!M62+FC_IND_FBT_E!M62+FC_IND_TE_E!M62+FC_IND_MAC_E!M62+FC_IND_TL_E!M62+FC_IND_WP_E!M62+FC_IND_MQ_E!M62+FC_IND_CON_E!M62+FC_IND_NSP_E!M62</f>
        <v>6747.6636864000011</v>
      </c>
      <c r="N62" s="52">
        <f>FC_IND_IS_E!N62+FC_IND_NFM_E!N62+FC_IND_CPC_E!N62+FC_IND_NMM_E!N62+FC_IND_PPP_E!N62+FC_IND_FBT_E!N62+FC_IND_TE_E!N62+FC_IND_MAC_E!N62+FC_IND_TL_E!N62+FC_IND_WP_E!N62+FC_IND_MQ_E!N62+FC_IND_CON_E!N62+FC_IND_NSP_E!N62</f>
        <v>6737.3599104000004</v>
      </c>
      <c r="O62" s="52">
        <f>FC_IND_IS_E!O62+FC_IND_NFM_E!O62+FC_IND_CPC_E!O62+FC_IND_NMM_E!O62+FC_IND_PPP_E!O62+FC_IND_FBT_E!O62+FC_IND_TE_E!O62+FC_IND_MAC_E!O62+FC_IND_TL_E!O62+FC_IND_WP_E!O62+FC_IND_MQ_E!O62+FC_IND_CON_E!O62+FC_IND_NSP_E!O62</f>
        <v>4648.7839103999995</v>
      </c>
      <c r="P62" s="52">
        <f>FC_IND_IS_E!P62+FC_IND_NFM_E!P62+FC_IND_CPC_E!P62+FC_IND_NMM_E!P62+FC_IND_PPP_E!P62+FC_IND_FBT_E!P62+FC_IND_TE_E!P62+FC_IND_MAC_E!P62+FC_IND_TL_E!P62+FC_IND_WP_E!P62+FC_IND_MQ_E!P62+FC_IND_CON_E!P62+FC_IND_NSP_E!P62</f>
        <v>4973.5840895999991</v>
      </c>
      <c r="Q62" s="52">
        <f>FC_IND_IS_E!Q62+FC_IND_NFM_E!Q62+FC_IND_CPC_E!Q62+FC_IND_NMM_E!Q62+FC_IND_PPP_E!Q62+FC_IND_FBT_E!Q62+FC_IND_TE_E!Q62+FC_IND_MAC_E!Q62+FC_IND_TL_E!Q62+FC_IND_WP_E!Q62+FC_IND_MQ_E!Q62+FC_IND_CON_E!Q62+FC_IND_NSP_E!Q62</f>
        <v>4534.2081791999999</v>
      </c>
      <c r="R62" s="52">
        <f>FC_IND_IS_E!R62+FC_IND_NFM_E!R62+FC_IND_CPC_E!R62+FC_IND_NMM_E!R62+FC_IND_PPP_E!R62+FC_IND_FBT_E!R62+FC_IND_TE_E!R62+FC_IND_MAC_E!R62+FC_IND_TL_E!R62+FC_IND_WP_E!R62+FC_IND_MQ_E!R62+FC_IND_CON_E!R62+FC_IND_NSP_E!R62</f>
        <v>4453.2315071999992</v>
      </c>
      <c r="S62" s="52">
        <f>FC_IND_IS_E!S62+FC_IND_NFM_E!S62+FC_IND_CPC_E!S62+FC_IND_NMM_E!S62+FC_IND_PPP_E!S62+FC_IND_FBT_E!S62+FC_IND_TE_E!S62+FC_IND_MAC_E!S62+FC_IND_TL_E!S62+FC_IND_WP_E!S62+FC_IND_MQ_E!S62+FC_IND_CON_E!S62+FC_IND_NSP_E!S62</f>
        <v>4706.1274175999997</v>
      </c>
      <c r="T62" s="52">
        <f>FC_IND_IS_E!T62+FC_IND_NFM_E!T62+FC_IND_CPC_E!T62+FC_IND_NMM_E!T62+FC_IND_PPP_E!T62+FC_IND_FBT_E!T62+FC_IND_TE_E!T62+FC_IND_MAC_E!T62+FC_IND_TL_E!T62+FC_IND_WP_E!T62+FC_IND_MQ_E!T62+FC_IND_CON_E!T62+FC_IND_NSP_E!T62</f>
        <v>4684.6642752000007</v>
      </c>
      <c r="U62" s="52">
        <f>FC_IND_IS_E!U62+FC_IND_NFM_E!U62+FC_IND_CPC_E!U62+FC_IND_NMM_E!U62+FC_IND_PPP_E!U62+FC_IND_FBT_E!U62+FC_IND_TE_E!U62+FC_IND_MAC_E!U62+FC_IND_TL_E!U62+FC_IND_WP_E!U62+FC_IND_MQ_E!U62+FC_IND_CON_E!U62+FC_IND_NSP_E!U62</f>
        <v>4677.9078527999982</v>
      </c>
      <c r="V62" s="52">
        <f>FC_IND_IS_E!V62+FC_IND_NFM_E!V62+FC_IND_CPC_E!V62+FC_IND_NMM_E!V62+FC_IND_PPP_E!V62+FC_IND_FBT_E!V62+FC_IND_TE_E!V62+FC_IND_MAC_E!V62+FC_IND_TL_E!V62+FC_IND_WP_E!V62+FC_IND_MQ_E!V62+FC_IND_CON_E!V62+FC_IND_NSP_E!V62</f>
        <v>4882.9338432000004</v>
      </c>
      <c r="W62" s="52">
        <f>FC_IND_IS_E!W62+FC_IND_NFM_E!W62+FC_IND_CPC_E!W62+FC_IND_NMM_E!W62+FC_IND_PPP_E!W62+FC_IND_FBT_E!W62+FC_IND_TE_E!W62+FC_IND_MAC_E!W62+FC_IND_TL_E!W62+FC_IND_WP_E!W62+FC_IND_MQ_E!W62+FC_IND_CON_E!W62+FC_IND_NSP_E!W62</f>
        <v>4786.2351936000014</v>
      </c>
      <c r="X62" s="52">
        <f>FC_IND_IS_E!X62+FC_IND_NFM_E!X62+FC_IND_CPC_E!X62+FC_IND_NMM_E!X62+FC_IND_PPP_E!X62+FC_IND_FBT_E!X62+FC_IND_TE_E!X62+FC_IND_MAC_E!X62+FC_IND_TL_E!X62+FC_IND_WP_E!X62+FC_IND_MQ_E!X62+FC_IND_CON_E!X62+FC_IND_NSP_E!X62</f>
        <v>4598.7713856</v>
      </c>
      <c r="Y62" s="52">
        <f>FC_IND_IS_E!Y62+FC_IND_NFM_E!Y62+FC_IND_CPC_E!Y62+FC_IND_NMM_E!Y62+FC_IND_PPP_E!Y62+FC_IND_FBT_E!Y62+FC_IND_TE_E!Y62+FC_IND_MAC_E!Y62+FC_IND_TL_E!Y62+FC_IND_WP_E!Y62+FC_IND_MQ_E!Y62+FC_IND_CON_E!Y62+FC_IND_NSP_E!Y62</f>
        <v>4856.8758336000001</v>
      </c>
      <c r="Z62" s="52">
        <f>FC_IND_IS_E!Z62+FC_IND_NFM_E!Z62+FC_IND_CPC_E!Z62+FC_IND_NMM_E!Z62+FC_IND_PPP_E!Z62+FC_IND_FBT_E!Z62+FC_IND_TE_E!Z62+FC_IND_MAC_E!Z62+FC_IND_TL_E!Z62+FC_IND_WP_E!Z62+FC_IND_MQ_E!Z62+FC_IND_CON_E!Z62+FC_IND_NSP_E!Z62</f>
        <v>4689.8667647999991</v>
      </c>
    </row>
    <row r="63" spans="1:26" ht="11.25" customHeight="1" x14ac:dyDescent="0.2">
      <c r="A63" s="50" t="s">
        <v>94</v>
      </c>
      <c r="B63" s="51" t="s">
        <v>95</v>
      </c>
      <c r="C63" s="52">
        <f>FC_IND_IS_E!C63+FC_IND_NFM_E!C63+FC_IND_CPC_E!C63+FC_IND_NMM_E!C63+FC_IND_PPP_E!C63+FC_IND_FBT_E!C63+FC_IND_TE_E!C63+FC_IND_MAC_E!C63+FC_IND_TL_E!C63+FC_IND_WP_E!C63+FC_IND_MQ_E!C63+FC_IND_CON_E!C63+FC_IND_NSP_E!C63</f>
        <v>0</v>
      </c>
      <c r="D63" s="52">
        <f>FC_IND_IS_E!D63+FC_IND_NFM_E!D63+FC_IND_CPC_E!D63+FC_IND_NMM_E!D63+FC_IND_PPP_E!D63+FC_IND_FBT_E!D63+FC_IND_TE_E!D63+FC_IND_MAC_E!D63+FC_IND_TL_E!D63+FC_IND_WP_E!D63+FC_IND_MQ_E!D63+FC_IND_CON_E!D63+FC_IND_NSP_E!D63</f>
        <v>0</v>
      </c>
      <c r="E63" s="52">
        <f>FC_IND_IS_E!E63+FC_IND_NFM_E!E63+FC_IND_CPC_E!E63+FC_IND_NMM_E!E63+FC_IND_PPP_E!E63+FC_IND_FBT_E!E63+FC_IND_TE_E!E63+FC_IND_MAC_E!E63+FC_IND_TL_E!E63+FC_IND_WP_E!E63+FC_IND_MQ_E!E63+FC_IND_CON_E!E63+FC_IND_NSP_E!E63</f>
        <v>0</v>
      </c>
      <c r="F63" s="52">
        <f>FC_IND_IS_E!F63+FC_IND_NFM_E!F63+FC_IND_CPC_E!F63+FC_IND_NMM_E!F63+FC_IND_PPP_E!F63+FC_IND_FBT_E!F63+FC_IND_TE_E!F63+FC_IND_MAC_E!F63+FC_IND_TL_E!F63+FC_IND_WP_E!F63+FC_IND_MQ_E!F63+FC_IND_CON_E!F63+FC_IND_NSP_E!F63</f>
        <v>0</v>
      </c>
      <c r="G63" s="52">
        <f>FC_IND_IS_E!G63+FC_IND_NFM_E!G63+FC_IND_CPC_E!G63+FC_IND_NMM_E!G63+FC_IND_PPP_E!G63+FC_IND_FBT_E!G63+FC_IND_TE_E!G63+FC_IND_MAC_E!G63+FC_IND_TL_E!G63+FC_IND_WP_E!G63+FC_IND_MQ_E!G63+FC_IND_CON_E!G63+FC_IND_NSP_E!G63</f>
        <v>0</v>
      </c>
      <c r="H63" s="52">
        <f>FC_IND_IS_E!H63+FC_IND_NFM_E!H63+FC_IND_CPC_E!H63+FC_IND_NMM_E!H63+FC_IND_PPP_E!H63+FC_IND_FBT_E!H63+FC_IND_TE_E!H63+FC_IND_MAC_E!H63+FC_IND_TL_E!H63+FC_IND_WP_E!H63+FC_IND_MQ_E!H63+FC_IND_CON_E!H63+FC_IND_NSP_E!H63</f>
        <v>0</v>
      </c>
      <c r="I63" s="52">
        <f>FC_IND_IS_E!I63+FC_IND_NFM_E!I63+FC_IND_CPC_E!I63+FC_IND_NMM_E!I63+FC_IND_PPP_E!I63+FC_IND_FBT_E!I63+FC_IND_TE_E!I63+FC_IND_MAC_E!I63+FC_IND_TL_E!I63+FC_IND_WP_E!I63+FC_IND_MQ_E!I63+FC_IND_CON_E!I63+FC_IND_NSP_E!I63</f>
        <v>0</v>
      </c>
      <c r="J63" s="52">
        <f>FC_IND_IS_E!J63+FC_IND_NFM_E!J63+FC_IND_CPC_E!J63+FC_IND_NMM_E!J63+FC_IND_PPP_E!J63+FC_IND_FBT_E!J63+FC_IND_TE_E!J63+FC_IND_MAC_E!J63+FC_IND_TL_E!J63+FC_IND_WP_E!J63+FC_IND_MQ_E!J63+FC_IND_CON_E!J63+FC_IND_NSP_E!J63</f>
        <v>0</v>
      </c>
      <c r="K63" s="52">
        <f>FC_IND_IS_E!K63+FC_IND_NFM_E!K63+FC_IND_CPC_E!K63+FC_IND_NMM_E!K63+FC_IND_PPP_E!K63+FC_IND_FBT_E!K63+FC_IND_TE_E!K63+FC_IND_MAC_E!K63+FC_IND_TL_E!K63+FC_IND_WP_E!K63+FC_IND_MQ_E!K63+FC_IND_CON_E!K63+FC_IND_NSP_E!K63</f>
        <v>0</v>
      </c>
      <c r="L63" s="52">
        <f>FC_IND_IS_E!L63+FC_IND_NFM_E!L63+FC_IND_CPC_E!L63+FC_IND_NMM_E!L63+FC_IND_PPP_E!L63+FC_IND_FBT_E!L63+FC_IND_TE_E!L63+FC_IND_MAC_E!L63+FC_IND_TL_E!L63+FC_IND_WP_E!L63+FC_IND_MQ_E!L63+FC_IND_CON_E!L63+FC_IND_NSP_E!L63</f>
        <v>0</v>
      </c>
      <c r="M63" s="52">
        <f>FC_IND_IS_E!M63+FC_IND_NFM_E!M63+FC_IND_CPC_E!M63+FC_IND_NMM_E!M63+FC_IND_PPP_E!M63+FC_IND_FBT_E!M63+FC_IND_TE_E!M63+FC_IND_MAC_E!M63+FC_IND_TL_E!M63+FC_IND_WP_E!M63+FC_IND_MQ_E!M63+FC_IND_CON_E!M63+FC_IND_NSP_E!M63</f>
        <v>0</v>
      </c>
      <c r="N63" s="52">
        <f>FC_IND_IS_E!N63+FC_IND_NFM_E!N63+FC_IND_CPC_E!N63+FC_IND_NMM_E!N63+FC_IND_PPP_E!N63+FC_IND_FBT_E!N63+FC_IND_TE_E!N63+FC_IND_MAC_E!N63+FC_IND_TL_E!N63+FC_IND_WP_E!N63+FC_IND_MQ_E!N63+FC_IND_CON_E!N63+FC_IND_NSP_E!N63</f>
        <v>0</v>
      </c>
      <c r="O63" s="52">
        <f>FC_IND_IS_E!O63+FC_IND_NFM_E!O63+FC_IND_CPC_E!O63+FC_IND_NMM_E!O63+FC_IND_PPP_E!O63+FC_IND_FBT_E!O63+FC_IND_TE_E!O63+FC_IND_MAC_E!O63+FC_IND_TL_E!O63+FC_IND_WP_E!O63+FC_IND_MQ_E!O63+FC_IND_CON_E!O63+FC_IND_NSP_E!O63</f>
        <v>0</v>
      </c>
      <c r="P63" s="52">
        <f>FC_IND_IS_E!P63+FC_IND_NFM_E!P63+FC_IND_CPC_E!P63+FC_IND_NMM_E!P63+FC_IND_PPP_E!P63+FC_IND_FBT_E!P63+FC_IND_TE_E!P63+FC_IND_MAC_E!P63+FC_IND_TL_E!P63+FC_IND_WP_E!P63+FC_IND_MQ_E!P63+FC_IND_CON_E!P63+FC_IND_NSP_E!P63</f>
        <v>3.3038208</v>
      </c>
      <c r="Q63" s="52">
        <f>FC_IND_IS_E!Q63+FC_IND_NFM_E!Q63+FC_IND_CPC_E!Q63+FC_IND_NMM_E!Q63+FC_IND_PPP_E!Q63+FC_IND_FBT_E!Q63+FC_IND_TE_E!Q63+FC_IND_MAC_E!Q63+FC_IND_TL_E!Q63+FC_IND_WP_E!Q63+FC_IND_MQ_E!Q63+FC_IND_CON_E!Q63+FC_IND_NSP_E!Q63</f>
        <v>3.3038208</v>
      </c>
      <c r="R63" s="52">
        <f>FC_IND_IS_E!R63+FC_IND_NFM_E!R63+FC_IND_CPC_E!R63+FC_IND_NMM_E!R63+FC_IND_PPP_E!R63+FC_IND_FBT_E!R63+FC_IND_TE_E!R63+FC_IND_MAC_E!R63+FC_IND_TL_E!R63+FC_IND_WP_E!R63+FC_IND_MQ_E!R63+FC_IND_CON_E!R63+FC_IND_NSP_E!R63</f>
        <v>3.3038208</v>
      </c>
      <c r="S63" s="52">
        <f>FC_IND_IS_E!S63+FC_IND_NFM_E!S63+FC_IND_CPC_E!S63+FC_IND_NMM_E!S63+FC_IND_PPP_E!S63+FC_IND_FBT_E!S63+FC_IND_TE_E!S63+FC_IND_MAC_E!S63+FC_IND_TL_E!S63+FC_IND_WP_E!S63+FC_IND_MQ_E!S63+FC_IND_CON_E!S63+FC_IND_NSP_E!S63</f>
        <v>3.3038208</v>
      </c>
      <c r="T63" s="52">
        <f>FC_IND_IS_E!T63+FC_IND_NFM_E!T63+FC_IND_CPC_E!T63+FC_IND_NMM_E!T63+FC_IND_PPP_E!T63+FC_IND_FBT_E!T63+FC_IND_TE_E!T63+FC_IND_MAC_E!T63+FC_IND_TL_E!T63+FC_IND_WP_E!T63+FC_IND_MQ_E!T63+FC_IND_CON_E!T63+FC_IND_NSP_E!T63</f>
        <v>4.4404415999999998</v>
      </c>
      <c r="U63" s="52">
        <f>FC_IND_IS_E!U63+FC_IND_NFM_E!U63+FC_IND_CPC_E!U63+FC_IND_NMM_E!U63+FC_IND_PPP_E!U63+FC_IND_FBT_E!U63+FC_IND_TE_E!U63+FC_IND_MAC_E!U63+FC_IND_TL_E!U63+FC_IND_WP_E!U63+FC_IND_MQ_E!U63+FC_IND_CON_E!U63+FC_IND_NSP_E!U63</f>
        <v>0.36691199999999996</v>
      </c>
      <c r="V63" s="52">
        <f>FC_IND_IS_E!V63+FC_IND_NFM_E!V63+FC_IND_CPC_E!V63+FC_IND_NMM_E!V63+FC_IND_PPP_E!V63+FC_IND_FBT_E!V63+FC_IND_TE_E!V63+FC_IND_MAC_E!V63+FC_IND_TL_E!V63+FC_IND_WP_E!V63+FC_IND_MQ_E!V63+FC_IND_CON_E!V63+FC_IND_NSP_E!V63</f>
        <v>0.2874816</v>
      </c>
      <c r="W63" s="52">
        <f>FC_IND_IS_E!W63+FC_IND_NFM_E!W63+FC_IND_CPC_E!W63+FC_IND_NMM_E!W63+FC_IND_PPP_E!W63+FC_IND_FBT_E!W63+FC_IND_TE_E!W63+FC_IND_MAC_E!W63+FC_IND_TL_E!W63+FC_IND_WP_E!W63+FC_IND_MQ_E!W63+FC_IND_CON_E!W63+FC_IND_NSP_E!W63</f>
        <v>0.28385280000000002</v>
      </c>
      <c r="X63" s="52">
        <f>FC_IND_IS_E!X63+FC_IND_NFM_E!X63+FC_IND_CPC_E!X63+FC_IND_NMM_E!X63+FC_IND_PPP_E!X63+FC_IND_FBT_E!X63+FC_IND_TE_E!X63+FC_IND_MAC_E!X63+FC_IND_TL_E!X63+FC_IND_WP_E!X63+FC_IND_MQ_E!X63+FC_IND_CON_E!X63+FC_IND_NSP_E!X63</f>
        <v>0.28385280000000002</v>
      </c>
      <c r="Y63" s="52">
        <f>FC_IND_IS_E!Y63+FC_IND_NFM_E!Y63+FC_IND_CPC_E!Y63+FC_IND_NMM_E!Y63+FC_IND_PPP_E!Y63+FC_IND_FBT_E!Y63+FC_IND_TE_E!Y63+FC_IND_MAC_E!Y63+FC_IND_TL_E!Y63+FC_IND_WP_E!Y63+FC_IND_MQ_E!Y63+FC_IND_CON_E!Y63+FC_IND_NSP_E!Y63</f>
        <v>0.28385280000000002</v>
      </c>
      <c r="Z63" s="52">
        <f>FC_IND_IS_E!Z63+FC_IND_NFM_E!Z63+FC_IND_CPC_E!Z63+FC_IND_NMM_E!Z63+FC_IND_PPP_E!Z63+FC_IND_FBT_E!Z63+FC_IND_TE_E!Z63+FC_IND_MAC_E!Z63+FC_IND_TL_E!Z63+FC_IND_WP_E!Z63+FC_IND_MQ_E!Z63+FC_IND_CON_E!Z63+FC_IND_NSP_E!Z63</f>
        <v>4.3142399999999997E-2</v>
      </c>
    </row>
    <row r="64" spans="1:26" ht="11.25" customHeight="1" x14ac:dyDescent="0.2">
      <c r="A64" s="50" t="s">
        <v>96</v>
      </c>
      <c r="B64" s="51" t="s">
        <v>97</v>
      </c>
      <c r="C64" s="52">
        <f>FC_IND_IS_E!C64+FC_IND_NFM_E!C64+FC_IND_CPC_E!C64+FC_IND_NMM_E!C64+FC_IND_PPP_E!C64+FC_IND_FBT_E!C64+FC_IND_TE_E!C64+FC_IND_MAC_E!C64+FC_IND_TL_E!C64+FC_IND_WP_E!C64+FC_IND_MQ_E!C64+FC_IND_CON_E!C64+FC_IND_NSP_E!C64</f>
        <v>0</v>
      </c>
      <c r="D64" s="52">
        <f>FC_IND_IS_E!D64+FC_IND_NFM_E!D64+FC_IND_CPC_E!D64+FC_IND_NMM_E!D64+FC_IND_PPP_E!D64+FC_IND_FBT_E!D64+FC_IND_TE_E!D64+FC_IND_MAC_E!D64+FC_IND_TL_E!D64+FC_IND_WP_E!D64+FC_IND_MQ_E!D64+FC_IND_CON_E!D64+FC_IND_NSP_E!D64</f>
        <v>0</v>
      </c>
      <c r="E64" s="52">
        <f>FC_IND_IS_E!E64+FC_IND_NFM_E!E64+FC_IND_CPC_E!E64+FC_IND_NMM_E!E64+FC_IND_PPP_E!E64+FC_IND_FBT_E!E64+FC_IND_TE_E!E64+FC_IND_MAC_E!E64+FC_IND_TL_E!E64+FC_IND_WP_E!E64+FC_IND_MQ_E!E64+FC_IND_CON_E!E64+FC_IND_NSP_E!E64</f>
        <v>0</v>
      </c>
      <c r="F64" s="52">
        <f>FC_IND_IS_E!F64+FC_IND_NFM_E!F64+FC_IND_CPC_E!F64+FC_IND_NMM_E!F64+FC_IND_PPP_E!F64+FC_IND_FBT_E!F64+FC_IND_TE_E!F64+FC_IND_MAC_E!F64+FC_IND_TL_E!F64+FC_IND_WP_E!F64+FC_IND_MQ_E!F64+FC_IND_CON_E!F64+FC_IND_NSP_E!F64</f>
        <v>0</v>
      </c>
      <c r="G64" s="52">
        <f>FC_IND_IS_E!G64+FC_IND_NFM_E!G64+FC_IND_CPC_E!G64+FC_IND_NMM_E!G64+FC_IND_PPP_E!G64+FC_IND_FBT_E!G64+FC_IND_TE_E!G64+FC_IND_MAC_E!G64+FC_IND_TL_E!G64+FC_IND_WP_E!G64+FC_IND_MQ_E!G64+FC_IND_CON_E!G64+FC_IND_NSP_E!G64</f>
        <v>0</v>
      </c>
      <c r="H64" s="52">
        <f>FC_IND_IS_E!H64+FC_IND_NFM_E!H64+FC_IND_CPC_E!H64+FC_IND_NMM_E!H64+FC_IND_PPP_E!H64+FC_IND_FBT_E!H64+FC_IND_TE_E!H64+FC_IND_MAC_E!H64+FC_IND_TL_E!H64+FC_IND_WP_E!H64+FC_IND_MQ_E!H64+FC_IND_CON_E!H64+FC_IND_NSP_E!H64</f>
        <v>0</v>
      </c>
      <c r="I64" s="52">
        <f>FC_IND_IS_E!I64+FC_IND_NFM_E!I64+FC_IND_CPC_E!I64+FC_IND_NMM_E!I64+FC_IND_PPP_E!I64+FC_IND_FBT_E!I64+FC_IND_TE_E!I64+FC_IND_MAC_E!I64+FC_IND_TL_E!I64+FC_IND_WP_E!I64+FC_IND_MQ_E!I64+FC_IND_CON_E!I64+FC_IND_NSP_E!I64</f>
        <v>0</v>
      </c>
      <c r="J64" s="52">
        <f>FC_IND_IS_E!J64+FC_IND_NFM_E!J64+FC_IND_CPC_E!J64+FC_IND_NMM_E!J64+FC_IND_PPP_E!J64+FC_IND_FBT_E!J64+FC_IND_TE_E!J64+FC_IND_MAC_E!J64+FC_IND_TL_E!J64+FC_IND_WP_E!J64+FC_IND_MQ_E!J64+FC_IND_CON_E!J64+FC_IND_NSP_E!J64</f>
        <v>0</v>
      </c>
      <c r="K64" s="52">
        <f>FC_IND_IS_E!K64+FC_IND_NFM_E!K64+FC_IND_CPC_E!K64+FC_IND_NMM_E!K64+FC_IND_PPP_E!K64+FC_IND_FBT_E!K64+FC_IND_TE_E!K64+FC_IND_MAC_E!K64+FC_IND_TL_E!K64+FC_IND_WP_E!K64+FC_IND_MQ_E!K64+FC_IND_CON_E!K64+FC_IND_NSP_E!K64</f>
        <v>0</v>
      </c>
      <c r="L64" s="52">
        <f>FC_IND_IS_E!L64+FC_IND_NFM_E!L64+FC_IND_CPC_E!L64+FC_IND_NMM_E!L64+FC_IND_PPP_E!L64+FC_IND_FBT_E!L64+FC_IND_TE_E!L64+FC_IND_MAC_E!L64+FC_IND_TL_E!L64+FC_IND_WP_E!L64+FC_IND_MQ_E!L64+FC_IND_CON_E!L64+FC_IND_NSP_E!L64</f>
        <v>0</v>
      </c>
      <c r="M64" s="52">
        <f>FC_IND_IS_E!M64+FC_IND_NFM_E!M64+FC_IND_CPC_E!M64+FC_IND_NMM_E!M64+FC_IND_PPP_E!M64+FC_IND_FBT_E!M64+FC_IND_TE_E!M64+FC_IND_MAC_E!M64+FC_IND_TL_E!M64+FC_IND_WP_E!M64+FC_IND_MQ_E!M64+FC_IND_CON_E!M64+FC_IND_NSP_E!M64</f>
        <v>0</v>
      </c>
      <c r="N64" s="52">
        <f>FC_IND_IS_E!N64+FC_IND_NFM_E!N64+FC_IND_CPC_E!N64+FC_IND_NMM_E!N64+FC_IND_PPP_E!N64+FC_IND_FBT_E!N64+FC_IND_TE_E!N64+FC_IND_MAC_E!N64+FC_IND_TL_E!N64+FC_IND_WP_E!N64+FC_IND_MQ_E!N64+FC_IND_CON_E!N64+FC_IND_NSP_E!N64</f>
        <v>0</v>
      </c>
      <c r="O64" s="52">
        <f>FC_IND_IS_E!O64+FC_IND_NFM_E!O64+FC_IND_CPC_E!O64+FC_IND_NMM_E!O64+FC_IND_PPP_E!O64+FC_IND_FBT_E!O64+FC_IND_TE_E!O64+FC_IND_MAC_E!O64+FC_IND_TL_E!O64+FC_IND_WP_E!O64+FC_IND_MQ_E!O64+FC_IND_CON_E!O64+FC_IND_NSP_E!O64</f>
        <v>1.1465344800000001</v>
      </c>
      <c r="P64" s="52">
        <f>FC_IND_IS_E!P64+FC_IND_NFM_E!P64+FC_IND_CPC_E!P64+FC_IND_NMM_E!P64+FC_IND_PPP_E!P64+FC_IND_FBT_E!P64+FC_IND_TE_E!P64+FC_IND_MAC_E!P64+FC_IND_TL_E!P64+FC_IND_WP_E!P64+FC_IND_MQ_E!P64+FC_IND_CON_E!P64+FC_IND_NSP_E!P64</f>
        <v>1.4742</v>
      </c>
      <c r="Q64" s="52">
        <f>FC_IND_IS_E!Q64+FC_IND_NFM_E!Q64+FC_IND_CPC_E!Q64+FC_IND_NMM_E!Q64+FC_IND_PPP_E!Q64+FC_IND_FBT_E!Q64+FC_IND_TE_E!Q64+FC_IND_MAC_E!Q64+FC_IND_TL_E!Q64+FC_IND_WP_E!Q64+FC_IND_MQ_E!Q64+FC_IND_CON_E!Q64+FC_IND_NSP_E!Q64</f>
        <v>19.328531040000005</v>
      </c>
      <c r="R64" s="52">
        <f>FC_IND_IS_E!R64+FC_IND_NFM_E!R64+FC_IND_CPC_E!R64+FC_IND_NMM_E!R64+FC_IND_PPP_E!R64+FC_IND_FBT_E!R64+FC_IND_TE_E!R64+FC_IND_MAC_E!R64+FC_IND_TL_E!R64+FC_IND_WP_E!R64+FC_IND_MQ_E!R64+FC_IND_CON_E!R64+FC_IND_NSP_E!R64</f>
        <v>18.345534480000005</v>
      </c>
      <c r="S64" s="52">
        <f>FC_IND_IS_E!S64+FC_IND_NFM_E!S64+FC_IND_CPC_E!S64+FC_IND_NMM_E!S64+FC_IND_PPP_E!S64+FC_IND_FBT_E!S64+FC_IND_TE_E!S64+FC_IND_MAC_E!S64+FC_IND_TL_E!S64+FC_IND_WP_E!S64+FC_IND_MQ_E!S64+FC_IND_CON_E!S64+FC_IND_NSP_E!S64</f>
        <v>20.092756320000003</v>
      </c>
      <c r="T64" s="52">
        <f>FC_IND_IS_E!T64+FC_IND_NFM_E!T64+FC_IND_CPC_E!T64+FC_IND_NMM_E!T64+FC_IND_PPP_E!T64+FC_IND_FBT_E!T64+FC_IND_TE_E!T64+FC_IND_MAC_E!T64+FC_IND_TL_E!T64+FC_IND_WP_E!T64+FC_IND_MQ_E!T64+FC_IND_CON_E!T64+FC_IND_NSP_E!T64</f>
        <v>18.400374719999999</v>
      </c>
      <c r="U64" s="52">
        <f>FC_IND_IS_E!U64+FC_IND_NFM_E!U64+FC_IND_CPC_E!U64+FC_IND_NMM_E!U64+FC_IND_PPP_E!U64+FC_IND_FBT_E!U64+FC_IND_TE_E!U64+FC_IND_MAC_E!U64+FC_IND_TL_E!U64+FC_IND_WP_E!U64+FC_IND_MQ_E!U64+FC_IND_CON_E!U64+FC_IND_NSP_E!U64</f>
        <v>17.785731600000002</v>
      </c>
      <c r="V64" s="52">
        <f>FC_IND_IS_E!V64+FC_IND_NFM_E!V64+FC_IND_CPC_E!V64+FC_IND_NMM_E!V64+FC_IND_PPP_E!V64+FC_IND_FBT_E!V64+FC_IND_TE_E!V64+FC_IND_MAC_E!V64+FC_IND_TL_E!V64+FC_IND_WP_E!V64+FC_IND_MQ_E!V64+FC_IND_CON_E!V64+FC_IND_NSP_E!V64</f>
        <v>15.65226936</v>
      </c>
      <c r="W64" s="52">
        <f>FC_IND_IS_E!W64+FC_IND_NFM_E!W64+FC_IND_CPC_E!W64+FC_IND_NMM_E!W64+FC_IND_PPP_E!W64+FC_IND_FBT_E!W64+FC_IND_TE_E!W64+FC_IND_MAC_E!W64+FC_IND_TL_E!W64+FC_IND_WP_E!W64+FC_IND_MQ_E!W64+FC_IND_CON_E!W64+FC_IND_NSP_E!W64</f>
        <v>16.169025600000005</v>
      </c>
      <c r="X64" s="52">
        <f>FC_IND_IS_E!X64+FC_IND_NFM_E!X64+FC_IND_CPC_E!X64+FC_IND_NMM_E!X64+FC_IND_PPP_E!X64+FC_IND_FBT_E!X64+FC_IND_TE_E!X64+FC_IND_MAC_E!X64+FC_IND_TL_E!X64+FC_IND_WP_E!X64+FC_IND_MQ_E!X64+FC_IND_CON_E!X64+FC_IND_NSP_E!X64</f>
        <v>16.541506799999997</v>
      </c>
      <c r="Y64" s="52">
        <f>FC_IND_IS_E!Y64+FC_IND_NFM_E!Y64+FC_IND_CPC_E!Y64+FC_IND_NMM_E!Y64+FC_IND_PPP_E!Y64+FC_IND_FBT_E!Y64+FC_IND_TE_E!Y64+FC_IND_MAC_E!Y64+FC_IND_TL_E!Y64+FC_IND_WP_E!Y64+FC_IND_MQ_E!Y64+FC_IND_CON_E!Y64+FC_IND_NSP_E!Y64</f>
        <v>28.416482640000002</v>
      </c>
      <c r="Z64" s="52">
        <f>FC_IND_IS_E!Z64+FC_IND_NFM_E!Z64+FC_IND_CPC_E!Z64+FC_IND_NMM_E!Z64+FC_IND_PPP_E!Z64+FC_IND_FBT_E!Z64+FC_IND_TE_E!Z64+FC_IND_MAC_E!Z64+FC_IND_TL_E!Z64+FC_IND_WP_E!Z64+FC_IND_MQ_E!Z64+FC_IND_CON_E!Z64+FC_IND_NSP_E!Z64</f>
        <v>51.12211104</v>
      </c>
    </row>
    <row r="65" spans="1:26" ht="11.25" customHeight="1" x14ac:dyDescent="0.2">
      <c r="A65" s="50" t="s">
        <v>98</v>
      </c>
      <c r="B65" s="51" t="s">
        <v>99</v>
      </c>
      <c r="C65" s="52">
        <f>FC_IND_IS_E!C65+FC_IND_NFM_E!C65+FC_IND_CPC_E!C65+FC_IND_NMM_E!C65+FC_IND_PPP_E!C65+FC_IND_FBT_E!C65+FC_IND_TE_E!C65+FC_IND_MAC_E!C65+FC_IND_TL_E!C65+FC_IND_WP_E!C65+FC_IND_MQ_E!C65+FC_IND_CON_E!C65+FC_IND_NSP_E!C65</f>
        <v>0</v>
      </c>
      <c r="D65" s="52">
        <f>FC_IND_IS_E!D65+FC_IND_NFM_E!D65+FC_IND_CPC_E!D65+FC_IND_NMM_E!D65+FC_IND_PPP_E!D65+FC_IND_FBT_E!D65+FC_IND_TE_E!D65+FC_IND_MAC_E!D65+FC_IND_TL_E!D65+FC_IND_WP_E!D65+FC_IND_MQ_E!D65+FC_IND_CON_E!D65+FC_IND_NSP_E!D65</f>
        <v>0</v>
      </c>
      <c r="E65" s="52">
        <f>FC_IND_IS_E!E65+FC_IND_NFM_E!E65+FC_IND_CPC_E!E65+FC_IND_NMM_E!E65+FC_IND_PPP_E!E65+FC_IND_FBT_E!E65+FC_IND_TE_E!E65+FC_IND_MAC_E!E65+FC_IND_TL_E!E65+FC_IND_WP_E!E65+FC_IND_MQ_E!E65+FC_IND_CON_E!E65+FC_IND_NSP_E!E65</f>
        <v>0</v>
      </c>
      <c r="F65" s="52">
        <f>FC_IND_IS_E!F65+FC_IND_NFM_E!F65+FC_IND_CPC_E!F65+FC_IND_NMM_E!F65+FC_IND_PPP_E!F65+FC_IND_FBT_E!F65+FC_IND_TE_E!F65+FC_IND_MAC_E!F65+FC_IND_TL_E!F65+FC_IND_WP_E!F65+FC_IND_MQ_E!F65+FC_IND_CON_E!F65+FC_IND_NSP_E!F65</f>
        <v>0</v>
      </c>
      <c r="G65" s="52">
        <f>FC_IND_IS_E!G65+FC_IND_NFM_E!G65+FC_IND_CPC_E!G65+FC_IND_NMM_E!G65+FC_IND_PPP_E!G65+FC_IND_FBT_E!G65+FC_IND_TE_E!G65+FC_IND_MAC_E!G65+FC_IND_TL_E!G65+FC_IND_WP_E!G65+FC_IND_MQ_E!G65+FC_IND_CON_E!G65+FC_IND_NSP_E!G65</f>
        <v>0</v>
      </c>
      <c r="H65" s="52">
        <f>FC_IND_IS_E!H65+FC_IND_NFM_E!H65+FC_IND_CPC_E!H65+FC_IND_NMM_E!H65+FC_IND_PPP_E!H65+FC_IND_FBT_E!H65+FC_IND_TE_E!H65+FC_IND_MAC_E!H65+FC_IND_TL_E!H65+FC_IND_WP_E!H65+FC_IND_MQ_E!H65+FC_IND_CON_E!H65+FC_IND_NSP_E!H65</f>
        <v>0</v>
      </c>
      <c r="I65" s="52">
        <f>FC_IND_IS_E!I65+FC_IND_NFM_E!I65+FC_IND_CPC_E!I65+FC_IND_NMM_E!I65+FC_IND_PPP_E!I65+FC_IND_FBT_E!I65+FC_IND_TE_E!I65+FC_IND_MAC_E!I65+FC_IND_TL_E!I65+FC_IND_WP_E!I65+FC_IND_MQ_E!I65+FC_IND_CON_E!I65+FC_IND_NSP_E!I65</f>
        <v>0</v>
      </c>
      <c r="J65" s="52">
        <f>FC_IND_IS_E!J65+FC_IND_NFM_E!J65+FC_IND_CPC_E!J65+FC_IND_NMM_E!J65+FC_IND_PPP_E!J65+FC_IND_FBT_E!J65+FC_IND_TE_E!J65+FC_IND_MAC_E!J65+FC_IND_TL_E!J65+FC_IND_WP_E!J65+FC_IND_MQ_E!J65+FC_IND_CON_E!J65+FC_IND_NSP_E!J65</f>
        <v>0</v>
      </c>
      <c r="K65" s="52">
        <f>FC_IND_IS_E!K65+FC_IND_NFM_E!K65+FC_IND_CPC_E!K65+FC_IND_NMM_E!K65+FC_IND_PPP_E!K65+FC_IND_FBT_E!K65+FC_IND_TE_E!K65+FC_IND_MAC_E!K65+FC_IND_TL_E!K65+FC_IND_WP_E!K65+FC_IND_MQ_E!K65+FC_IND_CON_E!K65+FC_IND_NSP_E!K65</f>
        <v>0</v>
      </c>
      <c r="L65" s="52">
        <f>FC_IND_IS_E!L65+FC_IND_NFM_E!L65+FC_IND_CPC_E!L65+FC_IND_NMM_E!L65+FC_IND_PPP_E!L65+FC_IND_FBT_E!L65+FC_IND_TE_E!L65+FC_IND_MAC_E!L65+FC_IND_TL_E!L65+FC_IND_WP_E!L65+FC_IND_MQ_E!L65+FC_IND_CON_E!L65+FC_IND_NSP_E!L65</f>
        <v>0</v>
      </c>
      <c r="M65" s="52">
        <f>FC_IND_IS_E!M65+FC_IND_NFM_E!M65+FC_IND_CPC_E!M65+FC_IND_NMM_E!M65+FC_IND_PPP_E!M65+FC_IND_FBT_E!M65+FC_IND_TE_E!M65+FC_IND_MAC_E!M65+FC_IND_TL_E!M65+FC_IND_WP_E!M65+FC_IND_MQ_E!M65+FC_IND_CON_E!M65+FC_IND_NSP_E!M65</f>
        <v>0</v>
      </c>
      <c r="N65" s="52">
        <f>FC_IND_IS_E!N65+FC_IND_NFM_E!N65+FC_IND_CPC_E!N65+FC_IND_NMM_E!N65+FC_IND_PPP_E!N65+FC_IND_FBT_E!N65+FC_IND_TE_E!N65+FC_IND_MAC_E!N65+FC_IND_TL_E!N65+FC_IND_WP_E!N65+FC_IND_MQ_E!N65+FC_IND_CON_E!N65+FC_IND_NSP_E!N65</f>
        <v>0</v>
      </c>
      <c r="O65" s="52">
        <f>FC_IND_IS_E!O65+FC_IND_NFM_E!O65+FC_IND_CPC_E!O65+FC_IND_NMM_E!O65+FC_IND_PPP_E!O65+FC_IND_FBT_E!O65+FC_IND_TE_E!O65+FC_IND_MAC_E!O65+FC_IND_TL_E!O65+FC_IND_WP_E!O65+FC_IND_MQ_E!O65+FC_IND_CON_E!O65+FC_IND_NSP_E!O65</f>
        <v>0</v>
      </c>
      <c r="P65" s="52">
        <f>FC_IND_IS_E!P65+FC_IND_NFM_E!P65+FC_IND_CPC_E!P65+FC_IND_NMM_E!P65+FC_IND_PPP_E!P65+FC_IND_FBT_E!P65+FC_IND_TE_E!P65+FC_IND_MAC_E!P65+FC_IND_TL_E!P65+FC_IND_WP_E!P65+FC_IND_MQ_E!P65+FC_IND_CON_E!P65+FC_IND_NSP_E!P65</f>
        <v>0</v>
      </c>
      <c r="Q65" s="52">
        <f>FC_IND_IS_E!Q65+FC_IND_NFM_E!Q65+FC_IND_CPC_E!Q65+FC_IND_NMM_E!Q65+FC_IND_PPP_E!Q65+FC_IND_FBT_E!Q65+FC_IND_TE_E!Q65+FC_IND_MAC_E!Q65+FC_IND_TL_E!Q65+FC_IND_WP_E!Q65+FC_IND_MQ_E!Q65+FC_IND_CON_E!Q65+FC_IND_NSP_E!Q65</f>
        <v>0</v>
      </c>
      <c r="R65" s="52">
        <f>FC_IND_IS_E!R65+FC_IND_NFM_E!R65+FC_IND_CPC_E!R65+FC_IND_NMM_E!R65+FC_IND_PPP_E!R65+FC_IND_FBT_E!R65+FC_IND_TE_E!R65+FC_IND_MAC_E!R65+FC_IND_TL_E!R65+FC_IND_WP_E!R65+FC_IND_MQ_E!R65+FC_IND_CON_E!R65+FC_IND_NSP_E!R65</f>
        <v>0</v>
      </c>
      <c r="S65" s="52">
        <f>FC_IND_IS_E!S65+FC_IND_NFM_E!S65+FC_IND_CPC_E!S65+FC_IND_NMM_E!S65+FC_IND_PPP_E!S65+FC_IND_FBT_E!S65+FC_IND_TE_E!S65+FC_IND_MAC_E!S65+FC_IND_TL_E!S65+FC_IND_WP_E!S65+FC_IND_MQ_E!S65+FC_IND_CON_E!S65+FC_IND_NSP_E!S65</f>
        <v>0</v>
      </c>
      <c r="T65" s="52">
        <f>FC_IND_IS_E!T65+FC_IND_NFM_E!T65+FC_IND_CPC_E!T65+FC_IND_NMM_E!T65+FC_IND_PPP_E!T65+FC_IND_FBT_E!T65+FC_IND_TE_E!T65+FC_IND_MAC_E!T65+FC_IND_TL_E!T65+FC_IND_WP_E!T65+FC_IND_MQ_E!T65+FC_IND_CON_E!T65+FC_IND_NSP_E!T65</f>
        <v>0</v>
      </c>
      <c r="U65" s="52">
        <f>FC_IND_IS_E!U65+FC_IND_NFM_E!U65+FC_IND_CPC_E!U65+FC_IND_NMM_E!U65+FC_IND_PPP_E!U65+FC_IND_FBT_E!U65+FC_IND_TE_E!U65+FC_IND_MAC_E!U65+FC_IND_TL_E!U65+FC_IND_WP_E!U65+FC_IND_MQ_E!U65+FC_IND_CON_E!U65+FC_IND_NSP_E!U65</f>
        <v>0</v>
      </c>
      <c r="V65" s="52">
        <f>FC_IND_IS_E!V65+FC_IND_NFM_E!V65+FC_IND_CPC_E!V65+FC_IND_NMM_E!V65+FC_IND_PPP_E!V65+FC_IND_FBT_E!V65+FC_IND_TE_E!V65+FC_IND_MAC_E!V65+FC_IND_TL_E!V65+FC_IND_WP_E!V65+FC_IND_MQ_E!V65+FC_IND_CON_E!V65+FC_IND_NSP_E!V65</f>
        <v>0</v>
      </c>
      <c r="W65" s="52">
        <f>FC_IND_IS_E!W65+FC_IND_NFM_E!W65+FC_IND_CPC_E!W65+FC_IND_NMM_E!W65+FC_IND_PPP_E!W65+FC_IND_FBT_E!W65+FC_IND_TE_E!W65+FC_IND_MAC_E!W65+FC_IND_TL_E!W65+FC_IND_WP_E!W65+FC_IND_MQ_E!W65+FC_IND_CON_E!W65+FC_IND_NSP_E!W65</f>
        <v>0</v>
      </c>
      <c r="X65" s="52">
        <f>FC_IND_IS_E!X65+FC_IND_NFM_E!X65+FC_IND_CPC_E!X65+FC_IND_NMM_E!X65+FC_IND_PPP_E!X65+FC_IND_FBT_E!X65+FC_IND_TE_E!X65+FC_IND_MAC_E!X65+FC_IND_TL_E!X65+FC_IND_WP_E!X65+FC_IND_MQ_E!X65+FC_IND_CON_E!X65+FC_IND_NSP_E!X65</f>
        <v>0</v>
      </c>
      <c r="Y65" s="52">
        <f>FC_IND_IS_E!Y65+FC_IND_NFM_E!Y65+FC_IND_CPC_E!Y65+FC_IND_NMM_E!Y65+FC_IND_PPP_E!Y65+FC_IND_FBT_E!Y65+FC_IND_TE_E!Y65+FC_IND_MAC_E!Y65+FC_IND_TL_E!Y65+FC_IND_WP_E!Y65+FC_IND_MQ_E!Y65+FC_IND_CON_E!Y65+FC_IND_NSP_E!Y65</f>
        <v>0</v>
      </c>
      <c r="Z65" s="52">
        <f>FC_IND_IS_E!Z65+FC_IND_NFM_E!Z65+FC_IND_CPC_E!Z65+FC_IND_NMM_E!Z65+FC_IND_PPP_E!Z65+FC_IND_FBT_E!Z65+FC_IND_TE_E!Z65+FC_IND_MAC_E!Z65+FC_IND_TL_E!Z65+FC_IND_WP_E!Z65+FC_IND_MQ_E!Z65+FC_IND_CON_E!Z65+FC_IND_NSP_E!Z65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FC_IND_IS_E!C66+FC_IND_NFM_E!C66+FC_IND_CPC_E!C66+FC_IND_NMM_E!C66+FC_IND_PPP_E!C66+FC_IND_FBT_E!C66+FC_IND_TE_E!C66+FC_IND_MAC_E!C66+FC_IND_TL_E!C66+FC_IND_WP_E!C66+FC_IND_MQ_E!C66+FC_IND_CON_E!C66+FC_IND_NSP_E!C66</f>
        <v>0</v>
      </c>
      <c r="D66" s="52">
        <f>FC_IND_IS_E!D66+FC_IND_NFM_E!D66+FC_IND_CPC_E!D66+FC_IND_NMM_E!D66+FC_IND_PPP_E!D66+FC_IND_FBT_E!D66+FC_IND_TE_E!D66+FC_IND_MAC_E!D66+FC_IND_TL_E!D66+FC_IND_WP_E!D66+FC_IND_MQ_E!D66+FC_IND_CON_E!D66+FC_IND_NSP_E!D66</f>
        <v>0</v>
      </c>
      <c r="E66" s="52">
        <f>FC_IND_IS_E!E66+FC_IND_NFM_E!E66+FC_IND_CPC_E!E66+FC_IND_NMM_E!E66+FC_IND_PPP_E!E66+FC_IND_FBT_E!E66+FC_IND_TE_E!E66+FC_IND_MAC_E!E66+FC_IND_TL_E!E66+FC_IND_WP_E!E66+FC_IND_MQ_E!E66+FC_IND_CON_E!E66+FC_IND_NSP_E!E66</f>
        <v>0</v>
      </c>
      <c r="F66" s="52">
        <f>FC_IND_IS_E!F66+FC_IND_NFM_E!F66+FC_IND_CPC_E!F66+FC_IND_NMM_E!F66+FC_IND_PPP_E!F66+FC_IND_FBT_E!F66+FC_IND_TE_E!F66+FC_IND_MAC_E!F66+FC_IND_TL_E!F66+FC_IND_WP_E!F66+FC_IND_MQ_E!F66+FC_IND_CON_E!F66+FC_IND_NSP_E!F66</f>
        <v>0</v>
      </c>
      <c r="G66" s="52">
        <f>FC_IND_IS_E!G66+FC_IND_NFM_E!G66+FC_IND_CPC_E!G66+FC_IND_NMM_E!G66+FC_IND_PPP_E!G66+FC_IND_FBT_E!G66+FC_IND_TE_E!G66+FC_IND_MAC_E!G66+FC_IND_TL_E!G66+FC_IND_WP_E!G66+FC_IND_MQ_E!G66+FC_IND_CON_E!G66+FC_IND_NSP_E!G66</f>
        <v>0</v>
      </c>
      <c r="H66" s="52">
        <f>FC_IND_IS_E!H66+FC_IND_NFM_E!H66+FC_IND_CPC_E!H66+FC_IND_NMM_E!H66+FC_IND_PPP_E!H66+FC_IND_FBT_E!H66+FC_IND_TE_E!H66+FC_IND_MAC_E!H66+FC_IND_TL_E!H66+FC_IND_WP_E!H66+FC_IND_MQ_E!H66+FC_IND_CON_E!H66+FC_IND_NSP_E!H66</f>
        <v>0</v>
      </c>
      <c r="I66" s="52">
        <f>FC_IND_IS_E!I66+FC_IND_NFM_E!I66+FC_IND_CPC_E!I66+FC_IND_NMM_E!I66+FC_IND_PPP_E!I66+FC_IND_FBT_E!I66+FC_IND_TE_E!I66+FC_IND_MAC_E!I66+FC_IND_TL_E!I66+FC_IND_WP_E!I66+FC_IND_MQ_E!I66+FC_IND_CON_E!I66+FC_IND_NSP_E!I66</f>
        <v>0</v>
      </c>
      <c r="J66" s="52">
        <f>FC_IND_IS_E!J66+FC_IND_NFM_E!J66+FC_IND_CPC_E!J66+FC_IND_NMM_E!J66+FC_IND_PPP_E!J66+FC_IND_FBT_E!J66+FC_IND_TE_E!J66+FC_IND_MAC_E!J66+FC_IND_TL_E!J66+FC_IND_WP_E!J66+FC_IND_MQ_E!J66+FC_IND_CON_E!J66+FC_IND_NSP_E!J66</f>
        <v>0</v>
      </c>
      <c r="K66" s="52">
        <f>FC_IND_IS_E!K66+FC_IND_NFM_E!K66+FC_IND_CPC_E!K66+FC_IND_NMM_E!K66+FC_IND_PPP_E!K66+FC_IND_FBT_E!K66+FC_IND_TE_E!K66+FC_IND_MAC_E!K66+FC_IND_TL_E!K66+FC_IND_WP_E!K66+FC_IND_MQ_E!K66+FC_IND_CON_E!K66+FC_IND_NSP_E!K66</f>
        <v>0</v>
      </c>
      <c r="L66" s="52">
        <f>FC_IND_IS_E!L66+FC_IND_NFM_E!L66+FC_IND_CPC_E!L66+FC_IND_NMM_E!L66+FC_IND_PPP_E!L66+FC_IND_FBT_E!L66+FC_IND_TE_E!L66+FC_IND_MAC_E!L66+FC_IND_TL_E!L66+FC_IND_WP_E!L66+FC_IND_MQ_E!L66+FC_IND_CON_E!L66+FC_IND_NSP_E!L66</f>
        <v>0</v>
      </c>
      <c r="M66" s="52">
        <f>FC_IND_IS_E!M66+FC_IND_NFM_E!M66+FC_IND_CPC_E!M66+FC_IND_NMM_E!M66+FC_IND_PPP_E!M66+FC_IND_FBT_E!M66+FC_IND_TE_E!M66+FC_IND_MAC_E!M66+FC_IND_TL_E!M66+FC_IND_WP_E!M66+FC_IND_MQ_E!M66+FC_IND_CON_E!M66+FC_IND_NSP_E!M66</f>
        <v>0</v>
      </c>
      <c r="N66" s="52">
        <f>FC_IND_IS_E!N66+FC_IND_NFM_E!N66+FC_IND_CPC_E!N66+FC_IND_NMM_E!N66+FC_IND_PPP_E!N66+FC_IND_FBT_E!N66+FC_IND_TE_E!N66+FC_IND_MAC_E!N66+FC_IND_TL_E!N66+FC_IND_WP_E!N66+FC_IND_MQ_E!N66+FC_IND_CON_E!N66+FC_IND_NSP_E!N66</f>
        <v>0</v>
      </c>
      <c r="O66" s="52">
        <f>FC_IND_IS_E!O66+FC_IND_NFM_E!O66+FC_IND_CPC_E!O66+FC_IND_NMM_E!O66+FC_IND_PPP_E!O66+FC_IND_FBT_E!O66+FC_IND_TE_E!O66+FC_IND_MAC_E!O66+FC_IND_TL_E!O66+FC_IND_WP_E!O66+FC_IND_MQ_E!O66+FC_IND_CON_E!O66+FC_IND_NSP_E!O66</f>
        <v>0</v>
      </c>
      <c r="P66" s="52">
        <f>FC_IND_IS_E!P66+FC_IND_NFM_E!P66+FC_IND_CPC_E!P66+FC_IND_NMM_E!P66+FC_IND_PPP_E!P66+FC_IND_FBT_E!P66+FC_IND_TE_E!P66+FC_IND_MAC_E!P66+FC_IND_TL_E!P66+FC_IND_WP_E!P66+FC_IND_MQ_E!P66+FC_IND_CON_E!P66+FC_IND_NSP_E!P66</f>
        <v>0</v>
      </c>
      <c r="Q66" s="52">
        <f>FC_IND_IS_E!Q66+FC_IND_NFM_E!Q66+FC_IND_CPC_E!Q66+FC_IND_NMM_E!Q66+FC_IND_PPP_E!Q66+FC_IND_FBT_E!Q66+FC_IND_TE_E!Q66+FC_IND_MAC_E!Q66+FC_IND_TL_E!Q66+FC_IND_WP_E!Q66+FC_IND_MQ_E!Q66+FC_IND_CON_E!Q66+FC_IND_NSP_E!Q66</f>
        <v>0</v>
      </c>
      <c r="R66" s="52">
        <f>FC_IND_IS_E!R66+FC_IND_NFM_E!R66+FC_IND_CPC_E!R66+FC_IND_NMM_E!R66+FC_IND_PPP_E!R66+FC_IND_FBT_E!R66+FC_IND_TE_E!R66+FC_IND_MAC_E!R66+FC_IND_TL_E!R66+FC_IND_WP_E!R66+FC_IND_MQ_E!R66+FC_IND_CON_E!R66+FC_IND_NSP_E!R66</f>
        <v>0</v>
      </c>
      <c r="S66" s="52">
        <f>FC_IND_IS_E!S66+FC_IND_NFM_E!S66+FC_IND_CPC_E!S66+FC_IND_NMM_E!S66+FC_IND_PPP_E!S66+FC_IND_FBT_E!S66+FC_IND_TE_E!S66+FC_IND_MAC_E!S66+FC_IND_TL_E!S66+FC_IND_WP_E!S66+FC_IND_MQ_E!S66+FC_IND_CON_E!S66+FC_IND_NSP_E!S66</f>
        <v>0</v>
      </c>
      <c r="T66" s="52">
        <f>FC_IND_IS_E!T66+FC_IND_NFM_E!T66+FC_IND_CPC_E!T66+FC_IND_NMM_E!T66+FC_IND_PPP_E!T66+FC_IND_FBT_E!T66+FC_IND_TE_E!T66+FC_IND_MAC_E!T66+FC_IND_TL_E!T66+FC_IND_WP_E!T66+FC_IND_MQ_E!T66+FC_IND_CON_E!T66+FC_IND_NSP_E!T66</f>
        <v>0</v>
      </c>
      <c r="U66" s="52">
        <f>FC_IND_IS_E!U66+FC_IND_NFM_E!U66+FC_IND_CPC_E!U66+FC_IND_NMM_E!U66+FC_IND_PPP_E!U66+FC_IND_FBT_E!U66+FC_IND_TE_E!U66+FC_IND_MAC_E!U66+FC_IND_TL_E!U66+FC_IND_WP_E!U66+FC_IND_MQ_E!U66+FC_IND_CON_E!U66+FC_IND_NSP_E!U66</f>
        <v>0</v>
      </c>
      <c r="V66" s="52">
        <f>FC_IND_IS_E!V66+FC_IND_NFM_E!V66+FC_IND_CPC_E!V66+FC_IND_NMM_E!V66+FC_IND_PPP_E!V66+FC_IND_FBT_E!V66+FC_IND_TE_E!V66+FC_IND_MAC_E!V66+FC_IND_TL_E!V66+FC_IND_WP_E!V66+FC_IND_MQ_E!V66+FC_IND_CON_E!V66+FC_IND_NSP_E!V66</f>
        <v>0</v>
      </c>
      <c r="W66" s="52">
        <f>FC_IND_IS_E!W66+FC_IND_NFM_E!W66+FC_IND_CPC_E!W66+FC_IND_NMM_E!W66+FC_IND_PPP_E!W66+FC_IND_FBT_E!W66+FC_IND_TE_E!W66+FC_IND_MAC_E!W66+FC_IND_TL_E!W66+FC_IND_WP_E!W66+FC_IND_MQ_E!W66+FC_IND_CON_E!W66+FC_IND_NSP_E!W66</f>
        <v>0</v>
      </c>
      <c r="X66" s="52">
        <f>FC_IND_IS_E!X66+FC_IND_NFM_E!X66+FC_IND_CPC_E!X66+FC_IND_NMM_E!X66+FC_IND_PPP_E!X66+FC_IND_FBT_E!X66+FC_IND_TE_E!X66+FC_IND_MAC_E!X66+FC_IND_TL_E!X66+FC_IND_WP_E!X66+FC_IND_MQ_E!X66+FC_IND_CON_E!X66+FC_IND_NSP_E!X66</f>
        <v>0</v>
      </c>
      <c r="Y66" s="52">
        <f>FC_IND_IS_E!Y66+FC_IND_NFM_E!Y66+FC_IND_CPC_E!Y66+FC_IND_NMM_E!Y66+FC_IND_PPP_E!Y66+FC_IND_FBT_E!Y66+FC_IND_TE_E!Y66+FC_IND_MAC_E!Y66+FC_IND_TL_E!Y66+FC_IND_WP_E!Y66+FC_IND_MQ_E!Y66+FC_IND_CON_E!Y66+FC_IND_NSP_E!Y66</f>
        <v>0</v>
      </c>
      <c r="Z66" s="52">
        <f>FC_IND_IS_E!Z66+FC_IND_NFM_E!Z66+FC_IND_CPC_E!Z66+FC_IND_NMM_E!Z66+FC_IND_PPP_E!Z66+FC_IND_FBT_E!Z66+FC_IND_TE_E!Z66+FC_IND_MAC_E!Z66+FC_IND_TL_E!Z66+FC_IND_WP_E!Z66+FC_IND_MQ_E!Z66+FC_IND_CON_E!Z66+FC_IND_NSP_E!Z66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FC_IND_IS_E!C67+FC_IND_NFM_E!C67+FC_IND_CPC_E!C67+FC_IND_NMM_E!C67+FC_IND_PPP_E!C67+FC_IND_FBT_E!C67+FC_IND_TE_E!C67+FC_IND_MAC_E!C67+FC_IND_TL_E!C67+FC_IND_WP_E!C67+FC_IND_MQ_E!C67+FC_IND_CON_E!C67+FC_IND_NSP_E!C67</f>
        <v>0</v>
      </c>
      <c r="D67" s="52">
        <f>FC_IND_IS_E!D67+FC_IND_NFM_E!D67+FC_IND_CPC_E!D67+FC_IND_NMM_E!D67+FC_IND_PPP_E!D67+FC_IND_FBT_E!D67+FC_IND_TE_E!D67+FC_IND_MAC_E!D67+FC_IND_TL_E!D67+FC_IND_WP_E!D67+FC_IND_MQ_E!D67+FC_IND_CON_E!D67+FC_IND_NSP_E!D67</f>
        <v>0</v>
      </c>
      <c r="E67" s="52">
        <f>FC_IND_IS_E!E67+FC_IND_NFM_E!E67+FC_IND_CPC_E!E67+FC_IND_NMM_E!E67+FC_IND_PPP_E!E67+FC_IND_FBT_E!E67+FC_IND_TE_E!E67+FC_IND_MAC_E!E67+FC_IND_TL_E!E67+FC_IND_WP_E!E67+FC_IND_MQ_E!E67+FC_IND_CON_E!E67+FC_IND_NSP_E!E67</f>
        <v>0</v>
      </c>
      <c r="F67" s="52">
        <f>FC_IND_IS_E!F67+FC_IND_NFM_E!F67+FC_IND_CPC_E!F67+FC_IND_NMM_E!F67+FC_IND_PPP_E!F67+FC_IND_FBT_E!F67+FC_IND_TE_E!F67+FC_IND_MAC_E!F67+FC_IND_TL_E!F67+FC_IND_WP_E!F67+FC_IND_MQ_E!F67+FC_IND_CON_E!F67+FC_IND_NSP_E!F67</f>
        <v>0</v>
      </c>
      <c r="G67" s="52">
        <f>FC_IND_IS_E!G67+FC_IND_NFM_E!G67+FC_IND_CPC_E!G67+FC_IND_NMM_E!G67+FC_IND_PPP_E!G67+FC_IND_FBT_E!G67+FC_IND_TE_E!G67+FC_IND_MAC_E!G67+FC_IND_TL_E!G67+FC_IND_WP_E!G67+FC_IND_MQ_E!G67+FC_IND_CON_E!G67+FC_IND_NSP_E!G67</f>
        <v>0</v>
      </c>
      <c r="H67" s="52">
        <f>FC_IND_IS_E!H67+FC_IND_NFM_E!H67+FC_IND_CPC_E!H67+FC_IND_NMM_E!H67+FC_IND_PPP_E!H67+FC_IND_FBT_E!H67+FC_IND_TE_E!H67+FC_IND_MAC_E!H67+FC_IND_TL_E!H67+FC_IND_WP_E!H67+FC_IND_MQ_E!H67+FC_IND_CON_E!H67+FC_IND_NSP_E!H67</f>
        <v>0</v>
      </c>
      <c r="I67" s="52">
        <f>FC_IND_IS_E!I67+FC_IND_NFM_E!I67+FC_IND_CPC_E!I67+FC_IND_NMM_E!I67+FC_IND_PPP_E!I67+FC_IND_FBT_E!I67+FC_IND_TE_E!I67+FC_IND_MAC_E!I67+FC_IND_TL_E!I67+FC_IND_WP_E!I67+FC_IND_MQ_E!I67+FC_IND_CON_E!I67+FC_IND_NSP_E!I67</f>
        <v>0</v>
      </c>
      <c r="J67" s="52">
        <f>FC_IND_IS_E!J67+FC_IND_NFM_E!J67+FC_IND_CPC_E!J67+FC_IND_NMM_E!J67+FC_IND_PPP_E!J67+FC_IND_FBT_E!J67+FC_IND_TE_E!J67+FC_IND_MAC_E!J67+FC_IND_TL_E!J67+FC_IND_WP_E!J67+FC_IND_MQ_E!J67+FC_IND_CON_E!J67+FC_IND_NSP_E!J67</f>
        <v>0</v>
      </c>
      <c r="K67" s="52">
        <f>FC_IND_IS_E!K67+FC_IND_NFM_E!K67+FC_IND_CPC_E!K67+FC_IND_NMM_E!K67+FC_IND_PPP_E!K67+FC_IND_FBT_E!K67+FC_IND_TE_E!K67+FC_IND_MAC_E!K67+FC_IND_TL_E!K67+FC_IND_WP_E!K67+FC_IND_MQ_E!K67+FC_IND_CON_E!K67+FC_IND_NSP_E!K67</f>
        <v>0</v>
      </c>
      <c r="L67" s="52">
        <f>FC_IND_IS_E!L67+FC_IND_NFM_E!L67+FC_IND_CPC_E!L67+FC_IND_NMM_E!L67+FC_IND_PPP_E!L67+FC_IND_FBT_E!L67+FC_IND_TE_E!L67+FC_IND_MAC_E!L67+FC_IND_TL_E!L67+FC_IND_WP_E!L67+FC_IND_MQ_E!L67+FC_IND_CON_E!L67+FC_IND_NSP_E!L67</f>
        <v>0</v>
      </c>
      <c r="M67" s="52">
        <f>FC_IND_IS_E!M67+FC_IND_NFM_E!M67+FC_IND_CPC_E!M67+FC_IND_NMM_E!M67+FC_IND_PPP_E!M67+FC_IND_FBT_E!M67+FC_IND_TE_E!M67+FC_IND_MAC_E!M67+FC_IND_TL_E!M67+FC_IND_WP_E!M67+FC_IND_MQ_E!M67+FC_IND_CON_E!M67+FC_IND_NSP_E!M67</f>
        <v>0</v>
      </c>
      <c r="N67" s="52">
        <f>FC_IND_IS_E!N67+FC_IND_NFM_E!N67+FC_IND_CPC_E!N67+FC_IND_NMM_E!N67+FC_IND_PPP_E!N67+FC_IND_FBT_E!N67+FC_IND_TE_E!N67+FC_IND_MAC_E!N67+FC_IND_TL_E!N67+FC_IND_WP_E!N67+FC_IND_MQ_E!N67+FC_IND_CON_E!N67+FC_IND_NSP_E!N67</f>
        <v>0</v>
      </c>
      <c r="O67" s="52">
        <f>FC_IND_IS_E!O67+FC_IND_NFM_E!O67+FC_IND_CPC_E!O67+FC_IND_NMM_E!O67+FC_IND_PPP_E!O67+FC_IND_FBT_E!O67+FC_IND_TE_E!O67+FC_IND_MAC_E!O67+FC_IND_TL_E!O67+FC_IND_WP_E!O67+FC_IND_MQ_E!O67+FC_IND_CON_E!O67+FC_IND_NSP_E!O67</f>
        <v>0</v>
      </c>
      <c r="P67" s="52">
        <f>FC_IND_IS_E!P67+FC_IND_NFM_E!P67+FC_IND_CPC_E!P67+FC_IND_NMM_E!P67+FC_IND_PPP_E!P67+FC_IND_FBT_E!P67+FC_IND_TE_E!P67+FC_IND_MAC_E!P67+FC_IND_TL_E!P67+FC_IND_WP_E!P67+FC_IND_MQ_E!P67+FC_IND_CON_E!P67+FC_IND_NSP_E!P67</f>
        <v>0</v>
      </c>
      <c r="Q67" s="52">
        <f>FC_IND_IS_E!Q67+FC_IND_NFM_E!Q67+FC_IND_CPC_E!Q67+FC_IND_NMM_E!Q67+FC_IND_PPP_E!Q67+FC_IND_FBT_E!Q67+FC_IND_TE_E!Q67+FC_IND_MAC_E!Q67+FC_IND_TL_E!Q67+FC_IND_WP_E!Q67+FC_IND_MQ_E!Q67+FC_IND_CON_E!Q67+FC_IND_NSP_E!Q67</f>
        <v>0</v>
      </c>
      <c r="R67" s="52">
        <f>FC_IND_IS_E!R67+FC_IND_NFM_E!R67+FC_IND_CPC_E!R67+FC_IND_NMM_E!R67+FC_IND_PPP_E!R67+FC_IND_FBT_E!R67+FC_IND_TE_E!R67+FC_IND_MAC_E!R67+FC_IND_TL_E!R67+FC_IND_WP_E!R67+FC_IND_MQ_E!R67+FC_IND_CON_E!R67+FC_IND_NSP_E!R67</f>
        <v>0</v>
      </c>
      <c r="S67" s="52">
        <f>FC_IND_IS_E!S67+FC_IND_NFM_E!S67+FC_IND_CPC_E!S67+FC_IND_NMM_E!S67+FC_IND_PPP_E!S67+FC_IND_FBT_E!S67+FC_IND_TE_E!S67+FC_IND_MAC_E!S67+FC_IND_TL_E!S67+FC_IND_WP_E!S67+FC_IND_MQ_E!S67+FC_IND_CON_E!S67+FC_IND_NSP_E!S67</f>
        <v>0</v>
      </c>
      <c r="T67" s="52">
        <f>FC_IND_IS_E!T67+FC_IND_NFM_E!T67+FC_IND_CPC_E!T67+FC_IND_NMM_E!T67+FC_IND_PPP_E!T67+FC_IND_FBT_E!T67+FC_IND_TE_E!T67+FC_IND_MAC_E!T67+FC_IND_TL_E!T67+FC_IND_WP_E!T67+FC_IND_MQ_E!T67+FC_IND_CON_E!T67+FC_IND_NSP_E!T67</f>
        <v>0</v>
      </c>
      <c r="U67" s="52">
        <f>FC_IND_IS_E!U67+FC_IND_NFM_E!U67+FC_IND_CPC_E!U67+FC_IND_NMM_E!U67+FC_IND_PPP_E!U67+FC_IND_FBT_E!U67+FC_IND_TE_E!U67+FC_IND_MAC_E!U67+FC_IND_TL_E!U67+FC_IND_WP_E!U67+FC_IND_MQ_E!U67+FC_IND_CON_E!U67+FC_IND_NSP_E!U67</f>
        <v>0</v>
      </c>
      <c r="V67" s="52">
        <f>FC_IND_IS_E!V67+FC_IND_NFM_E!V67+FC_IND_CPC_E!V67+FC_IND_NMM_E!V67+FC_IND_PPP_E!V67+FC_IND_FBT_E!V67+FC_IND_TE_E!V67+FC_IND_MAC_E!V67+FC_IND_TL_E!V67+FC_IND_WP_E!V67+FC_IND_MQ_E!V67+FC_IND_CON_E!V67+FC_IND_NSP_E!V67</f>
        <v>0</v>
      </c>
      <c r="W67" s="52">
        <f>FC_IND_IS_E!W67+FC_IND_NFM_E!W67+FC_IND_CPC_E!W67+FC_IND_NMM_E!W67+FC_IND_PPP_E!W67+FC_IND_FBT_E!W67+FC_IND_TE_E!W67+FC_IND_MAC_E!W67+FC_IND_TL_E!W67+FC_IND_WP_E!W67+FC_IND_MQ_E!W67+FC_IND_CON_E!W67+FC_IND_NSP_E!W67</f>
        <v>0</v>
      </c>
      <c r="X67" s="52">
        <f>FC_IND_IS_E!X67+FC_IND_NFM_E!X67+FC_IND_CPC_E!X67+FC_IND_NMM_E!X67+FC_IND_PPP_E!X67+FC_IND_FBT_E!X67+FC_IND_TE_E!X67+FC_IND_MAC_E!X67+FC_IND_TL_E!X67+FC_IND_WP_E!X67+FC_IND_MQ_E!X67+FC_IND_CON_E!X67+FC_IND_NSP_E!X67</f>
        <v>0</v>
      </c>
      <c r="Y67" s="52">
        <f>FC_IND_IS_E!Y67+FC_IND_NFM_E!Y67+FC_IND_CPC_E!Y67+FC_IND_NMM_E!Y67+FC_IND_PPP_E!Y67+FC_IND_FBT_E!Y67+FC_IND_TE_E!Y67+FC_IND_MAC_E!Y67+FC_IND_TL_E!Y67+FC_IND_WP_E!Y67+FC_IND_MQ_E!Y67+FC_IND_CON_E!Y67+FC_IND_NSP_E!Y67</f>
        <v>0</v>
      </c>
      <c r="Z67" s="52">
        <f>FC_IND_IS_E!Z67+FC_IND_NFM_E!Z67+FC_IND_CPC_E!Z67+FC_IND_NMM_E!Z67+FC_IND_PPP_E!Z67+FC_IND_FBT_E!Z67+FC_IND_TE_E!Z67+FC_IND_MAC_E!Z67+FC_IND_TL_E!Z67+FC_IND_WP_E!Z67+FC_IND_MQ_E!Z67+FC_IND_CON_E!Z67+FC_IND_NSP_E!Z67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FC_IND_IS_E!C68+FC_IND_NFM_E!C68+FC_IND_CPC_E!C68+FC_IND_NMM_E!C68+FC_IND_PPP_E!C68+FC_IND_FBT_E!C68+FC_IND_TE_E!C68+FC_IND_MAC_E!C68+FC_IND_TL_E!C68+FC_IND_WP_E!C68+FC_IND_MQ_E!C68+FC_IND_CON_E!C68+FC_IND_NSP_E!C68</f>
        <v>0</v>
      </c>
      <c r="D68" s="52">
        <f>FC_IND_IS_E!D68+FC_IND_NFM_E!D68+FC_IND_CPC_E!D68+FC_IND_NMM_E!D68+FC_IND_PPP_E!D68+FC_IND_FBT_E!D68+FC_IND_TE_E!D68+FC_IND_MAC_E!D68+FC_IND_TL_E!D68+FC_IND_WP_E!D68+FC_IND_MQ_E!D68+FC_IND_CON_E!D68+FC_IND_NSP_E!D68</f>
        <v>0</v>
      </c>
      <c r="E68" s="52">
        <f>FC_IND_IS_E!E68+FC_IND_NFM_E!E68+FC_IND_CPC_E!E68+FC_IND_NMM_E!E68+FC_IND_PPP_E!E68+FC_IND_FBT_E!E68+FC_IND_TE_E!E68+FC_IND_MAC_E!E68+FC_IND_TL_E!E68+FC_IND_WP_E!E68+FC_IND_MQ_E!E68+FC_IND_CON_E!E68+FC_IND_NSP_E!E68</f>
        <v>0</v>
      </c>
      <c r="F68" s="52">
        <f>FC_IND_IS_E!F68+FC_IND_NFM_E!F68+FC_IND_CPC_E!F68+FC_IND_NMM_E!F68+FC_IND_PPP_E!F68+FC_IND_FBT_E!F68+FC_IND_TE_E!F68+FC_IND_MAC_E!F68+FC_IND_TL_E!F68+FC_IND_WP_E!F68+FC_IND_MQ_E!F68+FC_IND_CON_E!F68+FC_IND_NSP_E!F68</f>
        <v>0</v>
      </c>
      <c r="G68" s="52">
        <f>FC_IND_IS_E!G68+FC_IND_NFM_E!G68+FC_IND_CPC_E!G68+FC_IND_NMM_E!G68+FC_IND_PPP_E!G68+FC_IND_FBT_E!G68+FC_IND_TE_E!G68+FC_IND_MAC_E!G68+FC_IND_TL_E!G68+FC_IND_WP_E!G68+FC_IND_MQ_E!G68+FC_IND_CON_E!G68+FC_IND_NSP_E!G68</f>
        <v>0</v>
      </c>
      <c r="H68" s="52">
        <f>FC_IND_IS_E!H68+FC_IND_NFM_E!H68+FC_IND_CPC_E!H68+FC_IND_NMM_E!H68+FC_IND_PPP_E!H68+FC_IND_FBT_E!H68+FC_IND_TE_E!H68+FC_IND_MAC_E!H68+FC_IND_TL_E!H68+FC_IND_WP_E!H68+FC_IND_MQ_E!H68+FC_IND_CON_E!H68+FC_IND_NSP_E!H68</f>
        <v>0</v>
      </c>
      <c r="I68" s="52">
        <f>FC_IND_IS_E!I68+FC_IND_NFM_E!I68+FC_IND_CPC_E!I68+FC_IND_NMM_E!I68+FC_IND_PPP_E!I68+FC_IND_FBT_E!I68+FC_IND_TE_E!I68+FC_IND_MAC_E!I68+FC_IND_TL_E!I68+FC_IND_WP_E!I68+FC_IND_MQ_E!I68+FC_IND_CON_E!I68+FC_IND_NSP_E!I68</f>
        <v>0</v>
      </c>
      <c r="J68" s="52">
        <f>FC_IND_IS_E!J68+FC_IND_NFM_E!J68+FC_IND_CPC_E!J68+FC_IND_NMM_E!J68+FC_IND_PPP_E!J68+FC_IND_FBT_E!J68+FC_IND_TE_E!J68+FC_IND_MAC_E!J68+FC_IND_TL_E!J68+FC_IND_WP_E!J68+FC_IND_MQ_E!J68+FC_IND_CON_E!J68+FC_IND_NSP_E!J68</f>
        <v>0</v>
      </c>
      <c r="K68" s="52">
        <f>FC_IND_IS_E!K68+FC_IND_NFM_E!K68+FC_IND_CPC_E!K68+FC_IND_NMM_E!K68+FC_IND_PPP_E!K68+FC_IND_FBT_E!K68+FC_IND_TE_E!K68+FC_IND_MAC_E!K68+FC_IND_TL_E!K68+FC_IND_WP_E!K68+FC_IND_MQ_E!K68+FC_IND_CON_E!K68+FC_IND_NSP_E!K68</f>
        <v>0</v>
      </c>
      <c r="L68" s="52">
        <f>FC_IND_IS_E!L68+FC_IND_NFM_E!L68+FC_IND_CPC_E!L68+FC_IND_NMM_E!L68+FC_IND_PPP_E!L68+FC_IND_FBT_E!L68+FC_IND_TE_E!L68+FC_IND_MAC_E!L68+FC_IND_TL_E!L68+FC_IND_WP_E!L68+FC_IND_MQ_E!L68+FC_IND_CON_E!L68+FC_IND_NSP_E!L68</f>
        <v>0</v>
      </c>
      <c r="M68" s="52">
        <f>FC_IND_IS_E!M68+FC_IND_NFM_E!M68+FC_IND_CPC_E!M68+FC_IND_NMM_E!M68+FC_IND_PPP_E!M68+FC_IND_FBT_E!M68+FC_IND_TE_E!M68+FC_IND_MAC_E!M68+FC_IND_TL_E!M68+FC_IND_WP_E!M68+FC_IND_MQ_E!M68+FC_IND_CON_E!M68+FC_IND_NSP_E!M68</f>
        <v>0</v>
      </c>
      <c r="N68" s="52">
        <f>FC_IND_IS_E!N68+FC_IND_NFM_E!N68+FC_IND_CPC_E!N68+FC_IND_NMM_E!N68+FC_IND_PPP_E!N68+FC_IND_FBT_E!N68+FC_IND_TE_E!N68+FC_IND_MAC_E!N68+FC_IND_TL_E!N68+FC_IND_WP_E!N68+FC_IND_MQ_E!N68+FC_IND_CON_E!N68+FC_IND_NSP_E!N68</f>
        <v>0</v>
      </c>
      <c r="O68" s="52">
        <f>FC_IND_IS_E!O68+FC_IND_NFM_E!O68+FC_IND_CPC_E!O68+FC_IND_NMM_E!O68+FC_IND_PPP_E!O68+FC_IND_FBT_E!O68+FC_IND_TE_E!O68+FC_IND_MAC_E!O68+FC_IND_TL_E!O68+FC_IND_WP_E!O68+FC_IND_MQ_E!O68+FC_IND_CON_E!O68+FC_IND_NSP_E!O68</f>
        <v>0</v>
      </c>
      <c r="P68" s="52">
        <f>FC_IND_IS_E!P68+FC_IND_NFM_E!P68+FC_IND_CPC_E!P68+FC_IND_NMM_E!P68+FC_IND_PPP_E!P68+FC_IND_FBT_E!P68+FC_IND_TE_E!P68+FC_IND_MAC_E!P68+FC_IND_TL_E!P68+FC_IND_WP_E!P68+FC_IND_MQ_E!P68+FC_IND_CON_E!P68+FC_IND_NSP_E!P68</f>
        <v>0</v>
      </c>
      <c r="Q68" s="52">
        <f>FC_IND_IS_E!Q68+FC_IND_NFM_E!Q68+FC_IND_CPC_E!Q68+FC_IND_NMM_E!Q68+FC_IND_PPP_E!Q68+FC_IND_FBT_E!Q68+FC_IND_TE_E!Q68+FC_IND_MAC_E!Q68+FC_IND_TL_E!Q68+FC_IND_WP_E!Q68+FC_IND_MQ_E!Q68+FC_IND_CON_E!Q68+FC_IND_NSP_E!Q68</f>
        <v>0</v>
      </c>
      <c r="R68" s="52">
        <f>FC_IND_IS_E!R68+FC_IND_NFM_E!R68+FC_IND_CPC_E!R68+FC_IND_NMM_E!R68+FC_IND_PPP_E!R68+FC_IND_FBT_E!R68+FC_IND_TE_E!R68+FC_IND_MAC_E!R68+FC_IND_TL_E!R68+FC_IND_WP_E!R68+FC_IND_MQ_E!R68+FC_IND_CON_E!R68+FC_IND_NSP_E!R68</f>
        <v>0</v>
      </c>
      <c r="S68" s="52">
        <f>FC_IND_IS_E!S68+FC_IND_NFM_E!S68+FC_IND_CPC_E!S68+FC_IND_NMM_E!S68+FC_IND_PPP_E!S68+FC_IND_FBT_E!S68+FC_IND_TE_E!S68+FC_IND_MAC_E!S68+FC_IND_TL_E!S68+FC_IND_WP_E!S68+FC_IND_MQ_E!S68+FC_IND_CON_E!S68+FC_IND_NSP_E!S68</f>
        <v>0</v>
      </c>
      <c r="T68" s="52">
        <f>FC_IND_IS_E!T68+FC_IND_NFM_E!T68+FC_IND_CPC_E!T68+FC_IND_NMM_E!T68+FC_IND_PPP_E!T68+FC_IND_FBT_E!T68+FC_IND_TE_E!T68+FC_IND_MAC_E!T68+FC_IND_TL_E!T68+FC_IND_WP_E!T68+FC_IND_MQ_E!T68+FC_IND_CON_E!T68+FC_IND_NSP_E!T68</f>
        <v>0</v>
      </c>
      <c r="U68" s="52">
        <f>FC_IND_IS_E!U68+FC_IND_NFM_E!U68+FC_IND_CPC_E!U68+FC_IND_NMM_E!U68+FC_IND_PPP_E!U68+FC_IND_FBT_E!U68+FC_IND_TE_E!U68+FC_IND_MAC_E!U68+FC_IND_TL_E!U68+FC_IND_WP_E!U68+FC_IND_MQ_E!U68+FC_IND_CON_E!U68+FC_IND_NSP_E!U68</f>
        <v>0</v>
      </c>
      <c r="V68" s="52">
        <f>FC_IND_IS_E!V68+FC_IND_NFM_E!V68+FC_IND_CPC_E!V68+FC_IND_NMM_E!V68+FC_IND_PPP_E!V68+FC_IND_FBT_E!V68+FC_IND_TE_E!V68+FC_IND_MAC_E!V68+FC_IND_TL_E!V68+FC_IND_WP_E!V68+FC_IND_MQ_E!V68+FC_IND_CON_E!V68+FC_IND_NSP_E!V68</f>
        <v>0</v>
      </c>
      <c r="W68" s="52">
        <f>FC_IND_IS_E!W68+FC_IND_NFM_E!W68+FC_IND_CPC_E!W68+FC_IND_NMM_E!W68+FC_IND_PPP_E!W68+FC_IND_FBT_E!W68+FC_IND_TE_E!W68+FC_IND_MAC_E!W68+FC_IND_TL_E!W68+FC_IND_WP_E!W68+FC_IND_MQ_E!W68+FC_IND_CON_E!W68+FC_IND_NSP_E!W68</f>
        <v>0</v>
      </c>
      <c r="X68" s="52">
        <f>FC_IND_IS_E!X68+FC_IND_NFM_E!X68+FC_IND_CPC_E!X68+FC_IND_NMM_E!X68+FC_IND_PPP_E!X68+FC_IND_FBT_E!X68+FC_IND_TE_E!X68+FC_IND_MAC_E!X68+FC_IND_TL_E!X68+FC_IND_WP_E!X68+FC_IND_MQ_E!X68+FC_IND_CON_E!X68+FC_IND_NSP_E!X68</f>
        <v>0</v>
      </c>
      <c r="Y68" s="52">
        <f>FC_IND_IS_E!Y68+FC_IND_NFM_E!Y68+FC_IND_CPC_E!Y68+FC_IND_NMM_E!Y68+FC_IND_PPP_E!Y68+FC_IND_FBT_E!Y68+FC_IND_TE_E!Y68+FC_IND_MAC_E!Y68+FC_IND_TL_E!Y68+FC_IND_WP_E!Y68+FC_IND_MQ_E!Y68+FC_IND_CON_E!Y68+FC_IND_NSP_E!Y68</f>
        <v>0</v>
      </c>
      <c r="Z68" s="52">
        <f>FC_IND_IS_E!Z68+FC_IND_NFM_E!Z68+FC_IND_CPC_E!Z68+FC_IND_NMM_E!Z68+FC_IND_PPP_E!Z68+FC_IND_FBT_E!Z68+FC_IND_TE_E!Z68+FC_IND_MAC_E!Z68+FC_IND_TL_E!Z68+FC_IND_WP_E!Z68+FC_IND_MQ_E!Z68+FC_IND_CON_E!Z68+FC_IND_NSP_E!Z68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FC_IND_IS_E!C69+FC_IND_NFM_E!C69+FC_IND_CPC_E!C69+FC_IND_NMM_E!C69+FC_IND_PPP_E!C69+FC_IND_FBT_E!C69+FC_IND_TE_E!C69+FC_IND_MAC_E!C69+FC_IND_TL_E!C69+FC_IND_WP_E!C69+FC_IND_MQ_E!C69+FC_IND_CON_E!C69+FC_IND_NSP_E!C69</f>
        <v>0</v>
      </c>
      <c r="D69" s="52">
        <f>FC_IND_IS_E!D69+FC_IND_NFM_E!D69+FC_IND_CPC_E!D69+FC_IND_NMM_E!D69+FC_IND_PPP_E!D69+FC_IND_FBT_E!D69+FC_IND_TE_E!D69+FC_IND_MAC_E!D69+FC_IND_TL_E!D69+FC_IND_WP_E!D69+FC_IND_MQ_E!D69+FC_IND_CON_E!D69+FC_IND_NSP_E!D69</f>
        <v>0</v>
      </c>
      <c r="E69" s="52">
        <f>FC_IND_IS_E!E69+FC_IND_NFM_E!E69+FC_IND_CPC_E!E69+FC_IND_NMM_E!E69+FC_IND_PPP_E!E69+FC_IND_FBT_E!E69+FC_IND_TE_E!E69+FC_IND_MAC_E!E69+FC_IND_TL_E!E69+FC_IND_WP_E!E69+FC_IND_MQ_E!E69+FC_IND_CON_E!E69+FC_IND_NSP_E!E69</f>
        <v>0</v>
      </c>
      <c r="F69" s="52">
        <f>FC_IND_IS_E!F69+FC_IND_NFM_E!F69+FC_IND_CPC_E!F69+FC_IND_NMM_E!F69+FC_IND_PPP_E!F69+FC_IND_FBT_E!F69+FC_IND_TE_E!F69+FC_IND_MAC_E!F69+FC_IND_TL_E!F69+FC_IND_WP_E!F69+FC_IND_MQ_E!F69+FC_IND_CON_E!F69+FC_IND_NSP_E!F69</f>
        <v>0</v>
      </c>
      <c r="G69" s="52">
        <f>FC_IND_IS_E!G69+FC_IND_NFM_E!G69+FC_IND_CPC_E!G69+FC_IND_NMM_E!G69+FC_IND_PPP_E!G69+FC_IND_FBT_E!G69+FC_IND_TE_E!G69+FC_IND_MAC_E!G69+FC_IND_TL_E!G69+FC_IND_WP_E!G69+FC_IND_MQ_E!G69+FC_IND_CON_E!G69+FC_IND_NSP_E!G69</f>
        <v>0</v>
      </c>
      <c r="H69" s="52">
        <f>FC_IND_IS_E!H69+FC_IND_NFM_E!H69+FC_IND_CPC_E!H69+FC_IND_NMM_E!H69+FC_IND_PPP_E!H69+FC_IND_FBT_E!H69+FC_IND_TE_E!H69+FC_IND_MAC_E!H69+FC_IND_TL_E!H69+FC_IND_WP_E!H69+FC_IND_MQ_E!H69+FC_IND_CON_E!H69+FC_IND_NSP_E!H69</f>
        <v>0</v>
      </c>
      <c r="I69" s="52">
        <f>FC_IND_IS_E!I69+FC_IND_NFM_E!I69+FC_IND_CPC_E!I69+FC_IND_NMM_E!I69+FC_IND_PPP_E!I69+FC_IND_FBT_E!I69+FC_IND_TE_E!I69+FC_IND_MAC_E!I69+FC_IND_TL_E!I69+FC_IND_WP_E!I69+FC_IND_MQ_E!I69+FC_IND_CON_E!I69+FC_IND_NSP_E!I69</f>
        <v>0</v>
      </c>
      <c r="J69" s="52">
        <f>FC_IND_IS_E!J69+FC_IND_NFM_E!J69+FC_IND_CPC_E!J69+FC_IND_NMM_E!J69+FC_IND_PPP_E!J69+FC_IND_FBT_E!J69+FC_IND_TE_E!J69+FC_IND_MAC_E!J69+FC_IND_TL_E!J69+FC_IND_WP_E!J69+FC_IND_MQ_E!J69+FC_IND_CON_E!J69+FC_IND_NSP_E!J69</f>
        <v>18.337341600000002</v>
      </c>
      <c r="K69" s="52">
        <f>FC_IND_IS_E!K69+FC_IND_NFM_E!K69+FC_IND_CPC_E!K69+FC_IND_NMM_E!K69+FC_IND_PPP_E!K69+FC_IND_FBT_E!K69+FC_IND_TE_E!K69+FC_IND_MAC_E!K69+FC_IND_TL_E!K69+FC_IND_WP_E!K69+FC_IND_MQ_E!K69+FC_IND_CON_E!K69+FC_IND_NSP_E!K69</f>
        <v>18.337341599999998</v>
      </c>
      <c r="L69" s="52">
        <f>FC_IND_IS_E!L69+FC_IND_NFM_E!L69+FC_IND_CPC_E!L69+FC_IND_NMM_E!L69+FC_IND_PPP_E!L69+FC_IND_FBT_E!L69+FC_IND_TE_E!L69+FC_IND_MAC_E!L69+FC_IND_TL_E!L69+FC_IND_WP_E!L69+FC_IND_MQ_E!L69+FC_IND_CON_E!L69+FC_IND_NSP_E!L69</f>
        <v>28.815968160000001</v>
      </c>
      <c r="M69" s="52">
        <f>FC_IND_IS_E!M69+FC_IND_NFM_E!M69+FC_IND_CPC_E!M69+FC_IND_NMM_E!M69+FC_IND_PPP_E!M69+FC_IND_FBT_E!M69+FC_IND_TE_E!M69+FC_IND_MAC_E!M69+FC_IND_TL_E!M69+FC_IND_WP_E!M69+FC_IND_MQ_E!M69+FC_IND_CON_E!M69+FC_IND_NSP_E!M69</f>
        <v>36.674683199999997</v>
      </c>
      <c r="N69" s="52">
        <f>FC_IND_IS_E!N69+FC_IND_NFM_E!N69+FC_IND_CPC_E!N69+FC_IND_NMM_E!N69+FC_IND_PPP_E!N69+FC_IND_FBT_E!N69+FC_IND_TE_E!N69+FC_IND_MAC_E!N69+FC_IND_TL_E!N69+FC_IND_WP_E!N69+FC_IND_MQ_E!N69+FC_IND_CON_E!N69+FC_IND_NSP_E!N69</f>
        <v>34.055026559999995</v>
      </c>
      <c r="O69" s="52">
        <f>FC_IND_IS_E!O69+FC_IND_NFM_E!O69+FC_IND_CPC_E!O69+FC_IND_NMM_E!O69+FC_IND_PPP_E!O69+FC_IND_FBT_E!O69+FC_IND_TE_E!O69+FC_IND_MAC_E!O69+FC_IND_TL_E!O69+FC_IND_WP_E!O69+FC_IND_MQ_E!O69+FC_IND_CON_E!O69+FC_IND_NSP_E!O69</f>
        <v>23.57665488</v>
      </c>
      <c r="P69" s="52">
        <f>FC_IND_IS_E!P69+FC_IND_NFM_E!P69+FC_IND_CPC_E!P69+FC_IND_NMM_E!P69+FC_IND_PPP_E!P69+FC_IND_FBT_E!P69+FC_IND_TE_E!P69+FC_IND_MAC_E!P69+FC_IND_TL_E!P69+FC_IND_WP_E!P69+FC_IND_MQ_E!P69+FC_IND_CON_E!P69+FC_IND_NSP_E!P69</f>
        <v>23.57665488</v>
      </c>
      <c r="Q69" s="52">
        <f>FC_IND_IS_E!Q69+FC_IND_NFM_E!Q69+FC_IND_CPC_E!Q69+FC_IND_NMM_E!Q69+FC_IND_PPP_E!Q69+FC_IND_FBT_E!Q69+FC_IND_TE_E!Q69+FC_IND_MAC_E!Q69+FC_IND_TL_E!Q69+FC_IND_WP_E!Q69+FC_IND_MQ_E!Q69+FC_IND_CON_E!Q69+FC_IND_NSP_E!Q69</f>
        <v>23.57665488</v>
      </c>
      <c r="R69" s="52">
        <f>FC_IND_IS_E!R69+FC_IND_NFM_E!R69+FC_IND_CPC_E!R69+FC_IND_NMM_E!R69+FC_IND_PPP_E!R69+FC_IND_FBT_E!R69+FC_IND_TE_E!R69+FC_IND_MAC_E!R69+FC_IND_TL_E!R69+FC_IND_WP_E!R69+FC_IND_MQ_E!R69+FC_IND_CON_E!R69+FC_IND_NSP_E!R69</f>
        <v>34.055026560000002</v>
      </c>
      <c r="S69" s="52">
        <f>FC_IND_IS_E!S69+FC_IND_NFM_E!S69+FC_IND_CPC_E!S69+FC_IND_NMM_E!S69+FC_IND_PPP_E!S69+FC_IND_FBT_E!S69+FC_IND_TE_E!S69+FC_IND_MAC_E!S69+FC_IND_TL_E!S69+FC_IND_WP_E!S69+FC_IND_MQ_E!S69+FC_IND_CON_E!S69+FC_IND_NSP_E!S69</f>
        <v>20.956998239999997</v>
      </c>
      <c r="T69" s="52">
        <f>FC_IND_IS_E!T69+FC_IND_NFM_E!T69+FC_IND_CPC_E!T69+FC_IND_NMM_E!T69+FC_IND_PPP_E!T69+FC_IND_FBT_E!T69+FC_IND_TE_E!T69+FC_IND_MAC_E!T69+FC_IND_TL_E!T69+FC_IND_WP_E!T69+FC_IND_MQ_E!T69+FC_IND_CON_E!T69+FC_IND_NSP_E!T69</f>
        <v>24.598213920000003</v>
      </c>
      <c r="U69" s="52">
        <f>FC_IND_IS_E!U69+FC_IND_NFM_E!U69+FC_IND_CPC_E!U69+FC_IND_NMM_E!U69+FC_IND_PPP_E!U69+FC_IND_FBT_E!U69+FC_IND_TE_E!U69+FC_IND_MAC_E!U69+FC_IND_TL_E!U69+FC_IND_WP_E!U69+FC_IND_MQ_E!U69+FC_IND_CON_E!U69+FC_IND_NSP_E!U69</f>
        <v>24.818175359999994</v>
      </c>
      <c r="V69" s="52">
        <f>FC_IND_IS_E!V69+FC_IND_NFM_E!V69+FC_IND_CPC_E!V69+FC_IND_NMM_E!V69+FC_IND_PPP_E!V69+FC_IND_FBT_E!V69+FC_IND_TE_E!V69+FC_IND_MAC_E!V69+FC_IND_TL_E!V69+FC_IND_WP_E!V69+FC_IND_MQ_E!V69+FC_IND_CON_E!V69+FC_IND_NSP_E!V69</f>
        <v>24.72132096</v>
      </c>
      <c r="W69" s="52">
        <f>FC_IND_IS_E!W69+FC_IND_NFM_E!W69+FC_IND_CPC_E!W69+FC_IND_NMM_E!W69+FC_IND_PPP_E!W69+FC_IND_FBT_E!W69+FC_IND_TE_E!W69+FC_IND_MAC_E!W69+FC_IND_TL_E!W69+FC_IND_WP_E!W69+FC_IND_MQ_E!W69+FC_IND_CON_E!W69+FC_IND_NSP_E!W69</f>
        <v>26.277618239999995</v>
      </c>
      <c r="X69" s="52">
        <f>FC_IND_IS_E!X69+FC_IND_NFM_E!X69+FC_IND_CPC_E!X69+FC_IND_NMM_E!X69+FC_IND_PPP_E!X69+FC_IND_FBT_E!X69+FC_IND_TE_E!X69+FC_IND_MAC_E!X69+FC_IND_TL_E!X69+FC_IND_WP_E!X69+FC_IND_MQ_E!X69+FC_IND_CON_E!X69+FC_IND_NSP_E!X69</f>
        <v>36.36194544</v>
      </c>
      <c r="Y69" s="52">
        <f>FC_IND_IS_E!Y69+FC_IND_NFM_E!Y69+FC_IND_CPC_E!Y69+FC_IND_NMM_E!Y69+FC_IND_PPP_E!Y69+FC_IND_FBT_E!Y69+FC_IND_TE_E!Y69+FC_IND_MAC_E!Y69+FC_IND_TL_E!Y69+FC_IND_WP_E!Y69+FC_IND_MQ_E!Y69+FC_IND_CON_E!Y69+FC_IND_NSP_E!Y69</f>
        <v>33.757326719999995</v>
      </c>
      <c r="Z69" s="52">
        <f>FC_IND_IS_E!Z69+FC_IND_NFM_E!Z69+FC_IND_CPC_E!Z69+FC_IND_NMM_E!Z69+FC_IND_PPP_E!Z69+FC_IND_FBT_E!Z69+FC_IND_TE_E!Z69+FC_IND_MAC_E!Z69+FC_IND_TL_E!Z69+FC_IND_WP_E!Z69+FC_IND_MQ_E!Z69+FC_IND_CON_E!Z69+FC_IND_NSP_E!Z69</f>
        <v>29.302534080000001</v>
      </c>
    </row>
    <row r="70" spans="1:26" ht="11.25" customHeight="1" x14ac:dyDescent="0.2">
      <c r="A70" s="50" t="s">
        <v>108</v>
      </c>
      <c r="B70" s="51" t="s">
        <v>109</v>
      </c>
      <c r="C70" s="52">
        <f>FC_IND_IS_E!C70+FC_IND_NFM_E!C70+FC_IND_CPC_E!C70+FC_IND_NMM_E!C70+FC_IND_PPP_E!C70+FC_IND_FBT_E!C70+FC_IND_TE_E!C70+FC_IND_MAC_E!C70+FC_IND_TL_E!C70+FC_IND_WP_E!C70+FC_IND_MQ_E!C70+FC_IND_CON_E!C70+FC_IND_NSP_E!C70</f>
        <v>0</v>
      </c>
      <c r="D70" s="52">
        <f>FC_IND_IS_E!D70+FC_IND_NFM_E!D70+FC_IND_CPC_E!D70+FC_IND_NMM_E!D70+FC_IND_PPP_E!D70+FC_IND_FBT_E!D70+FC_IND_TE_E!D70+FC_IND_MAC_E!D70+FC_IND_TL_E!D70+FC_IND_WP_E!D70+FC_IND_MQ_E!D70+FC_IND_CON_E!D70+FC_IND_NSP_E!D70</f>
        <v>0</v>
      </c>
      <c r="E70" s="52">
        <f>FC_IND_IS_E!E70+FC_IND_NFM_E!E70+FC_IND_CPC_E!E70+FC_IND_NMM_E!E70+FC_IND_PPP_E!E70+FC_IND_FBT_E!E70+FC_IND_TE_E!E70+FC_IND_MAC_E!E70+FC_IND_TL_E!E70+FC_IND_WP_E!E70+FC_IND_MQ_E!E70+FC_IND_CON_E!E70+FC_IND_NSP_E!E70</f>
        <v>0</v>
      </c>
      <c r="F70" s="52">
        <f>FC_IND_IS_E!F70+FC_IND_NFM_E!F70+FC_IND_CPC_E!F70+FC_IND_NMM_E!F70+FC_IND_PPP_E!F70+FC_IND_FBT_E!F70+FC_IND_TE_E!F70+FC_IND_MAC_E!F70+FC_IND_TL_E!F70+FC_IND_WP_E!F70+FC_IND_MQ_E!F70+FC_IND_CON_E!F70+FC_IND_NSP_E!F70</f>
        <v>0</v>
      </c>
      <c r="G70" s="52">
        <f>FC_IND_IS_E!G70+FC_IND_NFM_E!G70+FC_IND_CPC_E!G70+FC_IND_NMM_E!G70+FC_IND_PPP_E!G70+FC_IND_FBT_E!G70+FC_IND_TE_E!G70+FC_IND_MAC_E!G70+FC_IND_TL_E!G70+FC_IND_WP_E!G70+FC_IND_MQ_E!G70+FC_IND_CON_E!G70+FC_IND_NSP_E!G70</f>
        <v>0</v>
      </c>
      <c r="H70" s="52">
        <f>FC_IND_IS_E!H70+FC_IND_NFM_E!H70+FC_IND_CPC_E!H70+FC_IND_NMM_E!H70+FC_IND_PPP_E!H70+FC_IND_FBT_E!H70+FC_IND_TE_E!H70+FC_IND_MAC_E!H70+FC_IND_TL_E!H70+FC_IND_WP_E!H70+FC_IND_MQ_E!H70+FC_IND_CON_E!H70+FC_IND_NSP_E!H70</f>
        <v>0</v>
      </c>
      <c r="I70" s="52">
        <f>FC_IND_IS_E!I70+FC_IND_NFM_E!I70+FC_IND_CPC_E!I70+FC_IND_NMM_E!I70+FC_IND_PPP_E!I70+FC_IND_FBT_E!I70+FC_IND_TE_E!I70+FC_IND_MAC_E!I70+FC_IND_TL_E!I70+FC_IND_WP_E!I70+FC_IND_MQ_E!I70+FC_IND_CON_E!I70+FC_IND_NSP_E!I70</f>
        <v>0</v>
      </c>
      <c r="J70" s="52">
        <f>FC_IND_IS_E!J70+FC_IND_NFM_E!J70+FC_IND_CPC_E!J70+FC_IND_NMM_E!J70+FC_IND_PPP_E!J70+FC_IND_FBT_E!J70+FC_IND_TE_E!J70+FC_IND_MAC_E!J70+FC_IND_TL_E!J70+FC_IND_WP_E!J70+FC_IND_MQ_E!J70+FC_IND_CON_E!J70+FC_IND_NSP_E!J70</f>
        <v>0</v>
      </c>
      <c r="K70" s="52">
        <f>FC_IND_IS_E!K70+FC_IND_NFM_E!K70+FC_IND_CPC_E!K70+FC_IND_NMM_E!K70+FC_IND_PPP_E!K70+FC_IND_FBT_E!K70+FC_IND_TE_E!K70+FC_IND_MAC_E!K70+FC_IND_TL_E!K70+FC_IND_WP_E!K70+FC_IND_MQ_E!K70+FC_IND_CON_E!K70+FC_IND_NSP_E!K70</f>
        <v>0</v>
      </c>
      <c r="L70" s="52">
        <f>FC_IND_IS_E!L70+FC_IND_NFM_E!L70+FC_IND_CPC_E!L70+FC_IND_NMM_E!L70+FC_IND_PPP_E!L70+FC_IND_FBT_E!L70+FC_IND_TE_E!L70+FC_IND_MAC_E!L70+FC_IND_TL_E!L70+FC_IND_WP_E!L70+FC_IND_MQ_E!L70+FC_IND_CON_E!L70+FC_IND_NSP_E!L70</f>
        <v>0</v>
      </c>
      <c r="M70" s="52">
        <f>FC_IND_IS_E!M70+FC_IND_NFM_E!M70+FC_IND_CPC_E!M70+FC_IND_NMM_E!M70+FC_IND_PPP_E!M70+FC_IND_FBT_E!M70+FC_IND_TE_E!M70+FC_IND_MAC_E!M70+FC_IND_TL_E!M70+FC_IND_WP_E!M70+FC_IND_MQ_E!M70+FC_IND_CON_E!M70+FC_IND_NSP_E!M70</f>
        <v>0</v>
      </c>
      <c r="N70" s="52">
        <f>FC_IND_IS_E!N70+FC_IND_NFM_E!N70+FC_IND_CPC_E!N70+FC_IND_NMM_E!N70+FC_IND_PPP_E!N70+FC_IND_FBT_E!N70+FC_IND_TE_E!N70+FC_IND_MAC_E!N70+FC_IND_TL_E!N70+FC_IND_WP_E!N70+FC_IND_MQ_E!N70+FC_IND_CON_E!N70+FC_IND_NSP_E!N70</f>
        <v>0</v>
      </c>
      <c r="O70" s="52">
        <f>FC_IND_IS_E!O70+FC_IND_NFM_E!O70+FC_IND_CPC_E!O70+FC_IND_NMM_E!O70+FC_IND_PPP_E!O70+FC_IND_FBT_E!O70+FC_IND_TE_E!O70+FC_IND_MAC_E!O70+FC_IND_TL_E!O70+FC_IND_WP_E!O70+FC_IND_MQ_E!O70+FC_IND_CON_E!O70+FC_IND_NSP_E!O70</f>
        <v>0</v>
      </c>
      <c r="P70" s="52">
        <f>FC_IND_IS_E!P70+FC_IND_NFM_E!P70+FC_IND_CPC_E!P70+FC_IND_NMM_E!P70+FC_IND_PPP_E!P70+FC_IND_FBT_E!P70+FC_IND_TE_E!P70+FC_IND_MAC_E!P70+FC_IND_TL_E!P70+FC_IND_WP_E!P70+FC_IND_MQ_E!P70+FC_IND_CON_E!P70+FC_IND_NSP_E!P70</f>
        <v>0</v>
      </c>
      <c r="Q70" s="52">
        <f>FC_IND_IS_E!Q70+FC_IND_NFM_E!Q70+FC_IND_CPC_E!Q70+FC_IND_NMM_E!Q70+FC_IND_PPP_E!Q70+FC_IND_FBT_E!Q70+FC_IND_TE_E!Q70+FC_IND_MAC_E!Q70+FC_IND_TL_E!Q70+FC_IND_WP_E!Q70+FC_IND_MQ_E!Q70+FC_IND_CON_E!Q70+FC_IND_NSP_E!Q70</f>
        <v>0</v>
      </c>
      <c r="R70" s="52">
        <f>FC_IND_IS_E!R70+FC_IND_NFM_E!R70+FC_IND_CPC_E!R70+FC_IND_NMM_E!R70+FC_IND_PPP_E!R70+FC_IND_FBT_E!R70+FC_IND_TE_E!R70+FC_IND_MAC_E!R70+FC_IND_TL_E!R70+FC_IND_WP_E!R70+FC_IND_MQ_E!R70+FC_IND_CON_E!R70+FC_IND_NSP_E!R70</f>
        <v>0</v>
      </c>
      <c r="S70" s="52">
        <f>FC_IND_IS_E!S70+FC_IND_NFM_E!S70+FC_IND_CPC_E!S70+FC_IND_NMM_E!S70+FC_IND_PPP_E!S70+FC_IND_FBT_E!S70+FC_IND_TE_E!S70+FC_IND_MAC_E!S70+FC_IND_TL_E!S70+FC_IND_WP_E!S70+FC_IND_MQ_E!S70+FC_IND_CON_E!S70+FC_IND_NSP_E!S70</f>
        <v>0</v>
      </c>
      <c r="T70" s="52">
        <f>FC_IND_IS_E!T70+FC_IND_NFM_E!T70+FC_IND_CPC_E!T70+FC_IND_NMM_E!T70+FC_IND_PPP_E!T70+FC_IND_FBT_E!T70+FC_IND_TE_E!T70+FC_IND_MAC_E!T70+FC_IND_TL_E!T70+FC_IND_WP_E!T70+FC_IND_MQ_E!T70+FC_IND_CON_E!T70+FC_IND_NSP_E!T70</f>
        <v>0</v>
      </c>
      <c r="U70" s="52">
        <f>FC_IND_IS_E!U70+FC_IND_NFM_E!U70+FC_IND_CPC_E!U70+FC_IND_NMM_E!U70+FC_IND_PPP_E!U70+FC_IND_FBT_E!U70+FC_IND_TE_E!U70+FC_IND_MAC_E!U70+FC_IND_TL_E!U70+FC_IND_WP_E!U70+FC_IND_MQ_E!U70+FC_IND_CON_E!U70+FC_IND_NSP_E!U70</f>
        <v>0</v>
      </c>
      <c r="V70" s="52">
        <f>FC_IND_IS_E!V70+FC_IND_NFM_E!V70+FC_IND_CPC_E!V70+FC_IND_NMM_E!V70+FC_IND_PPP_E!V70+FC_IND_FBT_E!V70+FC_IND_TE_E!V70+FC_IND_MAC_E!V70+FC_IND_TL_E!V70+FC_IND_WP_E!V70+FC_IND_MQ_E!V70+FC_IND_CON_E!V70+FC_IND_NSP_E!V70</f>
        <v>0</v>
      </c>
      <c r="W70" s="52">
        <f>FC_IND_IS_E!W70+FC_IND_NFM_E!W70+FC_IND_CPC_E!W70+FC_IND_NMM_E!W70+FC_IND_PPP_E!W70+FC_IND_FBT_E!W70+FC_IND_TE_E!W70+FC_IND_MAC_E!W70+FC_IND_TL_E!W70+FC_IND_WP_E!W70+FC_IND_MQ_E!W70+FC_IND_CON_E!W70+FC_IND_NSP_E!W70</f>
        <v>0</v>
      </c>
      <c r="X70" s="52">
        <f>FC_IND_IS_E!X70+FC_IND_NFM_E!X70+FC_IND_CPC_E!X70+FC_IND_NMM_E!X70+FC_IND_PPP_E!X70+FC_IND_FBT_E!X70+FC_IND_TE_E!X70+FC_IND_MAC_E!X70+FC_IND_TL_E!X70+FC_IND_WP_E!X70+FC_IND_MQ_E!X70+FC_IND_CON_E!X70+FC_IND_NSP_E!X70</f>
        <v>0</v>
      </c>
      <c r="Y70" s="52">
        <f>FC_IND_IS_E!Y70+FC_IND_NFM_E!Y70+FC_IND_CPC_E!Y70+FC_IND_NMM_E!Y70+FC_IND_PPP_E!Y70+FC_IND_FBT_E!Y70+FC_IND_TE_E!Y70+FC_IND_MAC_E!Y70+FC_IND_TL_E!Y70+FC_IND_WP_E!Y70+FC_IND_MQ_E!Y70+FC_IND_CON_E!Y70+FC_IND_NSP_E!Y70</f>
        <v>0</v>
      </c>
      <c r="Z70" s="52">
        <f>FC_IND_IS_E!Z70+FC_IND_NFM_E!Z70+FC_IND_CPC_E!Z70+FC_IND_NMM_E!Z70+FC_IND_PPP_E!Z70+FC_IND_FBT_E!Z70+FC_IND_TE_E!Z70+FC_IND_MAC_E!Z70+FC_IND_TL_E!Z70+FC_IND_WP_E!Z70+FC_IND_MQ_E!Z70+FC_IND_CON_E!Z70+FC_IND_NSP_E!Z70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FC_IND_IS_E!C71+FC_IND_NFM_E!C71+FC_IND_CPC_E!C71+FC_IND_NMM_E!C71+FC_IND_PPP_E!C71+FC_IND_FBT_E!C71+FC_IND_TE_E!C71+FC_IND_MAC_E!C71+FC_IND_TL_E!C71+FC_IND_WP_E!C71+FC_IND_MQ_E!C71+FC_IND_CON_E!C71+FC_IND_NSP_E!C71</f>
        <v>0</v>
      </c>
      <c r="D71" s="52">
        <f>FC_IND_IS_E!D71+FC_IND_NFM_E!D71+FC_IND_CPC_E!D71+FC_IND_NMM_E!D71+FC_IND_PPP_E!D71+FC_IND_FBT_E!D71+FC_IND_TE_E!D71+FC_IND_MAC_E!D71+FC_IND_TL_E!D71+FC_IND_WP_E!D71+FC_IND_MQ_E!D71+FC_IND_CON_E!D71+FC_IND_NSP_E!D71</f>
        <v>0</v>
      </c>
      <c r="E71" s="52">
        <f>FC_IND_IS_E!E71+FC_IND_NFM_E!E71+FC_IND_CPC_E!E71+FC_IND_NMM_E!E71+FC_IND_PPP_E!E71+FC_IND_FBT_E!E71+FC_IND_TE_E!E71+FC_IND_MAC_E!E71+FC_IND_TL_E!E71+FC_IND_WP_E!E71+FC_IND_MQ_E!E71+FC_IND_CON_E!E71+FC_IND_NSP_E!E71</f>
        <v>0</v>
      </c>
      <c r="F71" s="52">
        <f>FC_IND_IS_E!F71+FC_IND_NFM_E!F71+FC_IND_CPC_E!F71+FC_IND_NMM_E!F71+FC_IND_PPP_E!F71+FC_IND_FBT_E!F71+FC_IND_TE_E!F71+FC_IND_MAC_E!F71+FC_IND_TL_E!F71+FC_IND_WP_E!F71+FC_IND_MQ_E!F71+FC_IND_CON_E!F71+FC_IND_NSP_E!F71</f>
        <v>0</v>
      </c>
      <c r="G71" s="52">
        <f>FC_IND_IS_E!G71+FC_IND_NFM_E!G71+FC_IND_CPC_E!G71+FC_IND_NMM_E!G71+FC_IND_PPP_E!G71+FC_IND_FBT_E!G71+FC_IND_TE_E!G71+FC_IND_MAC_E!G71+FC_IND_TL_E!G71+FC_IND_WP_E!G71+FC_IND_MQ_E!G71+FC_IND_CON_E!G71+FC_IND_NSP_E!G71</f>
        <v>0</v>
      </c>
      <c r="H71" s="52">
        <f>FC_IND_IS_E!H71+FC_IND_NFM_E!H71+FC_IND_CPC_E!H71+FC_IND_NMM_E!H71+FC_IND_PPP_E!H71+FC_IND_FBT_E!H71+FC_IND_TE_E!H71+FC_IND_MAC_E!H71+FC_IND_TL_E!H71+FC_IND_WP_E!H71+FC_IND_MQ_E!H71+FC_IND_CON_E!H71+FC_IND_NSP_E!H71</f>
        <v>0</v>
      </c>
      <c r="I71" s="52">
        <f>FC_IND_IS_E!I71+FC_IND_NFM_E!I71+FC_IND_CPC_E!I71+FC_IND_NMM_E!I71+FC_IND_PPP_E!I71+FC_IND_FBT_E!I71+FC_IND_TE_E!I71+FC_IND_MAC_E!I71+FC_IND_TL_E!I71+FC_IND_WP_E!I71+FC_IND_MQ_E!I71+FC_IND_CON_E!I71+FC_IND_NSP_E!I71</f>
        <v>0</v>
      </c>
      <c r="J71" s="52">
        <f>FC_IND_IS_E!J71+FC_IND_NFM_E!J71+FC_IND_CPC_E!J71+FC_IND_NMM_E!J71+FC_IND_PPP_E!J71+FC_IND_FBT_E!J71+FC_IND_TE_E!J71+FC_IND_MAC_E!J71+FC_IND_TL_E!J71+FC_IND_WP_E!J71+FC_IND_MQ_E!J71+FC_IND_CON_E!J71+FC_IND_NSP_E!J71</f>
        <v>0</v>
      </c>
      <c r="K71" s="52">
        <f>FC_IND_IS_E!K71+FC_IND_NFM_E!K71+FC_IND_CPC_E!K71+FC_IND_NMM_E!K71+FC_IND_PPP_E!K71+FC_IND_FBT_E!K71+FC_IND_TE_E!K71+FC_IND_MAC_E!K71+FC_IND_TL_E!K71+FC_IND_WP_E!K71+FC_IND_MQ_E!K71+FC_IND_CON_E!K71+FC_IND_NSP_E!K71</f>
        <v>0</v>
      </c>
      <c r="L71" s="52">
        <f>FC_IND_IS_E!L71+FC_IND_NFM_E!L71+FC_IND_CPC_E!L71+FC_IND_NMM_E!L71+FC_IND_PPP_E!L71+FC_IND_FBT_E!L71+FC_IND_TE_E!L71+FC_IND_MAC_E!L71+FC_IND_TL_E!L71+FC_IND_WP_E!L71+FC_IND_MQ_E!L71+FC_IND_CON_E!L71+FC_IND_NSP_E!L71</f>
        <v>0</v>
      </c>
      <c r="M71" s="52">
        <f>FC_IND_IS_E!M71+FC_IND_NFM_E!M71+FC_IND_CPC_E!M71+FC_IND_NMM_E!M71+FC_IND_PPP_E!M71+FC_IND_FBT_E!M71+FC_IND_TE_E!M71+FC_IND_MAC_E!M71+FC_IND_TL_E!M71+FC_IND_WP_E!M71+FC_IND_MQ_E!M71+FC_IND_CON_E!M71+FC_IND_NSP_E!M71</f>
        <v>0</v>
      </c>
      <c r="N71" s="52">
        <f>FC_IND_IS_E!N71+FC_IND_NFM_E!N71+FC_IND_CPC_E!N71+FC_IND_NMM_E!N71+FC_IND_PPP_E!N71+FC_IND_FBT_E!N71+FC_IND_TE_E!N71+FC_IND_MAC_E!N71+FC_IND_TL_E!N71+FC_IND_WP_E!N71+FC_IND_MQ_E!N71+FC_IND_CON_E!N71+FC_IND_NSP_E!N71</f>
        <v>0</v>
      </c>
      <c r="O71" s="52">
        <f>FC_IND_IS_E!O71+FC_IND_NFM_E!O71+FC_IND_CPC_E!O71+FC_IND_NMM_E!O71+FC_IND_PPP_E!O71+FC_IND_FBT_E!O71+FC_IND_TE_E!O71+FC_IND_MAC_E!O71+FC_IND_TL_E!O71+FC_IND_WP_E!O71+FC_IND_MQ_E!O71+FC_IND_CON_E!O71+FC_IND_NSP_E!O71</f>
        <v>0</v>
      </c>
      <c r="P71" s="52">
        <f>FC_IND_IS_E!P71+FC_IND_NFM_E!P71+FC_IND_CPC_E!P71+FC_IND_NMM_E!P71+FC_IND_PPP_E!P71+FC_IND_FBT_E!P71+FC_IND_TE_E!P71+FC_IND_MAC_E!P71+FC_IND_TL_E!P71+FC_IND_WP_E!P71+FC_IND_MQ_E!P71+FC_IND_CON_E!P71+FC_IND_NSP_E!P71</f>
        <v>0</v>
      </c>
      <c r="Q71" s="52">
        <f>FC_IND_IS_E!Q71+FC_IND_NFM_E!Q71+FC_IND_CPC_E!Q71+FC_IND_NMM_E!Q71+FC_IND_PPP_E!Q71+FC_IND_FBT_E!Q71+FC_IND_TE_E!Q71+FC_IND_MAC_E!Q71+FC_IND_TL_E!Q71+FC_IND_WP_E!Q71+FC_IND_MQ_E!Q71+FC_IND_CON_E!Q71+FC_IND_NSP_E!Q71</f>
        <v>0</v>
      </c>
      <c r="R71" s="52">
        <f>FC_IND_IS_E!R71+FC_IND_NFM_E!R71+FC_IND_CPC_E!R71+FC_IND_NMM_E!R71+FC_IND_PPP_E!R71+FC_IND_FBT_E!R71+FC_IND_TE_E!R71+FC_IND_MAC_E!R71+FC_IND_TL_E!R71+FC_IND_WP_E!R71+FC_IND_MQ_E!R71+FC_IND_CON_E!R71+FC_IND_NSP_E!R71</f>
        <v>0</v>
      </c>
      <c r="S71" s="52">
        <f>FC_IND_IS_E!S71+FC_IND_NFM_E!S71+FC_IND_CPC_E!S71+FC_IND_NMM_E!S71+FC_IND_PPP_E!S71+FC_IND_FBT_E!S71+FC_IND_TE_E!S71+FC_IND_MAC_E!S71+FC_IND_TL_E!S71+FC_IND_WP_E!S71+FC_IND_MQ_E!S71+FC_IND_CON_E!S71+FC_IND_NSP_E!S71</f>
        <v>0</v>
      </c>
      <c r="T71" s="52">
        <f>FC_IND_IS_E!T71+FC_IND_NFM_E!T71+FC_IND_CPC_E!T71+FC_IND_NMM_E!T71+FC_IND_PPP_E!T71+FC_IND_FBT_E!T71+FC_IND_TE_E!T71+FC_IND_MAC_E!T71+FC_IND_TL_E!T71+FC_IND_WP_E!T71+FC_IND_MQ_E!T71+FC_IND_CON_E!T71+FC_IND_NSP_E!T71</f>
        <v>0</v>
      </c>
      <c r="U71" s="52">
        <f>FC_IND_IS_E!U71+FC_IND_NFM_E!U71+FC_IND_CPC_E!U71+FC_IND_NMM_E!U71+FC_IND_PPP_E!U71+FC_IND_FBT_E!U71+FC_IND_TE_E!U71+FC_IND_MAC_E!U71+FC_IND_TL_E!U71+FC_IND_WP_E!U71+FC_IND_MQ_E!U71+FC_IND_CON_E!U71+FC_IND_NSP_E!U71</f>
        <v>0</v>
      </c>
      <c r="V71" s="52">
        <f>FC_IND_IS_E!V71+FC_IND_NFM_E!V71+FC_IND_CPC_E!V71+FC_IND_NMM_E!V71+FC_IND_PPP_E!V71+FC_IND_FBT_E!V71+FC_IND_TE_E!V71+FC_IND_MAC_E!V71+FC_IND_TL_E!V71+FC_IND_WP_E!V71+FC_IND_MQ_E!V71+FC_IND_CON_E!V71+FC_IND_NSP_E!V71</f>
        <v>0</v>
      </c>
      <c r="W71" s="52">
        <f>FC_IND_IS_E!W71+FC_IND_NFM_E!W71+FC_IND_CPC_E!W71+FC_IND_NMM_E!W71+FC_IND_PPP_E!W71+FC_IND_FBT_E!W71+FC_IND_TE_E!W71+FC_IND_MAC_E!W71+FC_IND_TL_E!W71+FC_IND_WP_E!W71+FC_IND_MQ_E!W71+FC_IND_CON_E!W71+FC_IND_NSP_E!W71</f>
        <v>0</v>
      </c>
      <c r="X71" s="52">
        <f>FC_IND_IS_E!X71+FC_IND_NFM_E!X71+FC_IND_CPC_E!X71+FC_IND_NMM_E!X71+FC_IND_PPP_E!X71+FC_IND_FBT_E!X71+FC_IND_TE_E!X71+FC_IND_MAC_E!X71+FC_IND_TL_E!X71+FC_IND_WP_E!X71+FC_IND_MQ_E!X71+FC_IND_CON_E!X71+FC_IND_NSP_E!X71</f>
        <v>0</v>
      </c>
      <c r="Y71" s="52">
        <f>FC_IND_IS_E!Y71+FC_IND_NFM_E!Y71+FC_IND_CPC_E!Y71+FC_IND_NMM_E!Y71+FC_IND_PPP_E!Y71+FC_IND_FBT_E!Y71+FC_IND_TE_E!Y71+FC_IND_MAC_E!Y71+FC_IND_TL_E!Y71+FC_IND_WP_E!Y71+FC_IND_MQ_E!Y71+FC_IND_CON_E!Y71+FC_IND_NSP_E!Y71</f>
        <v>0</v>
      </c>
      <c r="Z71" s="52">
        <f>FC_IND_IS_E!Z71+FC_IND_NFM_E!Z71+FC_IND_CPC_E!Z71+FC_IND_NMM_E!Z71+FC_IND_PPP_E!Z71+FC_IND_FBT_E!Z71+FC_IND_TE_E!Z71+FC_IND_MAC_E!Z71+FC_IND_TL_E!Z71+FC_IND_WP_E!Z71+FC_IND_MQ_E!Z71+FC_IND_CON_E!Z71+FC_IND_NSP_E!Z71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FC_IND_IS_E!C72+FC_IND_NFM_E!C72+FC_IND_CPC_E!C72+FC_IND_NMM_E!C72+FC_IND_PPP_E!C72+FC_IND_FBT_E!C72+FC_IND_TE_E!C72+FC_IND_MAC_E!C72+FC_IND_TL_E!C72+FC_IND_WP_E!C72+FC_IND_MQ_E!C72+FC_IND_CON_E!C72+FC_IND_NSP_E!C72</f>
        <v>0</v>
      </c>
      <c r="D72" s="55">
        <f>FC_IND_IS_E!D72+FC_IND_NFM_E!D72+FC_IND_CPC_E!D72+FC_IND_NMM_E!D72+FC_IND_PPP_E!D72+FC_IND_FBT_E!D72+FC_IND_TE_E!D72+FC_IND_MAC_E!D72+FC_IND_TL_E!D72+FC_IND_WP_E!D72+FC_IND_MQ_E!D72+FC_IND_CON_E!D72+FC_IND_NSP_E!D72</f>
        <v>0</v>
      </c>
      <c r="E72" s="55">
        <f>FC_IND_IS_E!E72+FC_IND_NFM_E!E72+FC_IND_CPC_E!E72+FC_IND_NMM_E!E72+FC_IND_PPP_E!E72+FC_IND_FBT_E!E72+FC_IND_TE_E!E72+FC_IND_MAC_E!E72+FC_IND_TL_E!E72+FC_IND_WP_E!E72+FC_IND_MQ_E!E72+FC_IND_CON_E!E72+FC_IND_NSP_E!E72</f>
        <v>0</v>
      </c>
      <c r="F72" s="55">
        <f>FC_IND_IS_E!F72+FC_IND_NFM_E!F72+FC_IND_CPC_E!F72+FC_IND_NMM_E!F72+FC_IND_PPP_E!F72+FC_IND_FBT_E!F72+FC_IND_TE_E!F72+FC_IND_MAC_E!F72+FC_IND_TL_E!F72+FC_IND_WP_E!F72+FC_IND_MQ_E!F72+FC_IND_CON_E!F72+FC_IND_NSP_E!F72</f>
        <v>0</v>
      </c>
      <c r="G72" s="55">
        <f>FC_IND_IS_E!G72+FC_IND_NFM_E!G72+FC_IND_CPC_E!G72+FC_IND_NMM_E!G72+FC_IND_PPP_E!G72+FC_IND_FBT_E!G72+FC_IND_TE_E!G72+FC_IND_MAC_E!G72+FC_IND_TL_E!G72+FC_IND_WP_E!G72+FC_IND_MQ_E!G72+FC_IND_CON_E!G72+FC_IND_NSP_E!G72</f>
        <v>0</v>
      </c>
      <c r="H72" s="55">
        <f>FC_IND_IS_E!H72+FC_IND_NFM_E!H72+FC_IND_CPC_E!H72+FC_IND_NMM_E!H72+FC_IND_PPP_E!H72+FC_IND_FBT_E!H72+FC_IND_TE_E!H72+FC_IND_MAC_E!H72+FC_IND_TL_E!H72+FC_IND_WP_E!H72+FC_IND_MQ_E!H72+FC_IND_CON_E!H72+FC_IND_NSP_E!H72</f>
        <v>0</v>
      </c>
      <c r="I72" s="55">
        <f>FC_IND_IS_E!I72+FC_IND_NFM_E!I72+FC_IND_CPC_E!I72+FC_IND_NMM_E!I72+FC_IND_PPP_E!I72+FC_IND_FBT_E!I72+FC_IND_TE_E!I72+FC_IND_MAC_E!I72+FC_IND_TL_E!I72+FC_IND_WP_E!I72+FC_IND_MQ_E!I72+FC_IND_CON_E!I72+FC_IND_NSP_E!I72</f>
        <v>0</v>
      </c>
      <c r="J72" s="55">
        <f>FC_IND_IS_E!J72+FC_IND_NFM_E!J72+FC_IND_CPC_E!J72+FC_IND_NMM_E!J72+FC_IND_PPP_E!J72+FC_IND_FBT_E!J72+FC_IND_TE_E!J72+FC_IND_MAC_E!J72+FC_IND_TL_E!J72+FC_IND_WP_E!J72+FC_IND_MQ_E!J72+FC_IND_CON_E!J72+FC_IND_NSP_E!J72</f>
        <v>0</v>
      </c>
      <c r="K72" s="55">
        <f>FC_IND_IS_E!K72+FC_IND_NFM_E!K72+FC_IND_CPC_E!K72+FC_IND_NMM_E!K72+FC_IND_PPP_E!K72+FC_IND_FBT_E!K72+FC_IND_TE_E!K72+FC_IND_MAC_E!K72+FC_IND_TL_E!K72+FC_IND_WP_E!K72+FC_IND_MQ_E!K72+FC_IND_CON_E!K72+FC_IND_NSP_E!K72</f>
        <v>0</v>
      </c>
      <c r="L72" s="55">
        <f>FC_IND_IS_E!L72+FC_IND_NFM_E!L72+FC_IND_CPC_E!L72+FC_IND_NMM_E!L72+FC_IND_PPP_E!L72+FC_IND_FBT_E!L72+FC_IND_TE_E!L72+FC_IND_MAC_E!L72+FC_IND_TL_E!L72+FC_IND_WP_E!L72+FC_IND_MQ_E!L72+FC_IND_CON_E!L72+FC_IND_NSP_E!L72</f>
        <v>0</v>
      </c>
      <c r="M72" s="55">
        <f>FC_IND_IS_E!M72+FC_IND_NFM_E!M72+FC_IND_CPC_E!M72+FC_IND_NMM_E!M72+FC_IND_PPP_E!M72+FC_IND_FBT_E!M72+FC_IND_TE_E!M72+FC_IND_MAC_E!M72+FC_IND_TL_E!M72+FC_IND_WP_E!M72+FC_IND_MQ_E!M72+FC_IND_CON_E!M72+FC_IND_NSP_E!M72</f>
        <v>0</v>
      </c>
      <c r="N72" s="55">
        <f>FC_IND_IS_E!N72+FC_IND_NFM_E!N72+FC_IND_CPC_E!N72+FC_IND_NMM_E!N72+FC_IND_PPP_E!N72+FC_IND_FBT_E!N72+FC_IND_TE_E!N72+FC_IND_MAC_E!N72+FC_IND_TL_E!N72+FC_IND_WP_E!N72+FC_IND_MQ_E!N72+FC_IND_CON_E!N72+FC_IND_NSP_E!N72</f>
        <v>0</v>
      </c>
      <c r="O72" s="55">
        <f>FC_IND_IS_E!O72+FC_IND_NFM_E!O72+FC_IND_CPC_E!O72+FC_IND_NMM_E!O72+FC_IND_PPP_E!O72+FC_IND_FBT_E!O72+FC_IND_TE_E!O72+FC_IND_MAC_E!O72+FC_IND_TL_E!O72+FC_IND_WP_E!O72+FC_IND_MQ_E!O72+FC_IND_CON_E!O72+FC_IND_NSP_E!O72</f>
        <v>0</v>
      </c>
      <c r="P72" s="55">
        <f>FC_IND_IS_E!P72+FC_IND_NFM_E!P72+FC_IND_CPC_E!P72+FC_IND_NMM_E!P72+FC_IND_PPP_E!P72+FC_IND_FBT_E!P72+FC_IND_TE_E!P72+FC_IND_MAC_E!P72+FC_IND_TL_E!P72+FC_IND_WP_E!P72+FC_IND_MQ_E!P72+FC_IND_CON_E!P72+FC_IND_NSP_E!P72</f>
        <v>0</v>
      </c>
      <c r="Q72" s="55">
        <f>FC_IND_IS_E!Q72+FC_IND_NFM_E!Q72+FC_IND_CPC_E!Q72+FC_IND_NMM_E!Q72+FC_IND_PPP_E!Q72+FC_IND_FBT_E!Q72+FC_IND_TE_E!Q72+FC_IND_MAC_E!Q72+FC_IND_TL_E!Q72+FC_IND_WP_E!Q72+FC_IND_MQ_E!Q72+FC_IND_CON_E!Q72+FC_IND_NSP_E!Q72</f>
        <v>0</v>
      </c>
      <c r="R72" s="55">
        <f>FC_IND_IS_E!R72+FC_IND_NFM_E!R72+FC_IND_CPC_E!R72+FC_IND_NMM_E!R72+FC_IND_PPP_E!R72+FC_IND_FBT_E!R72+FC_IND_TE_E!R72+FC_IND_MAC_E!R72+FC_IND_TL_E!R72+FC_IND_WP_E!R72+FC_IND_MQ_E!R72+FC_IND_CON_E!R72+FC_IND_NSP_E!R72</f>
        <v>0</v>
      </c>
      <c r="S72" s="55">
        <f>FC_IND_IS_E!S72+FC_IND_NFM_E!S72+FC_IND_CPC_E!S72+FC_IND_NMM_E!S72+FC_IND_PPP_E!S72+FC_IND_FBT_E!S72+FC_IND_TE_E!S72+FC_IND_MAC_E!S72+FC_IND_TL_E!S72+FC_IND_WP_E!S72+FC_IND_MQ_E!S72+FC_IND_CON_E!S72+FC_IND_NSP_E!S72</f>
        <v>0</v>
      </c>
      <c r="T72" s="55">
        <f>FC_IND_IS_E!T72+FC_IND_NFM_E!T72+FC_IND_CPC_E!T72+FC_IND_NMM_E!T72+FC_IND_PPP_E!T72+FC_IND_FBT_E!T72+FC_IND_TE_E!T72+FC_IND_MAC_E!T72+FC_IND_TL_E!T72+FC_IND_WP_E!T72+FC_IND_MQ_E!T72+FC_IND_CON_E!T72+FC_IND_NSP_E!T72</f>
        <v>0</v>
      </c>
      <c r="U72" s="55">
        <f>FC_IND_IS_E!U72+FC_IND_NFM_E!U72+FC_IND_CPC_E!U72+FC_IND_NMM_E!U72+FC_IND_PPP_E!U72+FC_IND_FBT_E!U72+FC_IND_TE_E!U72+FC_IND_MAC_E!U72+FC_IND_TL_E!U72+FC_IND_WP_E!U72+FC_IND_MQ_E!U72+FC_IND_CON_E!U72+FC_IND_NSP_E!U72</f>
        <v>0</v>
      </c>
      <c r="V72" s="55">
        <f>FC_IND_IS_E!V72+FC_IND_NFM_E!V72+FC_IND_CPC_E!V72+FC_IND_NMM_E!V72+FC_IND_PPP_E!V72+FC_IND_FBT_E!V72+FC_IND_TE_E!V72+FC_IND_MAC_E!V72+FC_IND_TL_E!V72+FC_IND_WP_E!V72+FC_IND_MQ_E!V72+FC_IND_CON_E!V72+FC_IND_NSP_E!V72</f>
        <v>0</v>
      </c>
      <c r="W72" s="55">
        <f>FC_IND_IS_E!W72+FC_IND_NFM_E!W72+FC_IND_CPC_E!W72+FC_IND_NMM_E!W72+FC_IND_PPP_E!W72+FC_IND_FBT_E!W72+FC_IND_TE_E!W72+FC_IND_MAC_E!W72+FC_IND_TL_E!W72+FC_IND_WP_E!W72+FC_IND_MQ_E!W72+FC_IND_CON_E!W72+FC_IND_NSP_E!W72</f>
        <v>0</v>
      </c>
      <c r="X72" s="55">
        <f>FC_IND_IS_E!X72+FC_IND_NFM_E!X72+FC_IND_CPC_E!X72+FC_IND_NMM_E!X72+FC_IND_PPP_E!X72+FC_IND_FBT_E!X72+FC_IND_TE_E!X72+FC_IND_MAC_E!X72+FC_IND_TL_E!X72+FC_IND_WP_E!X72+FC_IND_MQ_E!X72+FC_IND_CON_E!X72+FC_IND_NSP_E!X72</f>
        <v>0</v>
      </c>
      <c r="Y72" s="55">
        <f>FC_IND_IS_E!Y72+FC_IND_NFM_E!Y72+FC_IND_CPC_E!Y72+FC_IND_NMM_E!Y72+FC_IND_PPP_E!Y72+FC_IND_FBT_E!Y72+FC_IND_TE_E!Y72+FC_IND_MAC_E!Y72+FC_IND_TL_E!Y72+FC_IND_WP_E!Y72+FC_IND_MQ_E!Y72+FC_IND_CON_E!Y72+FC_IND_NSP_E!Y72</f>
        <v>0</v>
      </c>
      <c r="Z72" s="55">
        <f>FC_IND_IS_E!Z72+FC_IND_NFM_E!Z72+FC_IND_CPC_E!Z72+FC_IND_NMM_E!Z72+FC_IND_PPP_E!Z72+FC_IND_FBT_E!Z72+FC_IND_TE_E!Z72+FC_IND_MAC_E!Z72+FC_IND_TL_E!Z72+FC_IND_WP_E!Z72+FC_IND_MQ_E!Z72+FC_IND_CON_E!Z72+FC_IND_NSP_E!Z72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3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143</v>
      </c>
      <c r="B1" s="4" t="s">
        <v>187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608.26985639999998</v>
      </c>
      <c r="D2" s="21">
        <f t="shared" ref="D2:X2" si="0">SUM(D3,D17,D22,D25,D26,D51,D52)</f>
        <v>234.05537735999999</v>
      </c>
      <c r="E2" s="21">
        <f t="shared" si="0"/>
        <v>155.62419768000001</v>
      </c>
      <c r="F2" s="21">
        <f t="shared" si="0"/>
        <v>170.25707051999998</v>
      </c>
      <c r="G2" s="21">
        <f t="shared" si="0"/>
        <v>140.13691416</v>
      </c>
      <c r="H2" s="21">
        <f t="shared" si="0"/>
        <v>218.30971536000004</v>
      </c>
      <c r="I2" s="21">
        <f t="shared" si="0"/>
        <v>217.29205728000005</v>
      </c>
      <c r="J2" s="21">
        <f t="shared" si="0"/>
        <v>229.14524951999999</v>
      </c>
      <c r="K2" s="21">
        <f t="shared" si="0"/>
        <v>162.74031552000002</v>
      </c>
      <c r="L2" s="21">
        <f t="shared" si="0"/>
        <v>126.72738432000003</v>
      </c>
      <c r="M2" s="21">
        <f t="shared" si="0"/>
        <v>125.63397216</v>
      </c>
      <c r="N2" s="21">
        <f t="shared" si="0"/>
        <v>129.76746336000002</v>
      </c>
      <c r="O2" s="21">
        <f t="shared" si="0"/>
        <v>148.04231795999999</v>
      </c>
      <c r="P2" s="21">
        <f t="shared" si="0"/>
        <v>147.78536363999999</v>
      </c>
      <c r="Q2" s="21">
        <f t="shared" si="0"/>
        <v>177.28383564000001</v>
      </c>
      <c r="R2" s="21">
        <f t="shared" si="0"/>
        <v>141.34962492</v>
      </c>
      <c r="S2" s="21">
        <f t="shared" si="0"/>
        <v>148.87147607999998</v>
      </c>
      <c r="T2" s="21">
        <f t="shared" si="0"/>
        <v>144.64122839999999</v>
      </c>
      <c r="U2" s="21">
        <f t="shared" si="0"/>
        <v>155.62094292</v>
      </c>
      <c r="V2" s="21">
        <f t="shared" si="0"/>
        <v>162.18908172000002</v>
      </c>
      <c r="W2" s="21">
        <f t="shared" si="0"/>
        <v>159.4377648</v>
      </c>
      <c r="X2" s="21">
        <f t="shared" si="0"/>
        <v>156.12630912</v>
      </c>
      <c r="Y2" s="21">
        <f t="shared" ref="Y2:Z2" si="1">SUM(Y3,Y17,Y22,Y25,Y26,Y51,Y52)</f>
        <v>139.797324</v>
      </c>
      <c r="Z2" s="21">
        <f t="shared" si="1"/>
        <v>133.67836872000001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207.04153319999998</v>
      </c>
      <c r="D3" s="24">
        <f t="shared" ref="D3:W3" si="3">SUM(D4,D8,D11)</f>
        <v>48.009787199999998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29.902152239999996</v>
      </c>
      <c r="K3" s="24">
        <f t="shared" si="3"/>
        <v>29.452370759999997</v>
      </c>
      <c r="L3" s="24">
        <f t="shared" si="3"/>
        <v>14.78121372</v>
      </c>
      <c r="M3" s="24">
        <f t="shared" si="3"/>
        <v>17.685152999999996</v>
      </c>
      <c r="N3" s="24">
        <f t="shared" si="3"/>
        <v>17.90208144</v>
      </c>
      <c r="O3" s="24">
        <f t="shared" si="3"/>
        <v>23.043957839999994</v>
      </c>
      <c r="P3" s="24">
        <f t="shared" si="3"/>
        <v>23.392883519999994</v>
      </c>
      <c r="Q3" s="24">
        <f t="shared" si="3"/>
        <v>56.779085519999995</v>
      </c>
      <c r="R3" s="24">
        <f t="shared" si="3"/>
        <v>49.105541520000003</v>
      </c>
      <c r="S3" s="24">
        <f t="shared" si="3"/>
        <v>45.741950639999999</v>
      </c>
      <c r="T3" s="24">
        <f t="shared" si="3"/>
        <v>42.06650831999999</v>
      </c>
      <c r="U3" s="24">
        <f t="shared" si="3"/>
        <v>36.446616359999993</v>
      </c>
      <c r="V3" s="24">
        <f t="shared" si="3"/>
        <v>38.851572240000003</v>
      </c>
      <c r="W3" s="24">
        <f t="shared" si="3"/>
        <v>31.793702039999992</v>
      </c>
      <c r="X3" s="24">
        <f t="shared" ref="X3:Z3" si="4">SUM(X4,X8,X11)</f>
        <v>33.919197839999995</v>
      </c>
      <c r="Y3" s="24">
        <f t="shared" si="4"/>
        <v>15.036874559999998</v>
      </c>
      <c r="Z3" s="24">
        <f t="shared" si="4"/>
        <v>13.504557599999995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29.902152239999996</v>
      </c>
      <c r="K4" s="19">
        <f t="shared" si="6"/>
        <v>29.452370759999997</v>
      </c>
      <c r="L4" s="19">
        <f t="shared" si="6"/>
        <v>14.78121372</v>
      </c>
      <c r="M4" s="19">
        <f t="shared" si="6"/>
        <v>17.685152999999996</v>
      </c>
      <c r="N4" s="19">
        <f t="shared" si="6"/>
        <v>17.90208144</v>
      </c>
      <c r="O4" s="19">
        <f t="shared" si="6"/>
        <v>23.043957839999994</v>
      </c>
      <c r="P4" s="19">
        <f t="shared" si="6"/>
        <v>23.392883519999994</v>
      </c>
      <c r="Q4" s="19">
        <f t="shared" si="6"/>
        <v>29.401765919999999</v>
      </c>
      <c r="R4" s="19">
        <f t="shared" si="6"/>
        <v>30.141375119999999</v>
      </c>
      <c r="S4" s="19">
        <f t="shared" si="6"/>
        <v>16.440557039999998</v>
      </c>
      <c r="T4" s="19">
        <f t="shared" si="6"/>
        <v>8.7821467199999947</v>
      </c>
      <c r="U4" s="19">
        <f t="shared" si="6"/>
        <v>12.660131159999997</v>
      </c>
      <c r="V4" s="19">
        <f t="shared" si="6"/>
        <v>13.301641439999999</v>
      </c>
      <c r="W4" s="19">
        <f t="shared" si="6"/>
        <v>15.306371639999997</v>
      </c>
      <c r="X4" s="19">
        <f t="shared" ref="X4:Z4" si="7">SUM(X5:X7)</f>
        <v>8.6889830399999983</v>
      </c>
      <c r="Y4" s="19">
        <f t="shared" si="7"/>
        <v>6.3563925599999971</v>
      </c>
      <c r="Z4" s="19">
        <f t="shared" si="7"/>
        <v>4.9330871999999966</v>
      </c>
    </row>
    <row r="5" spans="1:26" ht="11.25" customHeight="1" x14ac:dyDescent="0.2">
      <c r="A5" s="28" t="s">
        <v>4</v>
      </c>
      <c r="B5" s="7" t="s">
        <v>5</v>
      </c>
      <c r="C5" s="8">
        <f>FC_IND_IS_BF_E!C5+FC_IND_IS_EA_E!C5</f>
        <v>0</v>
      </c>
      <c r="D5" s="8">
        <f>FC_IND_IS_BF_E!D5+FC_IND_IS_EA_E!D5</f>
        <v>0</v>
      </c>
      <c r="E5" s="8">
        <f>FC_IND_IS_BF_E!E5+FC_IND_IS_EA_E!E5</f>
        <v>0</v>
      </c>
      <c r="F5" s="8">
        <f>FC_IND_IS_BF_E!F5+FC_IND_IS_EA_E!F5</f>
        <v>0</v>
      </c>
      <c r="G5" s="8">
        <f>FC_IND_IS_BF_E!G5+FC_IND_IS_EA_E!G5</f>
        <v>0</v>
      </c>
      <c r="H5" s="8">
        <f>FC_IND_IS_BF_E!H5+FC_IND_IS_EA_E!H5</f>
        <v>0</v>
      </c>
      <c r="I5" s="8">
        <f>FC_IND_IS_BF_E!I5+FC_IND_IS_EA_E!I5</f>
        <v>0</v>
      </c>
      <c r="J5" s="8">
        <f>FC_IND_IS_BF_E!J5+FC_IND_IS_EA_E!J5</f>
        <v>29.902152239999996</v>
      </c>
      <c r="K5" s="8">
        <f>FC_IND_IS_BF_E!K5+FC_IND_IS_EA_E!K5</f>
        <v>29.452370759999997</v>
      </c>
      <c r="L5" s="8">
        <f>FC_IND_IS_BF_E!L5+FC_IND_IS_EA_E!L5</f>
        <v>14.78121372</v>
      </c>
      <c r="M5" s="8">
        <f>FC_IND_IS_BF_E!M5+FC_IND_IS_EA_E!M5</f>
        <v>17.685152999999996</v>
      </c>
      <c r="N5" s="8">
        <f>FC_IND_IS_BF_E!N5+FC_IND_IS_EA_E!N5</f>
        <v>17.90208144</v>
      </c>
      <c r="O5" s="8">
        <f>FC_IND_IS_BF_E!O5+FC_IND_IS_EA_E!O5</f>
        <v>23.043957839999994</v>
      </c>
      <c r="P5" s="8">
        <f>FC_IND_IS_BF_E!P5+FC_IND_IS_EA_E!P5</f>
        <v>23.392883519999994</v>
      </c>
      <c r="Q5" s="8">
        <f>FC_IND_IS_BF_E!Q5+FC_IND_IS_EA_E!Q5</f>
        <v>29.401765919999999</v>
      </c>
      <c r="R5" s="8">
        <f>FC_IND_IS_BF_E!R5+FC_IND_IS_EA_E!R5</f>
        <v>30.141375119999999</v>
      </c>
      <c r="S5" s="8">
        <f>FC_IND_IS_BF_E!S5+FC_IND_IS_EA_E!S5</f>
        <v>16.440557039999998</v>
      </c>
      <c r="T5" s="8">
        <f>FC_IND_IS_BF_E!T5+FC_IND_IS_EA_E!T5</f>
        <v>8.779762799999995</v>
      </c>
      <c r="U5" s="8">
        <f>FC_IND_IS_BF_E!U5+FC_IND_IS_EA_E!U5</f>
        <v>12.652979399999998</v>
      </c>
      <c r="V5" s="8">
        <f>FC_IND_IS_BF_E!V5+FC_IND_IS_EA_E!V5</f>
        <v>13.301641439999999</v>
      </c>
      <c r="W5" s="8">
        <f>FC_IND_IS_BF_E!W5+FC_IND_IS_EA_E!W5</f>
        <v>15.306371639999997</v>
      </c>
      <c r="X5" s="8">
        <f>FC_IND_IS_BF_E!X5+FC_IND_IS_EA_E!X5</f>
        <v>8.6842151999999988</v>
      </c>
      <c r="Y5" s="8">
        <f>FC_IND_IS_BF_E!Y5+FC_IND_IS_EA_E!Y5</f>
        <v>6.3563925599999971</v>
      </c>
      <c r="Z5" s="8">
        <f>FC_IND_IS_BF_E!Z5+FC_IND_IS_EA_E!Z5</f>
        <v>4.9330871999999966</v>
      </c>
    </row>
    <row r="6" spans="1:26" ht="11.25" customHeight="1" x14ac:dyDescent="0.2">
      <c r="A6" s="28" t="s">
        <v>6</v>
      </c>
      <c r="B6" s="7" t="s">
        <v>7</v>
      </c>
      <c r="C6" s="8">
        <f>FC_IND_IS_BF_E!C6+FC_IND_IS_EA_E!C6</f>
        <v>0</v>
      </c>
      <c r="D6" s="8">
        <f>FC_IND_IS_BF_E!D6+FC_IND_IS_EA_E!D6</f>
        <v>0</v>
      </c>
      <c r="E6" s="8">
        <f>FC_IND_IS_BF_E!E6+FC_IND_IS_EA_E!E6</f>
        <v>0</v>
      </c>
      <c r="F6" s="8">
        <f>FC_IND_IS_BF_E!F6+FC_IND_IS_EA_E!F6</f>
        <v>0</v>
      </c>
      <c r="G6" s="8">
        <f>FC_IND_IS_BF_E!G6+FC_IND_IS_EA_E!G6</f>
        <v>0</v>
      </c>
      <c r="H6" s="8">
        <f>FC_IND_IS_BF_E!H6+FC_IND_IS_EA_E!H6</f>
        <v>0</v>
      </c>
      <c r="I6" s="8">
        <f>FC_IND_IS_BF_E!I6+FC_IND_IS_EA_E!I6</f>
        <v>0</v>
      </c>
      <c r="J6" s="8">
        <f>FC_IND_IS_BF_E!J6+FC_IND_IS_EA_E!J6</f>
        <v>0</v>
      </c>
      <c r="K6" s="8">
        <f>FC_IND_IS_BF_E!K6+FC_IND_IS_EA_E!K6</f>
        <v>0</v>
      </c>
      <c r="L6" s="8">
        <f>FC_IND_IS_BF_E!L6+FC_IND_IS_EA_E!L6</f>
        <v>0</v>
      </c>
      <c r="M6" s="8">
        <f>FC_IND_IS_BF_E!M6+FC_IND_IS_EA_E!M6</f>
        <v>0</v>
      </c>
      <c r="N6" s="8">
        <f>FC_IND_IS_BF_E!N6+FC_IND_IS_EA_E!N6</f>
        <v>0</v>
      </c>
      <c r="O6" s="8">
        <f>FC_IND_IS_BF_E!O6+FC_IND_IS_EA_E!O6</f>
        <v>0</v>
      </c>
      <c r="P6" s="8">
        <f>FC_IND_IS_BF_E!P6+FC_IND_IS_EA_E!P6</f>
        <v>0</v>
      </c>
      <c r="Q6" s="8">
        <f>FC_IND_IS_BF_E!Q6+FC_IND_IS_EA_E!Q6</f>
        <v>0</v>
      </c>
      <c r="R6" s="8">
        <f>FC_IND_IS_BF_E!R6+FC_IND_IS_EA_E!R6</f>
        <v>0</v>
      </c>
      <c r="S6" s="8">
        <f>FC_IND_IS_BF_E!S6+FC_IND_IS_EA_E!S6</f>
        <v>0</v>
      </c>
      <c r="T6" s="8">
        <f>FC_IND_IS_BF_E!T6+FC_IND_IS_EA_E!T6</f>
        <v>0</v>
      </c>
      <c r="U6" s="8">
        <f>FC_IND_IS_BF_E!U6+FC_IND_IS_EA_E!U6</f>
        <v>0</v>
      </c>
      <c r="V6" s="8">
        <f>FC_IND_IS_BF_E!V6+FC_IND_IS_EA_E!V6</f>
        <v>0</v>
      </c>
      <c r="W6" s="8">
        <f>FC_IND_IS_BF_E!W6+FC_IND_IS_EA_E!W6</f>
        <v>0</v>
      </c>
      <c r="X6" s="8">
        <f>FC_IND_IS_BF_E!X6+FC_IND_IS_EA_E!X6</f>
        <v>0</v>
      </c>
      <c r="Y6" s="8">
        <f>FC_IND_IS_BF_E!Y6+FC_IND_IS_EA_E!Y6</f>
        <v>0</v>
      </c>
      <c r="Z6" s="8">
        <f>FC_IND_IS_BF_E!Z6+FC_IND_IS_EA_E!Z6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FC_IND_IS_BF_E!C7+FC_IND_IS_EA_E!C7</f>
        <v>0</v>
      </c>
      <c r="D7" s="8">
        <f>FC_IND_IS_BF_E!D7+FC_IND_IS_EA_E!D7</f>
        <v>0</v>
      </c>
      <c r="E7" s="8">
        <f>FC_IND_IS_BF_E!E7+FC_IND_IS_EA_E!E7</f>
        <v>0</v>
      </c>
      <c r="F7" s="8">
        <f>FC_IND_IS_BF_E!F7+FC_IND_IS_EA_E!F7</f>
        <v>0</v>
      </c>
      <c r="G7" s="8">
        <f>FC_IND_IS_BF_E!G7+FC_IND_IS_EA_E!G7</f>
        <v>0</v>
      </c>
      <c r="H7" s="8">
        <f>FC_IND_IS_BF_E!H7+FC_IND_IS_EA_E!H7</f>
        <v>0</v>
      </c>
      <c r="I7" s="8">
        <f>FC_IND_IS_BF_E!I7+FC_IND_IS_EA_E!I7</f>
        <v>0</v>
      </c>
      <c r="J7" s="8">
        <f>FC_IND_IS_BF_E!J7+FC_IND_IS_EA_E!J7</f>
        <v>0</v>
      </c>
      <c r="K7" s="8">
        <f>FC_IND_IS_BF_E!K7+FC_IND_IS_EA_E!K7</f>
        <v>0</v>
      </c>
      <c r="L7" s="8">
        <f>FC_IND_IS_BF_E!L7+FC_IND_IS_EA_E!L7</f>
        <v>0</v>
      </c>
      <c r="M7" s="8">
        <f>FC_IND_IS_BF_E!M7+FC_IND_IS_EA_E!M7</f>
        <v>0</v>
      </c>
      <c r="N7" s="8">
        <f>FC_IND_IS_BF_E!N7+FC_IND_IS_EA_E!N7</f>
        <v>0</v>
      </c>
      <c r="O7" s="8">
        <f>FC_IND_IS_BF_E!O7+FC_IND_IS_EA_E!O7</f>
        <v>0</v>
      </c>
      <c r="P7" s="8">
        <f>FC_IND_IS_BF_E!P7+FC_IND_IS_EA_E!P7</f>
        <v>0</v>
      </c>
      <c r="Q7" s="8">
        <f>FC_IND_IS_BF_E!Q7+FC_IND_IS_EA_E!Q7</f>
        <v>0</v>
      </c>
      <c r="R7" s="8">
        <f>FC_IND_IS_BF_E!R7+FC_IND_IS_EA_E!R7</f>
        <v>0</v>
      </c>
      <c r="S7" s="8">
        <f>FC_IND_IS_BF_E!S7+FC_IND_IS_EA_E!S7</f>
        <v>0</v>
      </c>
      <c r="T7" s="8">
        <f>FC_IND_IS_BF_E!T7+FC_IND_IS_EA_E!T7</f>
        <v>2.3839200000000003E-3</v>
      </c>
      <c r="U7" s="8">
        <f>FC_IND_IS_BF_E!U7+FC_IND_IS_EA_E!U7</f>
        <v>7.1517600000000001E-3</v>
      </c>
      <c r="V7" s="8">
        <f>FC_IND_IS_BF_E!V7+FC_IND_IS_EA_E!V7</f>
        <v>0</v>
      </c>
      <c r="W7" s="8">
        <f>FC_IND_IS_BF_E!W7+FC_IND_IS_EA_E!W7</f>
        <v>0</v>
      </c>
      <c r="X7" s="8">
        <f>FC_IND_IS_BF_E!X7+FC_IND_IS_EA_E!X7</f>
        <v>4.7678399999999989E-3</v>
      </c>
      <c r="Y7" s="8">
        <f>FC_IND_IS_BF_E!Y7+FC_IND_IS_EA_E!Y7</f>
        <v>0</v>
      </c>
      <c r="Z7" s="8">
        <f>FC_IND_IS_BF_E!Z7+FC_IND_IS_EA_E!Z7</f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0</v>
      </c>
      <c r="D8" s="19">
        <f t="shared" ref="D8:W8" si="9">SUM(D9:D10)</f>
        <v>0</v>
      </c>
      <c r="E8" s="19">
        <f t="shared" si="9"/>
        <v>0</v>
      </c>
      <c r="F8" s="19">
        <f t="shared" si="9"/>
        <v>0</v>
      </c>
      <c r="G8" s="19">
        <f t="shared" si="9"/>
        <v>0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ref="X8:Z8" si="10">SUM(X9:X10)</f>
        <v>0</v>
      </c>
      <c r="Y8" s="19">
        <f t="shared" si="10"/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f>FC_IND_IS_BF_E!C9+FC_IND_IS_EA_E!C9</f>
        <v>0</v>
      </c>
      <c r="D9" s="8">
        <f>FC_IND_IS_BF_E!D9+FC_IND_IS_EA_E!D9</f>
        <v>0</v>
      </c>
      <c r="E9" s="8">
        <f>FC_IND_IS_BF_E!E9+FC_IND_IS_EA_E!E9</f>
        <v>0</v>
      </c>
      <c r="F9" s="8">
        <f>FC_IND_IS_BF_E!F9+FC_IND_IS_EA_E!F9</f>
        <v>0</v>
      </c>
      <c r="G9" s="8">
        <f>FC_IND_IS_BF_E!G9+FC_IND_IS_EA_E!G9</f>
        <v>0</v>
      </c>
      <c r="H9" s="8">
        <f>FC_IND_IS_BF_E!H9+FC_IND_IS_EA_E!H9</f>
        <v>0</v>
      </c>
      <c r="I9" s="8">
        <f>FC_IND_IS_BF_E!I9+FC_IND_IS_EA_E!I9</f>
        <v>0</v>
      </c>
      <c r="J9" s="8">
        <f>FC_IND_IS_BF_E!J9+FC_IND_IS_EA_E!J9</f>
        <v>0</v>
      </c>
      <c r="K9" s="8">
        <f>FC_IND_IS_BF_E!K9+FC_IND_IS_EA_E!K9</f>
        <v>0</v>
      </c>
      <c r="L9" s="8">
        <f>FC_IND_IS_BF_E!L9+FC_IND_IS_EA_E!L9</f>
        <v>0</v>
      </c>
      <c r="M9" s="8">
        <f>FC_IND_IS_BF_E!M9+FC_IND_IS_EA_E!M9</f>
        <v>0</v>
      </c>
      <c r="N9" s="8">
        <f>FC_IND_IS_BF_E!N9+FC_IND_IS_EA_E!N9</f>
        <v>0</v>
      </c>
      <c r="O9" s="8">
        <f>FC_IND_IS_BF_E!O9+FC_IND_IS_EA_E!O9</f>
        <v>0</v>
      </c>
      <c r="P9" s="8">
        <f>FC_IND_IS_BF_E!P9+FC_IND_IS_EA_E!P9</f>
        <v>0</v>
      </c>
      <c r="Q9" s="8">
        <f>FC_IND_IS_BF_E!Q9+FC_IND_IS_EA_E!Q9</f>
        <v>0</v>
      </c>
      <c r="R9" s="8">
        <f>FC_IND_IS_BF_E!R9+FC_IND_IS_EA_E!R9</f>
        <v>0</v>
      </c>
      <c r="S9" s="8">
        <f>FC_IND_IS_BF_E!S9+FC_IND_IS_EA_E!S9</f>
        <v>0</v>
      </c>
      <c r="T9" s="8">
        <f>FC_IND_IS_BF_E!T9+FC_IND_IS_EA_E!T9</f>
        <v>0</v>
      </c>
      <c r="U9" s="8">
        <f>FC_IND_IS_BF_E!U9+FC_IND_IS_EA_E!U9</f>
        <v>0</v>
      </c>
      <c r="V9" s="8">
        <f>FC_IND_IS_BF_E!V9+FC_IND_IS_EA_E!V9</f>
        <v>0</v>
      </c>
      <c r="W9" s="8">
        <f>FC_IND_IS_BF_E!W9+FC_IND_IS_EA_E!W9</f>
        <v>0</v>
      </c>
      <c r="X9" s="8">
        <f>FC_IND_IS_BF_E!X9+FC_IND_IS_EA_E!X9</f>
        <v>0</v>
      </c>
      <c r="Y9" s="8">
        <f>FC_IND_IS_BF_E!Y9+FC_IND_IS_EA_E!Y9</f>
        <v>0</v>
      </c>
      <c r="Z9" s="8">
        <f>FC_IND_IS_BF_E!Z9+FC_IND_IS_EA_E!Z9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FC_IND_IS_BF_E!C10+FC_IND_IS_EA_E!C10</f>
        <v>0</v>
      </c>
      <c r="D10" s="8">
        <f>FC_IND_IS_BF_E!D10+FC_IND_IS_EA_E!D10</f>
        <v>0</v>
      </c>
      <c r="E10" s="8">
        <f>FC_IND_IS_BF_E!E10+FC_IND_IS_EA_E!E10</f>
        <v>0</v>
      </c>
      <c r="F10" s="8">
        <f>FC_IND_IS_BF_E!F10+FC_IND_IS_EA_E!F10</f>
        <v>0</v>
      </c>
      <c r="G10" s="8">
        <f>FC_IND_IS_BF_E!G10+FC_IND_IS_EA_E!G10</f>
        <v>0</v>
      </c>
      <c r="H10" s="8">
        <f>FC_IND_IS_BF_E!H10+FC_IND_IS_EA_E!H10</f>
        <v>0</v>
      </c>
      <c r="I10" s="8">
        <f>FC_IND_IS_BF_E!I10+FC_IND_IS_EA_E!I10</f>
        <v>0</v>
      </c>
      <c r="J10" s="8">
        <f>FC_IND_IS_BF_E!J10+FC_IND_IS_EA_E!J10</f>
        <v>0</v>
      </c>
      <c r="K10" s="8">
        <f>FC_IND_IS_BF_E!K10+FC_IND_IS_EA_E!K10</f>
        <v>0</v>
      </c>
      <c r="L10" s="8">
        <f>FC_IND_IS_BF_E!L10+FC_IND_IS_EA_E!L10</f>
        <v>0</v>
      </c>
      <c r="M10" s="8">
        <f>FC_IND_IS_BF_E!M10+FC_IND_IS_EA_E!M10</f>
        <v>0</v>
      </c>
      <c r="N10" s="8">
        <f>FC_IND_IS_BF_E!N10+FC_IND_IS_EA_E!N10</f>
        <v>0</v>
      </c>
      <c r="O10" s="8">
        <f>FC_IND_IS_BF_E!O10+FC_IND_IS_EA_E!O10</f>
        <v>0</v>
      </c>
      <c r="P10" s="8">
        <f>FC_IND_IS_BF_E!P10+FC_IND_IS_EA_E!P10</f>
        <v>0</v>
      </c>
      <c r="Q10" s="8">
        <f>FC_IND_IS_BF_E!Q10+FC_IND_IS_EA_E!Q10</f>
        <v>0</v>
      </c>
      <c r="R10" s="8">
        <f>FC_IND_IS_BF_E!R10+FC_IND_IS_EA_E!R10</f>
        <v>0</v>
      </c>
      <c r="S10" s="8">
        <f>FC_IND_IS_BF_E!S10+FC_IND_IS_EA_E!S10</f>
        <v>0</v>
      </c>
      <c r="T10" s="8">
        <f>FC_IND_IS_BF_E!T10+FC_IND_IS_EA_E!T10</f>
        <v>0</v>
      </c>
      <c r="U10" s="8">
        <f>FC_IND_IS_BF_E!U10+FC_IND_IS_EA_E!U10</f>
        <v>0</v>
      </c>
      <c r="V10" s="8">
        <f>FC_IND_IS_BF_E!V10+FC_IND_IS_EA_E!V10</f>
        <v>0</v>
      </c>
      <c r="W10" s="8">
        <f>FC_IND_IS_BF_E!W10+FC_IND_IS_EA_E!W10</f>
        <v>0</v>
      </c>
      <c r="X10" s="8">
        <f>FC_IND_IS_BF_E!X10+FC_IND_IS_EA_E!X10</f>
        <v>0</v>
      </c>
      <c r="Y10" s="8">
        <f>FC_IND_IS_BF_E!Y10+FC_IND_IS_EA_E!Y10</f>
        <v>0</v>
      </c>
      <c r="Z10" s="8">
        <f>FC_IND_IS_BF_E!Z10+FC_IND_IS_EA_E!Z10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207.04153319999998</v>
      </c>
      <c r="D11" s="19">
        <f t="shared" ref="D11:W11" si="12">SUM(D12:D16)</f>
        <v>48.009787199999998</v>
      </c>
      <c r="E11" s="19">
        <f t="shared" si="12"/>
        <v>0</v>
      </c>
      <c r="F11" s="19">
        <f t="shared" si="12"/>
        <v>0</v>
      </c>
      <c r="G11" s="19">
        <f t="shared" si="12"/>
        <v>0</v>
      </c>
      <c r="H11" s="19">
        <f t="shared" si="12"/>
        <v>0</v>
      </c>
      <c r="I11" s="19">
        <f t="shared" si="12"/>
        <v>0</v>
      </c>
      <c r="J11" s="19">
        <f t="shared" si="12"/>
        <v>0</v>
      </c>
      <c r="K11" s="19">
        <f t="shared" si="12"/>
        <v>0</v>
      </c>
      <c r="L11" s="19">
        <f t="shared" si="12"/>
        <v>0</v>
      </c>
      <c r="M11" s="19">
        <f t="shared" si="12"/>
        <v>0</v>
      </c>
      <c r="N11" s="19">
        <f t="shared" si="12"/>
        <v>0</v>
      </c>
      <c r="O11" s="19">
        <f t="shared" si="12"/>
        <v>0</v>
      </c>
      <c r="P11" s="19">
        <f t="shared" si="12"/>
        <v>0</v>
      </c>
      <c r="Q11" s="19">
        <f t="shared" si="12"/>
        <v>27.377319599999996</v>
      </c>
      <c r="R11" s="19">
        <f t="shared" si="12"/>
        <v>18.964166400000003</v>
      </c>
      <c r="S11" s="19">
        <f t="shared" si="12"/>
        <v>29.301393599999997</v>
      </c>
      <c r="T11" s="19">
        <f t="shared" si="12"/>
        <v>33.284361599999997</v>
      </c>
      <c r="U11" s="19">
        <f t="shared" si="12"/>
        <v>23.786485199999998</v>
      </c>
      <c r="V11" s="19">
        <f t="shared" si="12"/>
        <v>25.549930800000002</v>
      </c>
      <c r="W11" s="19">
        <f t="shared" si="12"/>
        <v>16.487330399999998</v>
      </c>
      <c r="X11" s="19">
        <f t="shared" ref="X11:Z11" si="13">SUM(X12:X16)</f>
        <v>25.230214799999999</v>
      </c>
      <c r="Y11" s="19">
        <f t="shared" si="13"/>
        <v>8.6804820000000014</v>
      </c>
      <c r="Z11" s="19">
        <f t="shared" si="13"/>
        <v>8.571470399999999</v>
      </c>
    </row>
    <row r="12" spans="1:26" ht="11.25" customHeight="1" x14ac:dyDescent="0.2">
      <c r="A12" s="28" t="s">
        <v>14</v>
      </c>
      <c r="B12" s="7" t="s">
        <v>15</v>
      </c>
      <c r="C12" s="8">
        <f>FC_IND_IS_BF_E!C12+FC_IND_IS_EA_E!C12</f>
        <v>0</v>
      </c>
      <c r="D12" s="8">
        <f>FC_IND_IS_BF_E!D12+FC_IND_IS_EA_E!D12</f>
        <v>0</v>
      </c>
      <c r="E12" s="8">
        <f>FC_IND_IS_BF_E!E12+FC_IND_IS_EA_E!E12</f>
        <v>0</v>
      </c>
      <c r="F12" s="8">
        <f>FC_IND_IS_BF_E!F12+FC_IND_IS_EA_E!F12</f>
        <v>0</v>
      </c>
      <c r="G12" s="8">
        <f>FC_IND_IS_BF_E!G12+FC_IND_IS_EA_E!G12</f>
        <v>0</v>
      </c>
      <c r="H12" s="8">
        <f>FC_IND_IS_BF_E!H12+FC_IND_IS_EA_E!H12</f>
        <v>0</v>
      </c>
      <c r="I12" s="8">
        <f>FC_IND_IS_BF_E!I12+FC_IND_IS_EA_E!I12</f>
        <v>0</v>
      </c>
      <c r="J12" s="8">
        <f>FC_IND_IS_BF_E!J12+FC_IND_IS_EA_E!J12</f>
        <v>0</v>
      </c>
      <c r="K12" s="8">
        <f>FC_IND_IS_BF_E!K12+FC_IND_IS_EA_E!K12</f>
        <v>0</v>
      </c>
      <c r="L12" s="8">
        <f>FC_IND_IS_BF_E!L12+FC_IND_IS_EA_E!L12</f>
        <v>0</v>
      </c>
      <c r="M12" s="8">
        <f>FC_IND_IS_BF_E!M12+FC_IND_IS_EA_E!M12</f>
        <v>0</v>
      </c>
      <c r="N12" s="8">
        <f>FC_IND_IS_BF_E!N12+FC_IND_IS_EA_E!N12</f>
        <v>0</v>
      </c>
      <c r="O12" s="8">
        <f>FC_IND_IS_BF_E!O12+FC_IND_IS_EA_E!O12</f>
        <v>0</v>
      </c>
      <c r="P12" s="8">
        <f>FC_IND_IS_BF_E!P12+FC_IND_IS_EA_E!P12</f>
        <v>0</v>
      </c>
      <c r="Q12" s="8">
        <f>FC_IND_IS_BF_E!Q12+FC_IND_IS_EA_E!Q12</f>
        <v>0</v>
      </c>
      <c r="R12" s="8">
        <f>FC_IND_IS_BF_E!R12+FC_IND_IS_EA_E!R12</f>
        <v>0</v>
      </c>
      <c r="S12" s="8">
        <f>FC_IND_IS_BF_E!S12+FC_IND_IS_EA_E!S12</f>
        <v>0</v>
      </c>
      <c r="T12" s="8">
        <f>FC_IND_IS_BF_E!T12+FC_IND_IS_EA_E!T12</f>
        <v>0</v>
      </c>
      <c r="U12" s="8">
        <f>FC_IND_IS_BF_E!U12+FC_IND_IS_EA_E!U12</f>
        <v>0</v>
      </c>
      <c r="V12" s="8">
        <f>FC_IND_IS_BF_E!V12+FC_IND_IS_EA_E!V12</f>
        <v>0</v>
      </c>
      <c r="W12" s="8">
        <f>FC_IND_IS_BF_E!W12+FC_IND_IS_EA_E!W12</f>
        <v>0</v>
      </c>
      <c r="X12" s="8">
        <f>FC_IND_IS_BF_E!X12+FC_IND_IS_EA_E!X12</f>
        <v>0</v>
      </c>
      <c r="Y12" s="8">
        <f>FC_IND_IS_BF_E!Y12+FC_IND_IS_EA_E!Y12</f>
        <v>0</v>
      </c>
      <c r="Z12" s="8">
        <f>FC_IND_IS_BF_E!Z12+FC_IND_IS_EA_E!Z12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FC_IND_IS_BF_E!C13+FC_IND_IS_EA_E!C13</f>
        <v>207.04153319999998</v>
      </c>
      <c r="D13" s="8">
        <f>FC_IND_IS_BF_E!D13+FC_IND_IS_EA_E!D13</f>
        <v>48.009787199999998</v>
      </c>
      <c r="E13" s="8">
        <f>FC_IND_IS_BF_E!E13+FC_IND_IS_EA_E!E13</f>
        <v>0</v>
      </c>
      <c r="F13" s="8">
        <f>FC_IND_IS_BF_E!F13+FC_IND_IS_EA_E!F13</f>
        <v>0</v>
      </c>
      <c r="G13" s="8">
        <f>FC_IND_IS_BF_E!G13+FC_IND_IS_EA_E!G13</f>
        <v>0</v>
      </c>
      <c r="H13" s="8">
        <f>FC_IND_IS_BF_E!H13+FC_IND_IS_EA_E!H13</f>
        <v>0</v>
      </c>
      <c r="I13" s="8">
        <f>FC_IND_IS_BF_E!I13+FC_IND_IS_EA_E!I13</f>
        <v>0</v>
      </c>
      <c r="J13" s="8">
        <f>FC_IND_IS_BF_E!J13+FC_IND_IS_EA_E!J13</f>
        <v>0</v>
      </c>
      <c r="K13" s="8">
        <f>FC_IND_IS_BF_E!K13+FC_IND_IS_EA_E!K13</f>
        <v>0</v>
      </c>
      <c r="L13" s="8">
        <f>FC_IND_IS_BF_E!L13+FC_IND_IS_EA_E!L13</f>
        <v>0</v>
      </c>
      <c r="M13" s="8">
        <f>FC_IND_IS_BF_E!M13+FC_IND_IS_EA_E!M13</f>
        <v>0</v>
      </c>
      <c r="N13" s="8">
        <f>FC_IND_IS_BF_E!N13+FC_IND_IS_EA_E!N13</f>
        <v>0</v>
      </c>
      <c r="O13" s="8">
        <f>FC_IND_IS_BF_E!O13+FC_IND_IS_EA_E!O13</f>
        <v>0</v>
      </c>
      <c r="P13" s="8">
        <f>FC_IND_IS_BF_E!P13+FC_IND_IS_EA_E!P13</f>
        <v>0</v>
      </c>
      <c r="Q13" s="8">
        <f>FC_IND_IS_BF_E!Q13+FC_IND_IS_EA_E!Q13</f>
        <v>27.377319599999996</v>
      </c>
      <c r="R13" s="8">
        <f>FC_IND_IS_BF_E!R13+FC_IND_IS_EA_E!R13</f>
        <v>18.964166400000003</v>
      </c>
      <c r="S13" s="8">
        <f>FC_IND_IS_BF_E!S13+FC_IND_IS_EA_E!S13</f>
        <v>29.301393599999997</v>
      </c>
      <c r="T13" s="8">
        <f>FC_IND_IS_BF_E!T13+FC_IND_IS_EA_E!T13</f>
        <v>33.284361599999997</v>
      </c>
      <c r="U13" s="8">
        <f>FC_IND_IS_BF_E!U13+FC_IND_IS_EA_E!U13</f>
        <v>23.786485199999998</v>
      </c>
      <c r="V13" s="8">
        <f>FC_IND_IS_BF_E!V13+FC_IND_IS_EA_E!V13</f>
        <v>25.549930800000002</v>
      </c>
      <c r="W13" s="8">
        <f>FC_IND_IS_BF_E!W13+FC_IND_IS_EA_E!W13</f>
        <v>16.487330399999998</v>
      </c>
      <c r="X13" s="8">
        <f>FC_IND_IS_BF_E!X13+FC_IND_IS_EA_E!X13</f>
        <v>25.230214799999999</v>
      </c>
      <c r="Y13" s="8">
        <f>FC_IND_IS_BF_E!Y13+FC_IND_IS_EA_E!Y13</f>
        <v>8.6804820000000014</v>
      </c>
      <c r="Z13" s="8">
        <f>FC_IND_IS_BF_E!Z13+FC_IND_IS_EA_E!Z13</f>
        <v>8.571470399999999</v>
      </c>
    </row>
    <row r="14" spans="1:26" ht="11.25" customHeight="1" x14ac:dyDescent="0.2">
      <c r="A14" s="28" t="s">
        <v>18</v>
      </c>
      <c r="B14" s="7" t="s">
        <v>19</v>
      </c>
      <c r="C14" s="8">
        <f>FC_IND_IS_BF_E!C14+FC_IND_IS_EA_E!C14</f>
        <v>0</v>
      </c>
      <c r="D14" s="8">
        <f>FC_IND_IS_BF_E!D14+FC_IND_IS_EA_E!D14</f>
        <v>0</v>
      </c>
      <c r="E14" s="8">
        <f>FC_IND_IS_BF_E!E14+FC_IND_IS_EA_E!E14</f>
        <v>0</v>
      </c>
      <c r="F14" s="8">
        <f>FC_IND_IS_BF_E!F14+FC_IND_IS_EA_E!F14</f>
        <v>0</v>
      </c>
      <c r="G14" s="8">
        <f>FC_IND_IS_BF_E!G14+FC_IND_IS_EA_E!G14</f>
        <v>0</v>
      </c>
      <c r="H14" s="8">
        <f>FC_IND_IS_BF_E!H14+FC_IND_IS_EA_E!H14</f>
        <v>0</v>
      </c>
      <c r="I14" s="8">
        <f>FC_IND_IS_BF_E!I14+FC_IND_IS_EA_E!I14</f>
        <v>0</v>
      </c>
      <c r="J14" s="8">
        <f>FC_IND_IS_BF_E!J14+FC_IND_IS_EA_E!J14</f>
        <v>0</v>
      </c>
      <c r="K14" s="8">
        <f>FC_IND_IS_BF_E!K14+FC_IND_IS_EA_E!K14</f>
        <v>0</v>
      </c>
      <c r="L14" s="8">
        <f>FC_IND_IS_BF_E!L14+FC_IND_IS_EA_E!L14</f>
        <v>0</v>
      </c>
      <c r="M14" s="8">
        <f>FC_IND_IS_BF_E!M14+FC_IND_IS_EA_E!M14</f>
        <v>0</v>
      </c>
      <c r="N14" s="8">
        <f>FC_IND_IS_BF_E!N14+FC_IND_IS_EA_E!N14</f>
        <v>0</v>
      </c>
      <c r="O14" s="8">
        <f>FC_IND_IS_BF_E!O14+FC_IND_IS_EA_E!O14</f>
        <v>0</v>
      </c>
      <c r="P14" s="8">
        <f>FC_IND_IS_BF_E!P14+FC_IND_IS_EA_E!P14</f>
        <v>0</v>
      </c>
      <c r="Q14" s="8">
        <f>FC_IND_IS_BF_E!Q14+FC_IND_IS_EA_E!Q14</f>
        <v>0</v>
      </c>
      <c r="R14" s="8">
        <f>FC_IND_IS_BF_E!R14+FC_IND_IS_EA_E!R14</f>
        <v>0</v>
      </c>
      <c r="S14" s="8">
        <f>FC_IND_IS_BF_E!S14+FC_IND_IS_EA_E!S14</f>
        <v>0</v>
      </c>
      <c r="T14" s="8">
        <f>FC_IND_IS_BF_E!T14+FC_IND_IS_EA_E!T14</f>
        <v>0</v>
      </c>
      <c r="U14" s="8">
        <f>FC_IND_IS_BF_E!U14+FC_IND_IS_EA_E!U14</f>
        <v>0</v>
      </c>
      <c r="V14" s="8">
        <f>FC_IND_IS_BF_E!V14+FC_IND_IS_EA_E!V14</f>
        <v>0</v>
      </c>
      <c r="W14" s="8">
        <f>FC_IND_IS_BF_E!W14+FC_IND_IS_EA_E!W14</f>
        <v>0</v>
      </c>
      <c r="X14" s="8">
        <f>FC_IND_IS_BF_E!X14+FC_IND_IS_EA_E!X14</f>
        <v>0</v>
      </c>
      <c r="Y14" s="8">
        <f>FC_IND_IS_BF_E!Y14+FC_IND_IS_EA_E!Y14</f>
        <v>0</v>
      </c>
      <c r="Z14" s="8">
        <f>FC_IND_IS_BF_E!Z14+FC_IND_IS_EA_E!Z14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FC_IND_IS_BF_E!C15+FC_IND_IS_EA_E!C15</f>
        <v>0</v>
      </c>
      <c r="D15" s="8">
        <f>FC_IND_IS_BF_E!D15+FC_IND_IS_EA_E!D15</f>
        <v>0</v>
      </c>
      <c r="E15" s="8">
        <f>FC_IND_IS_BF_E!E15+FC_IND_IS_EA_E!E15</f>
        <v>0</v>
      </c>
      <c r="F15" s="8">
        <f>FC_IND_IS_BF_E!F15+FC_IND_IS_EA_E!F15</f>
        <v>0</v>
      </c>
      <c r="G15" s="8">
        <f>FC_IND_IS_BF_E!G15+FC_IND_IS_EA_E!G15</f>
        <v>0</v>
      </c>
      <c r="H15" s="8">
        <f>FC_IND_IS_BF_E!H15+FC_IND_IS_EA_E!H15</f>
        <v>0</v>
      </c>
      <c r="I15" s="8">
        <f>FC_IND_IS_BF_E!I15+FC_IND_IS_EA_E!I15</f>
        <v>0</v>
      </c>
      <c r="J15" s="8">
        <f>FC_IND_IS_BF_E!J15+FC_IND_IS_EA_E!J15</f>
        <v>0</v>
      </c>
      <c r="K15" s="8">
        <f>FC_IND_IS_BF_E!K15+FC_IND_IS_EA_E!K15</f>
        <v>0</v>
      </c>
      <c r="L15" s="8">
        <f>FC_IND_IS_BF_E!L15+FC_IND_IS_EA_E!L15</f>
        <v>0</v>
      </c>
      <c r="M15" s="8">
        <f>FC_IND_IS_BF_E!M15+FC_IND_IS_EA_E!M15</f>
        <v>0</v>
      </c>
      <c r="N15" s="8">
        <f>FC_IND_IS_BF_E!N15+FC_IND_IS_EA_E!N15</f>
        <v>0</v>
      </c>
      <c r="O15" s="8">
        <f>FC_IND_IS_BF_E!O15+FC_IND_IS_EA_E!O15</f>
        <v>0</v>
      </c>
      <c r="P15" s="8">
        <f>FC_IND_IS_BF_E!P15+FC_IND_IS_EA_E!P15</f>
        <v>0</v>
      </c>
      <c r="Q15" s="8">
        <f>FC_IND_IS_BF_E!Q15+FC_IND_IS_EA_E!Q15</f>
        <v>0</v>
      </c>
      <c r="R15" s="8">
        <f>FC_IND_IS_BF_E!R15+FC_IND_IS_EA_E!R15</f>
        <v>0</v>
      </c>
      <c r="S15" s="8">
        <f>FC_IND_IS_BF_E!S15+FC_IND_IS_EA_E!S15</f>
        <v>0</v>
      </c>
      <c r="T15" s="8">
        <f>FC_IND_IS_BF_E!T15+FC_IND_IS_EA_E!T15</f>
        <v>0</v>
      </c>
      <c r="U15" s="8">
        <f>FC_IND_IS_BF_E!U15+FC_IND_IS_EA_E!U15</f>
        <v>0</v>
      </c>
      <c r="V15" s="8">
        <f>FC_IND_IS_BF_E!V15+FC_IND_IS_EA_E!V15</f>
        <v>0</v>
      </c>
      <c r="W15" s="8">
        <f>FC_IND_IS_BF_E!W15+FC_IND_IS_EA_E!W15</f>
        <v>0</v>
      </c>
      <c r="X15" s="8">
        <f>FC_IND_IS_BF_E!X15+FC_IND_IS_EA_E!X15</f>
        <v>0</v>
      </c>
      <c r="Y15" s="8">
        <f>FC_IND_IS_BF_E!Y15+FC_IND_IS_EA_E!Y15</f>
        <v>0</v>
      </c>
      <c r="Z15" s="8">
        <f>FC_IND_IS_BF_E!Z15+FC_IND_IS_EA_E!Z15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FC_IND_IS_BF_E!C16+FC_IND_IS_EA_E!C16</f>
        <v>0</v>
      </c>
      <c r="D16" s="8">
        <f>FC_IND_IS_BF_E!D16+FC_IND_IS_EA_E!D16</f>
        <v>0</v>
      </c>
      <c r="E16" s="8">
        <f>FC_IND_IS_BF_E!E16+FC_IND_IS_EA_E!E16</f>
        <v>0</v>
      </c>
      <c r="F16" s="8">
        <f>FC_IND_IS_BF_E!F16+FC_IND_IS_EA_E!F16</f>
        <v>0</v>
      </c>
      <c r="G16" s="8">
        <f>FC_IND_IS_BF_E!G16+FC_IND_IS_EA_E!G16</f>
        <v>0</v>
      </c>
      <c r="H16" s="8">
        <f>FC_IND_IS_BF_E!H16+FC_IND_IS_EA_E!H16</f>
        <v>0</v>
      </c>
      <c r="I16" s="8">
        <f>FC_IND_IS_BF_E!I16+FC_IND_IS_EA_E!I16</f>
        <v>0</v>
      </c>
      <c r="J16" s="8">
        <f>FC_IND_IS_BF_E!J16+FC_IND_IS_EA_E!J16</f>
        <v>0</v>
      </c>
      <c r="K16" s="8">
        <f>FC_IND_IS_BF_E!K16+FC_IND_IS_EA_E!K16</f>
        <v>0</v>
      </c>
      <c r="L16" s="8">
        <f>FC_IND_IS_BF_E!L16+FC_IND_IS_EA_E!L16</f>
        <v>0</v>
      </c>
      <c r="M16" s="8">
        <f>FC_IND_IS_BF_E!M16+FC_IND_IS_EA_E!M16</f>
        <v>0</v>
      </c>
      <c r="N16" s="8">
        <f>FC_IND_IS_BF_E!N16+FC_IND_IS_EA_E!N16</f>
        <v>0</v>
      </c>
      <c r="O16" s="8">
        <f>FC_IND_IS_BF_E!O16+FC_IND_IS_EA_E!O16</f>
        <v>0</v>
      </c>
      <c r="P16" s="8">
        <f>FC_IND_IS_BF_E!P16+FC_IND_IS_EA_E!P16</f>
        <v>0</v>
      </c>
      <c r="Q16" s="8">
        <f>FC_IND_IS_BF_E!Q16+FC_IND_IS_EA_E!Q16</f>
        <v>0</v>
      </c>
      <c r="R16" s="8">
        <f>FC_IND_IS_BF_E!R16+FC_IND_IS_EA_E!R16</f>
        <v>0</v>
      </c>
      <c r="S16" s="8">
        <f>FC_IND_IS_BF_E!S16+FC_IND_IS_EA_E!S16</f>
        <v>0</v>
      </c>
      <c r="T16" s="8">
        <f>FC_IND_IS_BF_E!T16+FC_IND_IS_EA_E!T16</f>
        <v>0</v>
      </c>
      <c r="U16" s="8">
        <f>FC_IND_IS_BF_E!U16+FC_IND_IS_EA_E!U16</f>
        <v>0</v>
      </c>
      <c r="V16" s="8">
        <f>FC_IND_IS_BF_E!V16+FC_IND_IS_EA_E!V16</f>
        <v>0</v>
      </c>
      <c r="W16" s="8">
        <f>FC_IND_IS_BF_E!W16+FC_IND_IS_EA_E!W16</f>
        <v>0</v>
      </c>
      <c r="X16" s="8">
        <f>FC_IND_IS_BF_E!X16+FC_IND_IS_EA_E!X16</f>
        <v>0</v>
      </c>
      <c r="Y16" s="8">
        <f>FC_IND_IS_BF_E!Y16+FC_IND_IS_EA_E!Y16</f>
        <v>0</v>
      </c>
      <c r="Z16" s="8">
        <f>FC_IND_IS_BF_E!Z16+FC_IND_IS_EA_E!Z16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241.12101600000003</v>
      </c>
      <c r="D17" s="27">
        <f t="shared" ref="D17:W17" si="15">SUM(D18:D21)</f>
        <v>37.836791999999996</v>
      </c>
      <c r="E17" s="27">
        <f t="shared" si="15"/>
        <v>0</v>
      </c>
      <c r="F17" s="27">
        <f t="shared" si="15"/>
        <v>0</v>
      </c>
      <c r="G17" s="27">
        <f t="shared" si="15"/>
        <v>0</v>
      </c>
      <c r="H17" s="27">
        <f t="shared" si="15"/>
        <v>0</v>
      </c>
      <c r="I17" s="27">
        <f t="shared" si="15"/>
        <v>0</v>
      </c>
      <c r="J17" s="27">
        <f t="shared" si="15"/>
        <v>0</v>
      </c>
      <c r="K17" s="27">
        <f t="shared" si="15"/>
        <v>0</v>
      </c>
      <c r="L17" s="27">
        <f t="shared" si="15"/>
        <v>0</v>
      </c>
      <c r="M17" s="27">
        <f t="shared" si="15"/>
        <v>0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ref="X17:Z17" si="16">SUM(X18:X21)</f>
        <v>0</v>
      </c>
      <c r="Y17" s="27">
        <f t="shared" si="16"/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FC_IND_IS_BF_E!C18+FC_IND_IS_EA_E!C18</f>
        <v>0</v>
      </c>
      <c r="D18" s="8">
        <f>FC_IND_IS_BF_E!D18+FC_IND_IS_EA_E!D18</f>
        <v>0</v>
      </c>
      <c r="E18" s="8">
        <f>FC_IND_IS_BF_E!E18+FC_IND_IS_EA_E!E18</f>
        <v>0</v>
      </c>
      <c r="F18" s="8">
        <f>FC_IND_IS_BF_E!F18+FC_IND_IS_EA_E!F18</f>
        <v>0</v>
      </c>
      <c r="G18" s="8">
        <f>FC_IND_IS_BF_E!G18+FC_IND_IS_EA_E!G18</f>
        <v>0</v>
      </c>
      <c r="H18" s="8">
        <f>FC_IND_IS_BF_E!H18+FC_IND_IS_EA_E!H18</f>
        <v>0</v>
      </c>
      <c r="I18" s="8">
        <f>FC_IND_IS_BF_E!I18+FC_IND_IS_EA_E!I18</f>
        <v>0</v>
      </c>
      <c r="J18" s="8">
        <f>FC_IND_IS_BF_E!J18+FC_IND_IS_EA_E!J18</f>
        <v>0</v>
      </c>
      <c r="K18" s="8">
        <f>FC_IND_IS_BF_E!K18+FC_IND_IS_EA_E!K18</f>
        <v>0</v>
      </c>
      <c r="L18" s="8">
        <f>FC_IND_IS_BF_E!L18+FC_IND_IS_EA_E!L18</f>
        <v>0</v>
      </c>
      <c r="M18" s="8">
        <f>FC_IND_IS_BF_E!M18+FC_IND_IS_EA_E!M18</f>
        <v>0</v>
      </c>
      <c r="N18" s="8">
        <f>FC_IND_IS_BF_E!N18+FC_IND_IS_EA_E!N18</f>
        <v>0</v>
      </c>
      <c r="O18" s="8">
        <f>FC_IND_IS_BF_E!O18+FC_IND_IS_EA_E!O18</f>
        <v>0</v>
      </c>
      <c r="P18" s="8">
        <f>FC_IND_IS_BF_E!P18+FC_IND_IS_EA_E!P18</f>
        <v>0</v>
      </c>
      <c r="Q18" s="8">
        <f>FC_IND_IS_BF_E!Q18+FC_IND_IS_EA_E!Q18</f>
        <v>0</v>
      </c>
      <c r="R18" s="8">
        <f>FC_IND_IS_BF_E!R18+FC_IND_IS_EA_E!R18</f>
        <v>0</v>
      </c>
      <c r="S18" s="8">
        <f>FC_IND_IS_BF_E!S18+FC_IND_IS_EA_E!S18</f>
        <v>0</v>
      </c>
      <c r="T18" s="8">
        <f>FC_IND_IS_BF_E!T18+FC_IND_IS_EA_E!T18</f>
        <v>0</v>
      </c>
      <c r="U18" s="8">
        <f>FC_IND_IS_BF_E!U18+FC_IND_IS_EA_E!U18</f>
        <v>0</v>
      </c>
      <c r="V18" s="8">
        <f>FC_IND_IS_BF_E!V18+FC_IND_IS_EA_E!V18</f>
        <v>0</v>
      </c>
      <c r="W18" s="8">
        <f>FC_IND_IS_BF_E!W18+FC_IND_IS_EA_E!W18</f>
        <v>0</v>
      </c>
      <c r="X18" s="8">
        <f>FC_IND_IS_BF_E!X18+FC_IND_IS_EA_E!X18</f>
        <v>0</v>
      </c>
      <c r="Y18" s="8">
        <f>FC_IND_IS_BF_E!Y18+FC_IND_IS_EA_E!Y18</f>
        <v>0</v>
      </c>
      <c r="Z18" s="8">
        <f>FC_IND_IS_BF_E!Z18+FC_IND_IS_EA_E!Z18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FC_IND_IS_BF_E!C19+FC_IND_IS_EA_E!C19</f>
        <v>38.841119999999989</v>
      </c>
      <c r="D19" s="8">
        <f>FC_IND_IS_BF_E!D19+FC_IND_IS_EA_E!D19</f>
        <v>2.9970000000000008</v>
      </c>
      <c r="E19" s="8">
        <f>FC_IND_IS_BF_E!E19+FC_IND_IS_EA_E!E19</f>
        <v>0</v>
      </c>
      <c r="F19" s="8">
        <f>FC_IND_IS_BF_E!F19+FC_IND_IS_EA_E!F19</f>
        <v>0</v>
      </c>
      <c r="G19" s="8">
        <f>FC_IND_IS_BF_E!G19+FC_IND_IS_EA_E!G19</f>
        <v>0</v>
      </c>
      <c r="H19" s="8">
        <f>FC_IND_IS_BF_E!H19+FC_IND_IS_EA_E!H19</f>
        <v>0</v>
      </c>
      <c r="I19" s="8">
        <f>FC_IND_IS_BF_E!I19+FC_IND_IS_EA_E!I19</f>
        <v>0</v>
      </c>
      <c r="J19" s="8">
        <f>FC_IND_IS_BF_E!J19+FC_IND_IS_EA_E!J19</f>
        <v>0</v>
      </c>
      <c r="K19" s="8">
        <f>FC_IND_IS_BF_E!K19+FC_IND_IS_EA_E!K19</f>
        <v>0</v>
      </c>
      <c r="L19" s="8">
        <f>FC_IND_IS_BF_E!L19+FC_IND_IS_EA_E!L19</f>
        <v>0</v>
      </c>
      <c r="M19" s="8">
        <f>FC_IND_IS_BF_E!M19+FC_IND_IS_EA_E!M19</f>
        <v>0</v>
      </c>
      <c r="N19" s="8">
        <f>FC_IND_IS_BF_E!N19+FC_IND_IS_EA_E!N19</f>
        <v>0</v>
      </c>
      <c r="O19" s="8">
        <f>FC_IND_IS_BF_E!O19+FC_IND_IS_EA_E!O19</f>
        <v>0</v>
      </c>
      <c r="P19" s="8">
        <f>FC_IND_IS_BF_E!P19+FC_IND_IS_EA_E!P19</f>
        <v>0</v>
      </c>
      <c r="Q19" s="8">
        <f>FC_IND_IS_BF_E!Q19+FC_IND_IS_EA_E!Q19</f>
        <v>0</v>
      </c>
      <c r="R19" s="8">
        <f>FC_IND_IS_BF_E!R19+FC_IND_IS_EA_E!R19</f>
        <v>0</v>
      </c>
      <c r="S19" s="8">
        <f>FC_IND_IS_BF_E!S19+FC_IND_IS_EA_E!S19</f>
        <v>0</v>
      </c>
      <c r="T19" s="8">
        <f>FC_IND_IS_BF_E!T19+FC_IND_IS_EA_E!T19</f>
        <v>0</v>
      </c>
      <c r="U19" s="8">
        <f>FC_IND_IS_BF_E!U19+FC_IND_IS_EA_E!U19</f>
        <v>0</v>
      </c>
      <c r="V19" s="8">
        <f>FC_IND_IS_BF_E!V19+FC_IND_IS_EA_E!V19</f>
        <v>0</v>
      </c>
      <c r="W19" s="8">
        <f>FC_IND_IS_BF_E!W19+FC_IND_IS_EA_E!W19</f>
        <v>0</v>
      </c>
      <c r="X19" s="8">
        <f>FC_IND_IS_BF_E!X19+FC_IND_IS_EA_E!X19</f>
        <v>0</v>
      </c>
      <c r="Y19" s="8">
        <f>FC_IND_IS_BF_E!Y19+FC_IND_IS_EA_E!Y19</f>
        <v>0</v>
      </c>
      <c r="Z19" s="8">
        <f>FC_IND_IS_BF_E!Z19+FC_IND_IS_EA_E!Z19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FC_IND_IS_BF_E!C20+FC_IND_IS_EA_E!C20</f>
        <v>202.27989600000004</v>
      </c>
      <c r="D20" s="8">
        <f>FC_IND_IS_BF_E!D20+FC_IND_IS_EA_E!D20</f>
        <v>34.839791999999996</v>
      </c>
      <c r="E20" s="8">
        <f>FC_IND_IS_BF_E!E20+FC_IND_IS_EA_E!E20</f>
        <v>0</v>
      </c>
      <c r="F20" s="8">
        <f>FC_IND_IS_BF_E!F20+FC_IND_IS_EA_E!F20</f>
        <v>0</v>
      </c>
      <c r="G20" s="8">
        <f>FC_IND_IS_BF_E!G20+FC_IND_IS_EA_E!G20</f>
        <v>0</v>
      </c>
      <c r="H20" s="8">
        <f>FC_IND_IS_BF_E!H20+FC_IND_IS_EA_E!H20</f>
        <v>0</v>
      </c>
      <c r="I20" s="8">
        <f>FC_IND_IS_BF_E!I20+FC_IND_IS_EA_E!I20</f>
        <v>0</v>
      </c>
      <c r="J20" s="8">
        <f>FC_IND_IS_BF_E!J20+FC_IND_IS_EA_E!J20</f>
        <v>0</v>
      </c>
      <c r="K20" s="8">
        <f>FC_IND_IS_BF_E!K20+FC_IND_IS_EA_E!K20</f>
        <v>0</v>
      </c>
      <c r="L20" s="8">
        <f>FC_IND_IS_BF_E!L20+FC_IND_IS_EA_E!L20</f>
        <v>0</v>
      </c>
      <c r="M20" s="8">
        <f>FC_IND_IS_BF_E!M20+FC_IND_IS_EA_E!M20</f>
        <v>0</v>
      </c>
      <c r="N20" s="8">
        <f>FC_IND_IS_BF_E!N20+FC_IND_IS_EA_E!N20</f>
        <v>0</v>
      </c>
      <c r="O20" s="8">
        <f>FC_IND_IS_BF_E!O20+FC_IND_IS_EA_E!O20</f>
        <v>0</v>
      </c>
      <c r="P20" s="8">
        <f>FC_IND_IS_BF_E!P20+FC_IND_IS_EA_E!P20</f>
        <v>0</v>
      </c>
      <c r="Q20" s="8">
        <f>FC_IND_IS_BF_E!Q20+FC_IND_IS_EA_E!Q20</f>
        <v>0</v>
      </c>
      <c r="R20" s="8">
        <f>FC_IND_IS_BF_E!R20+FC_IND_IS_EA_E!R20</f>
        <v>0</v>
      </c>
      <c r="S20" s="8">
        <f>FC_IND_IS_BF_E!S20+FC_IND_IS_EA_E!S20</f>
        <v>0</v>
      </c>
      <c r="T20" s="8">
        <f>FC_IND_IS_BF_E!T20+FC_IND_IS_EA_E!T20</f>
        <v>0</v>
      </c>
      <c r="U20" s="8">
        <f>FC_IND_IS_BF_E!U20+FC_IND_IS_EA_E!U20</f>
        <v>0</v>
      </c>
      <c r="V20" s="8">
        <f>FC_IND_IS_BF_E!V20+FC_IND_IS_EA_E!V20</f>
        <v>0</v>
      </c>
      <c r="W20" s="8">
        <f>FC_IND_IS_BF_E!W20+FC_IND_IS_EA_E!W20</f>
        <v>0</v>
      </c>
      <c r="X20" s="8">
        <f>FC_IND_IS_BF_E!X20+FC_IND_IS_EA_E!X20</f>
        <v>0</v>
      </c>
      <c r="Y20" s="8">
        <f>FC_IND_IS_BF_E!Y20+FC_IND_IS_EA_E!Y20</f>
        <v>0</v>
      </c>
      <c r="Z20" s="8">
        <f>FC_IND_IS_BF_E!Z20+FC_IND_IS_EA_E!Z20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FC_IND_IS_BF_E!C21+FC_IND_IS_EA_E!C21</f>
        <v>0</v>
      </c>
      <c r="D21" s="8">
        <f>FC_IND_IS_BF_E!D21+FC_IND_IS_EA_E!D21</f>
        <v>0</v>
      </c>
      <c r="E21" s="8">
        <f>FC_IND_IS_BF_E!E21+FC_IND_IS_EA_E!E21</f>
        <v>0</v>
      </c>
      <c r="F21" s="8">
        <f>FC_IND_IS_BF_E!F21+FC_IND_IS_EA_E!F21</f>
        <v>0</v>
      </c>
      <c r="G21" s="8">
        <f>FC_IND_IS_BF_E!G21+FC_IND_IS_EA_E!G21</f>
        <v>0</v>
      </c>
      <c r="H21" s="8">
        <f>FC_IND_IS_BF_E!H21+FC_IND_IS_EA_E!H21</f>
        <v>0</v>
      </c>
      <c r="I21" s="8">
        <f>FC_IND_IS_BF_E!I21+FC_IND_IS_EA_E!I21</f>
        <v>0</v>
      </c>
      <c r="J21" s="8">
        <f>FC_IND_IS_BF_E!J21+FC_IND_IS_EA_E!J21</f>
        <v>0</v>
      </c>
      <c r="K21" s="8">
        <f>FC_IND_IS_BF_E!K21+FC_IND_IS_EA_E!K21</f>
        <v>0</v>
      </c>
      <c r="L21" s="8">
        <f>FC_IND_IS_BF_E!L21+FC_IND_IS_EA_E!L21</f>
        <v>0</v>
      </c>
      <c r="M21" s="8">
        <f>FC_IND_IS_BF_E!M21+FC_IND_IS_EA_E!M21</f>
        <v>0</v>
      </c>
      <c r="N21" s="8">
        <f>FC_IND_IS_BF_E!N21+FC_IND_IS_EA_E!N21</f>
        <v>0</v>
      </c>
      <c r="O21" s="8">
        <f>FC_IND_IS_BF_E!O21+FC_IND_IS_EA_E!O21</f>
        <v>0</v>
      </c>
      <c r="P21" s="8">
        <f>FC_IND_IS_BF_E!P21+FC_IND_IS_EA_E!P21</f>
        <v>0</v>
      </c>
      <c r="Q21" s="8">
        <f>FC_IND_IS_BF_E!Q21+FC_IND_IS_EA_E!Q21</f>
        <v>0</v>
      </c>
      <c r="R21" s="8">
        <f>FC_IND_IS_BF_E!R21+FC_IND_IS_EA_E!R21</f>
        <v>0</v>
      </c>
      <c r="S21" s="8">
        <f>FC_IND_IS_BF_E!S21+FC_IND_IS_EA_E!S21</f>
        <v>0</v>
      </c>
      <c r="T21" s="8">
        <f>FC_IND_IS_BF_E!T21+FC_IND_IS_EA_E!T21</f>
        <v>0</v>
      </c>
      <c r="U21" s="8">
        <f>FC_IND_IS_BF_E!U21+FC_IND_IS_EA_E!U21</f>
        <v>0</v>
      </c>
      <c r="V21" s="8">
        <f>FC_IND_IS_BF_E!V21+FC_IND_IS_EA_E!V21</f>
        <v>0</v>
      </c>
      <c r="W21" s="8">
        <f>FC_IND_IS_BF_E!W21+FC_IND_IS_EA_E!W21</f>
        <v>0</v>
      </c>
      <c r="X21" s="8">
        <f>FC_IND_IS_BF_E!X21+FC_IND_IS_EA_E!X21</f>
        <v>0</v>
      </c>
      <c r="Y21" s="8">
        <f>FC_IND_IS_BF_E!Y21+FC_IND_IS_EA_E!Y21</f>
        <v>0</v>
      </c>
      <c r="Z21" s="8">
        <f>FC_IND_IS_BF_E!Z21+FC_IND_IS_EA_E!Z21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W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ref="X22:Z22" si="19">SUM(X23:X24)</f>
        <v>0</v>
      </c>
      <c r="Y22" s="27">
        <f t="shared" si="19"/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FC_IND_IS_BF_E!C23+FC_IND_IS_EA_E!C23</f>
        <v>0</v>
      </c>
      <c r="D23" s="8">
        <f>FC_IND_IS_BF_E!D23+FC_IND_IS_EA_E!D23</f>
        <v>0</v>
      </c>
      <c r="E23" s="8">
        <f>FC_IND_IS_BF_E!E23+FC_IND_IS_EA_E!E23</f>
        <v>0</v>
      </c>
      <c r="F23" s="8">
        <f>FC_IND_IS_BF_E!F23+FC_IND_IS_EA_E!F23</f>
        <v>0</v>
      </c>
      <c r="G23" s="8">
        <f>FC_IND_IS_BF_E!G23+FC_IND_IS_EA_E!G23</f>
        <v>0</v>
      </c>
      <c r="H23" s="8">
        <f>FC_IND_IS_BF_E!H23+FC_IND_IS_EA_E!H23</f>
        <v>0</v>
      </c>
      <c r="I23" s="8">
        <f>FC_IND_IS_BF_E!I23+FC_IND_IS_EA_E!I23</f>
        <v>0</v>
      </c>
      <c r="J23" s="8">
        <f>FC_IND_IS_BF_E!J23+FC_IND_IS_EA_E!J23</f>
        <v>0</v>
      </c>
      <c r="K23" s="8">
        <f>FC_IND_IS_BF_E!K23+FC_IND_IS_EA_E!K23</f>
        <v>0</v>
      </c>
      <c r="L23" s="8">
        <f>FC_IND_IS_BF_E!L23+FC_IND_IS_EA_E!L23</f>
        <v>0</v>
      </c>
      <c r="M23" s="8">
        <f>FC_IND_IS_BF_E!M23+FC_IND_IS_EA_E!M23</f>
        <v>0</v>
      </c>
      <c r="N23" s="8">
        <f>FC_IND_IS_BF_E!N23+FC_IND_IS_EA_E!N23</f>
        <v>0</v>
      </c>
      <c r="O23" s="8">
        <f>FC_IND_IS_BF_E!O23+FC_IND_IS_EA_E!O23</f>
        <v>0</v>
      </c>
      <c r="P23" s="8">
        <f>FC_IND_IS_BF_E!P23+FC_IND_IS_EA_E!P23</f>
        <v>0</v>
      </c>
      <c r="Q23" s="8">
        <f>FC_IND_IS_BF_E!Q23+FC_IND_IS_EA_E!Q23</f>
        <v>0</v>
      </c>
      <c r="R23" s="8">
        <f>FC_IND_IS_BF_E!R23+FC_IND_IS_EA_E!R23</f>
        <v>0</v>
      </c>
      <c r="S23" s="8">
        <f>FC_IND_IS_BF_E!S23+FC_IND_IS_EA_E!S23</f>
        <v>0</v>
      </c>
      <c r="T23" s="8">
        <f>FC_IND_IS_BF_E!T23+FC_IND_IS_EA_E!T23</f>
        <v>0</v>
      </c>
      <c r="U23" s="8">
        <f>FC_IND_IS_BF_E!U23+FC_IND_IS_EA_E!U23</f>
        <v>0</v>
      </c>
      <c r="V23" s="8">
        <f>FC_IND_IS_BF_E!V23+FC_IND_IS_EA_E!V23</f>
        <v>0</v>
      </c>
      <c r="W23" s="8">
        <f>FC_IND_IS_BF_E!W23+FC_IND_IS_EA_E!W23</f>
        <v>0</v>
      </c>
      <c r="X23" s="8">
        <f>FC_IND_IS_BF_E!X23+FC_IND_IS_EA_E!X23</f>
        <v>0</v>
      </c>
      <c r="Y23" s="8">
        <f>FC_IND_IS_BF_E!Y23+FC_IND_IS_EA_E!Y23</f>
        <v>0</v>
      </c>
      <c r="Z23" s="8">
        <f>FC_IND_IS_BF_E!Z23+FC_IND_IS_EA_E!Z23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FC_IND_IS_BF_E!C24+FC_IND_IS_EA_E!C24</f>
        <v>0</v>
      </c>
      <c r="D24" s="8">
        <f>FC_IND_IS_BF_E!D24+FC_IND_IS_EA_E!D24</f>
        <v>0</v>
      </c>
      <c r="E24" s="8">
        <f>FC_IND_IS_BF_E!E24+FC_IND_IS_EA_E!E24</f>
        <v>0</v>
      </c>
      <c r="F24" s="8">
        <f>FC_IND_IS_BF_E!F24+FC_IND_IS_EA_E!F24</f>
        <v>0</v>
      </c>
      <c r="G24" s="8">
        <f>FC_IND_IS_BF_E!G24+FC_IND_IS_EA_E!G24</f>
        <v>0</v>
      </c>
      <c r="H24" s="8">
        <f>FC_IND_IS_BF_E!H24+FC_IND_IS_EA_E!H24</f>
        <v>0</v>
      </c>
      <c r="I24" s="8">
        <f>FC_IND_IS_BF_E!I24+FC_IND_IS_EA_E!I24</f>
        <v>0</v>
      </c>
      <c r="J24" s="8">
        <f>FC_IND_IS_BF_E!J24+FC_IND_IS_EA_E!J24</f>
        <v>0</v>
      </c>
      <c r="K24" s="8">
        <f>FC_IND_IS_BF_E!K24+FC_IND_IS_EA_E!K24</f>
        <v>0</v>
      </c>
      <c r="L24" s="8">
        <f>FC_IND_IS_BF_E!L24+FC_IND_IS_EA_E!L24</f>
        <v>0</v>
      </c>
      <c r="M24" s="8">
        <f>FC_IND_IS_BF_E!M24+FC_IND_IS_EA_E!M24</f>
        <v>0</v>
      </c>
      <c r="N24" s="8">
        <f>FC_IND_IS_BF_E!N24+FC_IND_IS_EA_E!N24</f>
        <v>0</v>
      </c>
      <c r="O24" s="8">
        <f>FC_IND_IS_BF_E!O24+FC_IND_IS_EA_E!O24</f>
        <v>0</v>
      </c>
      <c r="P24" s="8">
        <f>FC_IND_IS_BF_E!P24+FC_IND_IS_EA_E!P24</f>
        <v>0</v>
      </c>
      <c r="Q24" s="8">
        <f>FC_IND_IS_BF_E!Q24+FC_IND_IS_EA_E!Q24</f>
        <v>0</v>
      </c>
      <c r="R24" s="8">
        <f>FC_IND_IS_BF_E!R24+FC_IND_IS_EA_E!R24</f>
        <v>0</v>
      </c>
      <c r="S24" s="8">
        <f>FC_IND_IS_BF_E!S24+FC_IND_IS_EA_E!S24</f>
        <v>0</v>
      </c>
      <c r="T24" s="8">
        <f>FC_IND_IS_BF_E!T24+FC_IND_IS_EA_E!T24</f>
        <v>0</v>
      </c>
      <c r="U24" s="8">
        <f>FC_IND_IS_BF_E!U24+FC_IND_IS_EA_E!U24</f>
        <v>0</v>
      </c>
      <c r="V24" s="8">
        <f>FC_IND_IS_BF_E!V24+FC_IND_IS_EA_E!V24</f>
        <v>0</v>
      </c>
      <c r="W24" s="8">
        <f>FC_IND_IS_BF_E!W24+FC_IND_IS_EA_E!W24</f>
        <v>0</v>
      </c>
      <c r="X24" s="8">
        <f>FC_IND_IS_BF_E!X24+FC_IND_IS_EA_E!X24</f>
        <v>0</v>
      </c>
      <c r="Y24" s="8">
        <f>FC_IND_IS_BF_E!Y24+FC_IND_IS_EA_E!Y24</f>
        <v>0</v>
      </c>
      <c r="Z24" s="8">
        <f>FC_IND_IS_BF_E!Z24+FC_IND_IS_EA_E!Z24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FC_IND_IS_BF_E!C25+FC_IND_IS_EA_E!C25</f>
        <v>0</v>
      </c>
      <c r="D25" s="27">
        <f>FC_IND_IS_BF_E!D25+FC_IND_IS_EA_E!D25</f>
        <v>0</v>
      </c>
      <c r="E25" s="27">
        <f>FC_IND_IS_BF_E!E25+FC_IND_IS_EA_E!E25</f>
        <v>0</v>
      </c>
      <c r="F25" s="27">
        <f>FC_IND_IS_BF_E!F25+FC_IND_IS_EA_E!F25</f>
        <v>0</v>
      </c>
      <c r="G25" s="27">
        <f>FC_IND_IS_BF_E!G25+FC_IND_IS_EA_E!G25</f>
        <v>0</v>
      </c>
      <c r="H25" s="27">
        <f>FC_IND_IS_BF_E!H25+FC_IND_IS_EA_E!H25</f>
        <v>0</v>
      </c>
      <c r="I25" s="27">
        <f>FC_IND_IS_BF_E!I25+FC_IND_IS_EA_E!I25</f>
        <v>0</v>
      </c>
      <c r="J25" s="27">
        <f>FC_IND_IS_BF_E!J25+FC_IND_IS_EA_E!J25</f>
        <v>0</v>
      </c>
      <c r="K25" s="27">
        <f>FC_IND_IS_BF_E!K25+FC_IND_IS_EA_E!K25</f>
        <v>0</v>
      </c>
      <c r="L25" s="27">
        <f>FC_IND_IS_BF_E!L25+FC_IND_IS_EA_E!L25</f>
        <v>0</v>
      </c>
      <c r="M25" s="27">
        <f>FC_IND_IS_BF_E!M25+FC_IND_IS_EA_E!M25</f>
        <v>0</v>
      </c>
      <c r="N25" s="27">
        <f>FC_IND_IS_BF_E!N25+FC_IND_IS_EA_E!N25</f>
        <v>0</v>
      </c>
      <c r="O25" s="27">
        <f>FC_IND_IS_BF_E!O25+FC_IND_IS_EA_E!O25</f>
        <v>0</v>
      </c>
      <c r="P25" s="27">
        <f>FC_IND_IS_BF_E!P25+FC_IND_IS_EA_E!P25</f>
        <v>0</v>
      </c>
      <c r="Q25" s="27">
        <f>FC_IND_IS_BF_E!Q25+FC_IND_IS_EA_E!Q25</f>
        <v>0</v>
      </c>
      <c r="R25" s="27">
        <f>FC_IND_IS_BF_E!R25+FC_IND_IS_EA_E!R25</f>
        <v>0</v>
      </c>
      <c r="S25" s="27">
        <f>FC_IND_IS_BF_E!S25+FC_IND_IS_EA_E!S25</f>
        <v>0</v>
      </c>
      <c r="T25" s="27">
        <f>FC_IND_IS_BF_E!T25+FC_IND_IS_EA_E!T25</f>
        <v>0</v>
      </c>
      <c r="U25" s="27">
        <f>FC_IND_IS_BF_E!U25+FC_IND_IS_EA_E!U25</f>
        <v>0</v>
      </c>
      <c r="V25" s="27">
        <f>FC_IND_IS_BF_E!V25+FC_IND_IS_EA_E!V25</f>
        <v>0</v>
      </c>
      <c r="W25" s="27">
        <f>FC_IND_IS_BF_E!W25+FC_IND_IS_EA_E!W25</f>
        <v>0</v>
      </c>
      <c r="X25" s="27">
        <f>FC_IND_IS_BF_E!X25+FC_IND_IS_EA_E!X25</f>
        <v>0</v>
      </c>
      <c r="Y25" s="27">
        <f>FC_IND_IS_BF_E!Y25+FC_IND_IS_EA_E!Y25</f>
        <v>0</v>
      </c>
      <c r="Z25" s="27">
        <f>FC_IND_IS_BF_E!Z25+FC_IND_IS_EA_E!Z25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110.82906720000003</v>
      </c>
      <c r="D26" s="27">
        <f t="shared" ref="D26:W26" si="21">SUM(D27,D33)</f>
        <v>95.194298159999988</v>
      </c>
      <c r="E26" s="27">
        <f t="shared" si="21"/>
        <v>89.936707680000012</v>
      </c>
      <c r="F26" s="27">
        <f t="shared" si="21"/>
        <v>90.078950520000006</v>
      </c>
      <c r="G26" s="27">
        <f t="shared" si="21"/>
        <v>59.403404160000008</v>
      </c>
      <c r="H26" s="27">
        <f t="shared" si="21"/>
        <v>120.96499536000002</v>
      </c>
      <c r="I26" s="27">
        <f t="shared" si="21"/>
        <v>114.64588728000004</v>
      </c>
      <c r="J26" s="27">
        <f t="shared" si="21"/>
        <v>76.703867280000011</v>
      </c>
      <c r="K26" s="27">
        <f t="shared" si="21"/>
        <v>14.989874759999999</v>
      </c>
      <c r="L26" s="27">
        <f t="shared" si="21"/>
        <v>12.1779306</v>
      </c>
      <c r="M26" s="27">
        <f t="shared" si="21"/>
        <v>12.371249159999998</v>
      </c>
      <c r="N26" s="27">
        <f t="shared" si="21"/>
        <v>6.0888319199999987</v>
      </c>
      <c r="O26" s="27">
        <f t="shared" si="21"/>
        <v>9.2752801199999979</v>
      </c>
      <c r="P26" s="27">
        <f t="shared" si="21"/>
        <v>9.2752801199999979</v>
      </c>
      <c r="Q26" s="27">
        <f t="shared" si="21"/>
        <v>9.2752801199999979</v>
      </c>
      <c r="R26" s="27">
        <f t="shared" si="21"/>
        <v>9.2752801199999979</v>
      </c>
      <c r="S26" s="27">
        <f t="shared" si="21"/>
        <v>9.2752801199999979</v>
      </c>
      <c r="T26" s="27">
        <f t="shared" si="21"/>
        <v>6.4241895599999994</v>
      </c>
      <c r="U26" s="27">
        <f t="shared" si="21"/>
        <v>6.1783124400000009</v>
      </c>
      <c r="V26" s="27">
        <f t="shared" si="21"/>
        <v>5.8456637999999987</v>
      </c>
      <c r="W26" s="27">
        <f t="shared" si="21"/>
        <v>5.9548823999999998</v>
      </c>
      <c r="X26" s="27">
        <f t="shared" ref="X26:Z26" si="22">SUM(X27,X33)</f>
        <v>5.8700728799999986</v>
      </c>
      <c r="Y26" s="27">
        <f t="shared" si="22"/>
        <v>5.1690275999999997</v>
      </c>
      <c r="Z26" s="27">
        <f t="shared" si="22"/>
        <v>4.1094187199999999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W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ref="X27:Z27" si="25">SUM(X28:X32)</f>
        <v>0</v>
      </c>
      <c r="Y27" s="19">
        <f t="shared" si="25"/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FC_IND_IS_BF_E!C28+FC_IND_IS_EA_E!C28</f>
        <v>0</v>
      </c>
      <c r="D28" s="8">
        <f>FC_IND_IS_BF_E!D28+FC_IND_IS_EA_E!D28</f>
        <v>0</v>
      </c>
      <c r="E28" s="8">
        <f>FC_IND_IS_BF_E!E28+FC_IND_IS_EA_E!E28</f>
        <v>0</v>
      </c>
      <c r="F28" s="8">
        <f>FC_IND_IS_BF_E!F28+FC_IND_IS_EA_E!F28</f>
        <v>0</v>
      </c>
      <c r="G28" s="8">
        <f>FC_IND_IS_BF_E!G28+FC_IND_IS_EA_E!G28</f>
        <v>0</v>
      </c>
      <c r="H28" s="8">
        <f>FC_IND_IS_BF_E!H28+FC_IND_IS_EA_E!H28</f>
        <v>0</v>
      </c>
      <c r="I28" s="8">
        <f>FC_IND_IS_BF_E!I28+FC_IND_IS_EA_E!I28</f>
        <v>0</v>
      </c>
      <c r="J28" s="8">
        <f>FC_IND_IS_BF_E!J28+FC_IND_IS_EA_E!J28</f>
        <v>0</v>
      </c>
      <c r="K28" s="8">
        <f>FC_IND_IS_BF_E!K28+FC_IND_IS_EA_E!K28</f>
        <v>0</v>
      </c>
      <c r="L28" s="8">
        <f>FC_IND_IS_BF_E!L28+FC_IND_IS_EA_E!L28</f>
        <v>0</v>
      </c>
      <c r="M28" s="8">
        <f>FC_IND_IS_BF_E!M28+FC_IND_IS_EA_E!M28</f>
        <v>0</v>
      </c>
      <c r="N28" s="8">
        <f>FC_IND_IS_BF_E!N28+FC_IND_IS_EA_E!N28</f>
        <v>0</v>
      </c>
      <c r="O28" s="8">
        <f>FC_IND_IS_BF_E!O28+FC_IND_IS_EA_E!O28</f>
        <v>0</v>
      </c>
      <c r="P28" s="8">
        <f>FC_IND_IS_BF_E!P28+FC_IND_IS_EA_E!P28</f>
        <v>0</v>
      </c>
      <c r="Q28" s="8">
        <f>FC_IND_IS_BF_E!Q28+FC_IND_IS_EA_E!Q28</f>
        <v>0</v>
      </c>
      <c r="R28" s="8">
        <f>FC_IND_IS_BF_E!R28+FC_IND_IS_EA_E!R28</f>
        <v>0</v>
      </c>
      <c r="S28" s="8">
        <f>FC_IND_IS_BF_E!S28+FC_IND_IS_EA_E!S28</f>
        <v>0</v>
      </c>
      <c r="T28" s="8">
        <f>FC_IND_IS_BF_E!T28+FC_IND_IS_EA_E!T28</f>
        <v>0</v>
      </c>
      <c r="U28" s="8">
        <f>FC_IND_IS_BF_E!U28+FC_IND_IS_EA_E!U28</f>
        <v>0</v>
      </c>
      <c r="V28" s="8">
        <f>FC_IND_IS_BF_E!V28+FC_IND_IS_EA_E!V28</f>
        <v>0</v>
      </c>
      <c r="W28" s="8">
        <f>FC_IND_IS_BF_E!W28+FC_IND_IS_EA_E!W28</f>
        <v>0</v>
      </c>
      <c r="X28" s="8">
        <f>FC_IND_IS_BF_E!X28+FC_IND_IS_EA_E!X28</f>
        <v>0</v>
      </c>
      <c r="Y28" s="8">
        <f>FC_IND_IS_BF_E!Y28+FC_IND_IS_EA_E!Y28</f>
        <v>0</v>
      </c>
      <c r="Z28" s="8">
        <f>FC_IND_IS_BF_E!Z28+FC_IND_IS_EA_E!Z28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FC_IND_IS_BF_E!C29+FC_IND_IS_EA_E!C29</f>
        <v>0</v>
      </c>
      <c r="D29" s="8">
        <f>FC_IND_IS_BF_E!D29+FC_IND_IS_EA_E!D29</f>
        <v>0</v>
      </c>
      <c r="E29" s="8">
        <f>FC_IND_IS_BF_E!E29+FC_IND_IS_EA_E!E29</f>
        <v>0</v>
      </c>
      <c r="F29" s="8">
        <f>FC_IND_IS_BF_E!F29+FC_IND_IS_EA_E!F29</f>
        <v>0</v>
      </c>
      <c r="G29" s="8">
        <f>FC_IND_IS_BF_E!G29+FC_IND_IS_EA_E!G29</f>
        <v>0</v>
      </c>
      <c r="H29" s="8">
        <f>FC_IND_IS_BF_E!H29+FC_IND_IS_EA_E!H29</f>
        <v>0</v>
      </c>
      <c r="I29" s="8">
        <f>FC_IND_IS_BF_E!I29+FC_IND_IS_EA_E!I29</f>
        <v>0</v>
      </c>
      <c r="J29" s="8">
        <f>FC_IND_IS_BF_E!J29+FC_IND_IS_EA_E!J29</f>
        <v>0</v>
      </c>
      <c r="K29" s="8">
        <f>FC_IND_IS_BF_E!K29+FC_IND_IS_EA_E!K29</f>
        <v>0</v>
      </c>
      <c r="L29" s="8">
        <f>FC_IND_IS_BF_E!L29+FC_IND_IS_EA_E!L29</f>
        <v>0</v>
      </c>
      <c r="M29" s="8">
        <f>FC_IND_IS_BF_E!M29+FC_IND_IS_EA_E!M29</f>
        <v>0</v>
      </c>
      <c r="N29" s="8">
        <f>FC_IND_IS_BF_E!N29+FC_IND_IS_EA_E!N29</f>
        <v>0</v>
      </c>
      <c r="O29" s="8">
        <f>FC_IND_IS_BF_E!O29+FC_IND_IS_EA_E!O29</f>
        <v>0</v>
      </c>
      <c r="P29" s="8">
        <f>FC_IND_IS_BF_E!P29+FC_IND_IS_EA_E!P29</f>
        <v>0</v>
      </c>
      <c r="Q29" s="8">
        <f>FC_IND_IS_BF_E!Q29+FC_IND_IS_EA_E!Q29</f>
        <v>0</v>
      </c>
      <c r="R29" s="8">
        <f>FC_IND_IS_BF_E!R29+FC_IND_IS_EA_E!R29</f>
        <v>0</v>
      </c>
      <c r="S29" s="8">
        <f>FC_IND_IS_BF_E!S29+FC_IND_IS_EA_E!S29</f>
        <v>0</v>
      </c>
      <c r="T29" s="8">
        <f>FC_IND_IS_BF_E!T29+FC_IND_IS_EA_E!T29</f>
        <v>0</v>
      </c>
      <c r="U29" s="8">
        <f>FC_IND_IS_BF_E!U29+FC_IND_IS_EA_E!U29</f>
        <v>0</v>
      </c>
      <c r="V29" s="8">
        <f>FC_IND_IS_BF_E!V29+FC_IND_IS_EA_E!V29</f>
        <v>0</v>
      </c>
      <c r="W29" s="8">
        <f>FC_IND_IS_BF_E!W29+FC_IND_IS_EA_E!W29</f>
        <v>0</v>
      </c>
      <c r="X29" s="8">
        <f>FC_IND_IS_BF_E!X29+FC_IND_IS_EA_E!X29</f>
        <v>0</v>
      </c>
      <c r="Y29" s="8">
        <f>FC_IND_IS_BF_E!Y29+FC_IND_IS_EA_E!Y29</f>
        <v>0</v>
      </c>
      <c r="Z29" s="8">
        <f>FC_IND_IS_BF_E!Z29+FC_IND_IS_EA_E!Z29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FC_IND_IS_BF_E!C30+FC_IND_IS_EA_E!C30</f>
        <v>0</v>
      </c>
      <c r="D30" s="8">
        <f>FC_IND_IS_BF_E!D30+FC_IND_IS_EA_E!D30</f>
        <v>0</v>
      </c>
      <c r="E30" s="8">
        <f>FC_IND_IS_BF_E!E30+FC_IND_IS_EA_E!E30</f>
        <v>0</v>
      </c>
      <c r="F30" s="8">
        <f>FC_IND_IS_BF_E!F30+FC_IND_IS_EA_E!F30</f>
        <v>0</v>
      </c>
      <c r="G30" s="8">
        <f>FC_IND_IS_BF_E!G30+FC_IND_IS_EA_E!G30</f>
        <v>0</v>
      </c>
      <c r="H30" s="8">
        <f>FC_IND_IS_BF_E!H30+FC_IND_IS_EA_E!H30</f>
        <v>0</v>
      </c>
      <c r="I30" s="8">
        <f>FC_IND_IS_BF_E!I30+FC_IND_IS_EA_E!I30</f>
        <v>0</v>
      </c>
      <c r="J30" s="8">
        <f>FC_IND_IS_BF_E!J30+FC_IND_IS_EA_E!J30</f>
        <v>0</v>
      </c>
      <c r="K30" s="8">
        <f>FC_IND_IS_BF_E!K30+FC_IND_IS_EA_E!K30</f>
        <v>0</v>
      </c>
      <c r="L30" s="8">
        <f>FC_IND_IS_BF_E!L30+FC_IND_IS_EA_E!L30</f>
        <v>0</v>
      </c>
      <c r="M30" s="8">
        <f>FC_IND_IS_BF_E!M30+FC_IND_IS_EA_E!M30</f>
        <v>0</v>
      </c>
      <c r="N30" s="8">
        <f>FC_IND_IS_BF_E!N30+FC_IND_IS_EA_E!N30</f>
        <v>0</v>
      </c>
      <c r="O30" s="8">
        <f>FC_IND_IS_BF_E!O30+FC_IND_IS_EA_E!O30</f>
        <v>0</v>
      </c>
      <c r="P30" s="8">
        <f>FC_IND_IS_BF_E!P30+FC_IND_IS_EA_E!P30</f>
        <v>0</v>
      </c>
      <c r="Q30" s="8">
        <f>FC_IND_IS_BF_E!Q30+FC_IND_IS_EA_E!Q30</f>
        <v>0</v>
      </c>
      <c r="R30" s="8">
        <f>FC_IND_IS_BF_E!R30+FC_IND_IS_EA_E!R30</f>
        <v>0</v>
      </c>
      <c r="S30" s="8">
        <f>FC_IND_IS_BF_E!S30+FC_IND_IS_EA_E!S30</f>
        <v>0</v>
      </c>
      <c r="T30" s="8">
        <f>FC_IND_IS_BF_E!T30+FC_IND_IS_EA_E!T30</f>
        <v>0</v>
      </c>
      <c r="U30" s="8">
        <f>FC_IND_IS_BF_E!U30+FC_IND_IS_EA_E!U30</f>
        <v>0</v>
      </c>
      <c r="V30" s="8">
        <f>FC_IND_IS_BF_E!V30+FC_IND_IS_EA_E!V30</f>
        <v>0</v>
      </c>
      <c r="W30" s="8">
        <f>FC_IND_IS_BF_E!W30+FC_IND_IS_EA_E!W30</f>
        <v>0</v>
      </c>
      <c r="X30" s="8">
        <f>FC_IND_IS_BF_E!X30+FC_IND_IS_EA_E!X30</f>
        <v>0</v>
      </c>
      <c r="Y30" s="8">
        <f>FC_IND_IS_BF_E!Y30+FC_IND_IS_EA_E!Y30</f>
        <v>0</v>
      </c>
      <c r="Z30" s="8">
        <f>FC_IND_IS_BF_E!Z30+FC_IND_IS_EA_E!Z30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FC_IND_IS_BF_E!C31+FC_IND_IS_EA_E!C31</f>
        <v>0</v>
      </c>
      <c r="D31" s="8">
        <f>FC_IND_IS_BF_E!D31+FC_IND_IS_EA_E!D31</f>
        <v>0</v>
      </c>
      <c r="E31" s="8">
        <f>FC_IND_IS_BF_E!E31+FC_IND_IS_EA_E!E31</f>
        <v>0</v>
      </c>
      <c r="F31" s="8">
        <f>FC_IND_IS_BF_E!F31+FC_IND_IS_EA_E!F31</f>
        <v>0</v>
      </c>
      <c r="G31" s="8">
        <f>FC_IND_IS_BF_E!G31+FC_IND_IS_EA_E!G31</f>
        <v>0</v>
      </c>
      <c r="H31" s="8">
        <f>FC_IND_IS_BF_E!H31+FC_IND_IS_EA_E!H31</f>
        <v>0</v>
      </c>
      <c r="I31" s="8">
        <f>FC_IND_IS_BF_E!I31+FC_IND_IS_EA_E!I31</f>
        <v>0</v>
      </c>
      <c r="J31" s="8">
        <f>FC_IND_IS_BF_E!J31+FC_IND_IS_EA_E!J31</f>
        <v>0</v>
      </c>
      <c r="K31" s="8">
        <f>FC_IND_IS_BF_E!K31+FC_IND_IS_EA_E!K31</f>
        <v>0</v>
      </c>
      <c r="L31" s="8">
        <f>FC_IND_IS_BF_E!L31+FC_IND_IS_EA_E!L31</f>
        <v>0</v>
      </c>
      <c r="M31" s="8">
        <f>FC_IND_IS_BF_E!M31+FC_IND_IS_EA_E!M31</f>
        <v>0</v>
      </c>
      <c r="N31" s="8">
        <f>FC_IND_IS_BF_E!N31+FC_IND_IS_EA_E!N31</f>
        <v>0</v>
      </c>
      <c r="O31" s="8">
        <f>FC_IND_IS_BF_E!O31+FC_IND_IS_EA_E!O31</f>
        <v>0</v>
      </c>
      <c r="P31" s="8">
        <f>FC_IND_IS_BF_E!P31+FC_IND_IS_EA_E!P31</f>
        <v>0</v>
      </c>
      <c r="Q31" s="8">
        <f>FC_IND_IS_BF_E!Q31+FC_IND_IS_EA_E!Q31</f>
        <v>0</v>
      </c>
      <c r="R31" s="8">
        <f>FC_IND_IS_BF_E!R31+FC_IND_IS_EA_E!R31</f>
        <v>0</v>
      </c>
      <c r="S31" s="8">
        <f>FC_IND_IS_BF_E!S31+FC_IND_IS_EA_E!S31</f>
        <v>0</v>
      </c>
      <c r="T31" s="8">
        <f>FC_IND_IS_BF_E!T31+FC_IND_IS_EA_E!T31</f>
        <v>0</v>
      </c>
      <c r="U31" s="8">
        <f>FC_IND_IS_BF_E!U31+FC_IND_IS_EA_E!U31</f>
        <v>0</v>
      </c>
      <c r="V31" s="8">
        <f>FC_IND_IS_BF_E!V31+FC_IND_IS_EA_E!V31</f>
        <v>0</v>
      </c>
      <c r="W31" s="8">
        <f>FC_IND_IS_BF_E!W31+FC_IND_IS_EA_E!W31</f>
        <v>0</v>
      </c>
      <c r="X31" s="8">
        <f>FC_IND_IS_BF_E!X31+FC_IND_IS_EA_E!X31</f>
        <v>0</v>
      </c>
      <c r="Y31" s="8">
        <f>FC_IND_IS_BF_E!Y31+FC_IND_IS_EA_E!Y31</f>
        <v>0</v>
      </c>
      <c r="Z31" s="8">
        <f>FC_IND_IS_BF_E!Z31+FC_IND_IS_EA_E!Z31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FC_IND_IS_BF_E!C32+FC_IND_IS_EA_E!C32</f>
        <v>0</v>
      </c>
      <c r="D32" s="8">
        <f>FC_IND_IS_BF_E!D32+FC_IND_IS_EA_E!D32</f>
        <v>0</v>
      </c>
      <c r="E32" s="8">
        <f>FC_IND_IS_BF_E!E32+FC_IND_IS_EA_E!E32</f>
        <v>0</v>
      </c>
      <c r="F32" s="8">
        <f>FC_IND_IS_BF_E!F32+FC_IND_IS_EA_E!F32</f>
        <v>0</v>
      </c>
      <c r="G32" s="8">
        <f>FC_IND_IS_BF_E!G32+FC_IND_IS_EA_E!G32</f>
        <v>0</v>
      </c>
      <c r="H32" s="8">
        <f>FC_IND_IS_BF_E!H32+FC_IND_IS_EA_E!H32</f>
        <v>0</v>
      </c>
      <c r="I32" s="8">
        <f>FC_IND_IS_BF_E!I32+FC_IND_IS_EA_E!I32</f>
        <v>0</v>
      </c>
      <c r="J32" s="8">
        <f>FC_IND_IS_BF_E!J32+FC_IND_IS_EA_E!J32</f>
        <v>0</v>
      </c>
      <c r="K32" s="8">
        <f>FC_IND_IS_BF_E!K32+FC_IND_IS_EA_E!K32</f>
        <v>0</v>
      </c>
      <c r="L32" s="8">
        <f>FC_IND_IS_BF_E!L32+FC_IND_IS_EA_E!L32</f>
        <v>0</v>
      </c>
      <c r="M32" s="8">
        <f>FC_IND_IS_BF_E!M32+FC_IND_IS_EA_E!M32</f>
        <v>0</v>
      </c>
      <c r="N32" s="8">
        <f>FC_IND_IS_BF_E!N32+FC_IND_IS_EA_E!N32</f>
        <v>0</v>
      </c>
      <c r="O32" s="8">
        <f>FC_IND_IS_BF_E!O32+FC_IND_IS_EA_E!O32</f>
        <v>0</v>
      </c>
      <c r="P32" s="8">
        <f>FC_IND_IS_BF_E!P32+FC_IND_IS_EA_E!P32</f>
        <v>0</v>
      </c>
      <c r="Q32" s="8">
        <f>FC_IND_IS_BF_E!Q32+FC_IND_IS_EA_E!Q32</f>
        <v>0</v>
      </c>
      <c r="R32" s="8">
        <f>FC_IND_IS_BF_E!R32+FC_IND_IS_EA_E!R32</f>
        <v>0</v>
      </c>
      <c r="S32" s="8">
        <f>FC_IND_IS_BF_E!S32+FC_IND_IS_EA_E!S32</f>
        <v>0</v>
      </c>
      <c r="T32" s="8">
        <f>FC_IND_IS_BF_E!T32+FC_IND_IS_EA_E!T32</f>
        <v>0</v>
      </c>
      <c r="U32" s="8">
        <f>FC_IND_IS_BF_E!U32+FC_IND_IS_EA_E!U32</f>
        <v>0</v>
      </c>
      <c r="V32" s="8">
        <f>FC_IND_IS_BF_E!V32+FC_IND_IS_EA_E!V32</f>
        <v>0</v>
      </c>
      <c r="W32" s="8">
        <f>FC_IND_IS_BF_E!W32+FC_IND_IS_EA_E!W32</f>
        <v>0</v>
      </c>
      <c r="X32" s="8">
        <f>FC_IND_IS_BF_E!X32+FC_IND_IS_EA_E!X32</f>
        <v>0</v>
      </c>
      <c r="Y32" s="8">
        <f>FC_IND_IS_BF_E!Y32+FC_IND_IS_EA_E!Y32</f>
        <v>0</v>
      </c>
      <c r="Z32" s="8">
        <f>FC_IND_IS_BF_E!Z32+FC_IND_IS_EA_E!Z32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110.82906720000003</v>
      </c>
      <c r="D33" s="19">
        <f t="shared" ref="D33:W33" si="27">SUM(D34:D50)</f>
        <v>95.194298159999988</v>
      </c>
      <c r="E33" s="19">
        <f t="shared" si="27"/>
        <v>89.936707680000012</v>
      </c>
      <c r="F33" s="19">
        <f t="shared" si="27"/>
        <v>90.078950520000006</v>
      </c>
      <c r="G33" s="19">
        <f t="shared" si="27"/>
        <v>59.403404160000008</v>
      </c>
      <c r="H33" s="19">
        <f t="shared" si="27"/>
        <v>120.96499536000002</v>
      </c>
      <c r="I33" s="19">
        <f t="shared" si="27"/>
        <v>114.64588728000004</v>
      </c>
      <c r="J33" s="19">
        <f t="shared" si="27"/>
        <v>76.703867280000011</v>
      </c>
      <c r="K33" s="19">
        <f t="shared" si="27"/>
        <v>14.989874759999999</v>
      </c>
      <c r="L33" s="19">
        <f t="shared" si="27"/>
        <v>12.1779306</v>
      </c>
      <c r="M33" s="19">
        <f t="shared" si="27"/>
        <v>12.371249159999998</v>
      </c>
      <c r="N33" s="19">
        <f t="shared" si="27"/>
        <v>6.0888319199999987</v>
      </c>
      <c r="O33" s="19">
        <f t="shared" si="27"/>
        <v>9.2752801199999979</v>
      </c>
      <c r="P33" s="19">
        <f t="shared" si="27"/>
        <v>9.2752801199999979</v>
      </c>
      <c r="Q33" s="19">
        <f t="shared" si="27"/>
        <v>9.2752801199999979</v>
      </c>
      <c r="R33" s="19">
        <f t="shared" si="27"/>
        <v>9.2752801199999979</v>
      </c>
      <c r="S33" s="19">
        <f t="shared" si="27"/>
        <v>9.2752801199999979</v>
      </c>
      <c r="T33" s="19">
        <f t="shared" si="27"/>
        <v>6.4241895599999994</v>
      </c>
      <c r="U33" s="19">
        <f t="shared" si="27"/>
        <v>6.1783124400000009</v>
      </c>
      <c r="V33" s="19">
        <f t="shared" si="27"/>
        <v>5.8456637999999987</v>
      </c>
      <c r="W33" s="19">
        <f t="shared" si="27"/>
        <v>5.9548823999999998</v>
      </c>
      <c r="X33" s="19">
        <f t="shared" ref="X33:Z33" si="28">SUM(X34:X50)</f>
        <v>5.8700728799999986</v>
      </c>
      <c r="Y33" s="19">
        <f t="shared" si="28"/>
        <v>5.1690275999999997</v>
      </c>
      <c r="Z33" s="19">
        <f t="shared" si="28"/>
        <v>4.1094187199999999</v>
      </c>
    </row>
    <row r="34" spans="1:26" ht="11.25" customHeight="1" x14ac:dyDescent="0.2">
      <c r="A34" s="28" t="s">
        <v>54</v>
      </c>
      <c r="B34" s="7" t="s">
        <v>55</v>
      </c>
      <c r="C34" s="8">
        <f>FC_IND_IS_BF_E!C34+FC_IND_IS_EA_E!C34</f>
        <v>0</v>
      </c>
      <c r="D34" s="8">
        <f>FC_IND_IS_BF_E!D34+FC_IND_IS_EA_E!D34</f>
        <v>0</v>
      </c>
      <c r="E34" s="8">
        <f>FC_IND_IS_BF_E!E34+FC_IND_IS_EA_E!E34</f>
        <v>0</v>
      </c>
      <c r="F34" s="8">
        <f>FC_IND_IS_BF_E!F34+FC_IND_IS_EA_E!F34</f>
        <v>0</v>
      </c>
      <c r="G34" s="8">
        <f>FC_IND_IS_BF_E!G34+FC_IND_IS_EA_E!G34</f>
        <v>0</v>
      </c>
      <c r="H34" s="8">
        <f>FC_IND_IS_BF_E!H34+FC_IND_IS_EA_E!H34</f>
        <v>0</v>
      </c>
      <c r="I34" s="8">
        <f>FC_IND_IS_BF_E!I34+FC_IND_IS_EA_E!I34</f>
        <v>0</v>
      </c>
      <c r="J34" s="8">
        <f>FC_IND_IS_BF_E!J34+FC_IND_IS_EA_E!J34</f>
        <v>0</v>
      </c>
      <c r="K34" s="8">
        <f>FC_IND_IS_BF_E!K34+FC_IND_IS_EA_E!K34</f>
        <v>0</v>
      </c>
      <c r="L34" s="8">
        <f>FC_IND_IS_BF_E!L34+FC_IND_IS_EA_E!L34</f>
        <v>0</v>
      </c>
      <c r="M34" s="8">
        <f>FC_IND_IS_BF_E!M34+FC_IND_IS_EA_E!M34</f>
        <v>0</v>
      </c>
      <c r="N34" s="8">
        <f>FC_IND_IS_BF_E!N34+FC_IND_IS_EA_E!N34</f>
        <v>0</v>
      </c>
      <c r="O34" s="8">
        <f>FC_IND_IS_BF_E!O34+FC_IND_IS_EA_E!O34</f>
        <v>0</v>
      </c>
      <c r="P34" s="8">
        <f>FC_IND_IS_BF_E!P34+FC_IND_IS_EA_E!P34</f>
        <v>0</v>
      </c>
      <c r="Q34" s="8">
        <f>FC_IND_IS_BF_E!Q34+FC_IND_IS_EA_E!Q34</f>
        <v>0</v>
      </c>
      <c r="R34" s="8">
        <f>FC_IND_IS_BF_E!R34+FC_IND_IS_EA_E!R34</f>
        <v>0</v>
      </c>
      <c r="S34" s="8">
        <f>FC_IND_IS_BF_E!S34+FC_IND_IS_EA_E!S34</f>
        <v>0</v>
      </c>
      <c r="T34" s="8">
        <f>FC_IND_IS_BF_E!T34+FC_IND_IS_EA_E!T34</f>
        <v>0</v>
      </c>
      <c r="U34" s="8">
        <f>FC_IND_IS_BF_E!U34+FC_IND_IS_EA_E!U34</f>
        <v>0</v>
      </c>
      <c r="V34" s="8">
        <f>FC_IND_IS_BF_E!V34+FC_IND_IS_EA_E!V34</f>
        <v>0</v>
      </c>
      <c r="W34" s="8">
        <f>FC_IND_IS_BF_E!W34+FC_IND_IS_EA_E!W34</f>
        <v>0</v>
      </c>
      <c r="X34" s="8">
        <f>FC_IND_IS_BF_E!X34+FC_IND_IS_EA_E!X34</f>
        <v>0</v>
      </c>
      <c r="Y34" s="8">
        <f>FC_IND_IS_BF_E!Y34+FC_IND_IS_EA_E!Y34</f>
        <v>0</v>
      </c>
      <c r="Z34" s="8">
        <f>FC_IND_IS_BF_E!Z34+FC_IND_IS_EA_E!Z34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FC_IND_IS_BF_E!C35+FC_IND_IS_EA_E!C35</f>
        <v>0</v>
      </c>
      <c r="D35" s="8">
        <f>FC_IND_IS_BF_E!D35+FC_IND_IS_EA_E!D35</f>
        <v>0</v>
      </c>
      <c r="E35" s="8">
        <f>FC_IND_IS_BF_E!E35+FC_IND_IS_EA_E!E35</f>
        <v>0</v>
      </c>
      <c r="F35" s="8">
        <f>FC_IND_IS_BF_E!F35+FC_IND_IS_EA_E!F35</f>
        <v>0</v>
      </c>
      <c r="G35" s="8">
        <f>FC_IND_IS_BF_E!G35+FC_IND_IS_EA_E!G35</f>
        <v>0</v>
      </c>
      <c r="H35" s="8">
        <f>FC_IND_IS_BF_E!H35+FC_IND_IS_EA_E!H35</f>
        <v>0</v>
      </c>
      <c r="I35" s="8">
        <f>FC_IND_IS_BF_E!I35+FC_IND_IS_EA_E!I35</f>
        <v>0</v>
      </c>
      <c r="J35" s="8">
        <f>FC_IND_IS_BF_E!J35+FC_IND_IS_EA_E!J35</f>
        <v>0</v>
      </c>
      <c r="K35" s="8">
        <f>FC_IND_IS_BF_E!K35+FC_IND_IS_EA_E!K35</f>
        <v>0</v>
      </c>
      <c r="L35" s="8">
        <f>FC_IND_IS_BF_E!L35+FC_IND_IS_EA_E!L35</f>
        <v>0</v>
      </c>
      <c r="M35" s="8">
        <f>FC_IND_IS_BF_E!M35+FC_IND_IS_EA_E!M35</f>
        <v>0</v>
      </c>
      <c r="N35" s="8">
        <f>FC_IND_IS_BF_E!N35+FC_IND_IS_EA_E!N35</f>
        <v>0</v>
      </c>
      <c r="O35" s="8">
        <f>FC_IND_IS_BF_E!O35+FC_IND_IS_EA_E!O35</f>
        <v>0</v>
      </c>
      <c r="P35" s="8">
        <f>FC_IND_IS_BF_E!P35+FC_IND_IS_EA_E!P35</f>
        <v>0</v>
      </c>
      <c r="Q35" s="8">
        <f>FC_IND_IS_BF_E!Q35+FC_IND_IS_EA_E!Q35</f>
        <v>0</v>
      </c>
      <c r="R35" s="8">
        <f>FC_IND_IS_BF_E!R35+FC_IND_IS_EA_E!R35</f>
        <v>0</v>
      </c>
      <c r="S35" s="8">
        <f>FC_IND_IS_BF_E!S35+FC_IND_IS_EA_E!S35</f>
        <v>0</v>
      </c>
      <c r="T35" s="8">
        <f>FC_IND_IS_BF_E!T35+FC_IND_IS_EA_E!T35</f>
        <v>0</v>
      </c>
      <c r="U35" s="8">
        <f>FC_IND_IS_BF_E!U35+FC_IND_IS_EA_E!U35</f>
        <v>0</v>
      </c>
      <c r="V35" s="8">
        <f>FC_IND_IS_BF_E!V35+FC_IND_IS_EA_E!V35</f>
        <v>0</v>
      </c>
      <c r="W35" s="8">
        <f>FC_IND_IS_BF_E!W35+FC_IND_IS_EA_E!W35</f>
        <v>0</v>
      </c>
      <c r="X35" s="8">
        <f>FC_IND_IS_BF_E!X35+FC_IND_IS_EA_E!X35</f>
        <v>0</v>
      </c>
      <c r="Y35" s="8">
        <f>FC_IND_IS_BF_E!Y35+FC_IND_IS_EA_E!Y35</f>
        <v>0</v>
      </c>
      <c r="Z35" s="8">
        <f>FC_IND_IS_BF_E!Z35+FC_IND_IS_EA_E!Z35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FC_IND_IS_BF_E!C36+FC_IND_IS_EA_E!C36</f>
        <v>41.784719040000013</v>
      </c>
      <c r="D36" s="8">
        <f>FC_IND_IS_BF_E!D36+FC_IND_IS_EA_E!D36</f>
        <v>41.784719039999999</v>
      </c>
      <c r="E36" s="8">
        <f>FC_IND_IS_BF_E!E36+FC_IND_IS_EA_E!E36</f>
        <v>20.892359520000003</v>
      </c>
      <c r="F36" s="8">
        <f>FC_IND_IS_BF_E!F36+FC_IND_IS_EA_E!F36</f>
        <v>17.907704280000001</v>
      </c>
      <c r="G36" s="8">
        <f>FC_IND_IS_BF_E!G36+FC_IND_IS_EA_E!G36</f>
        <v>0</v>
      </c>
      <c r="H36" s="8">
        <f>FC_IND_IS_BF_E!H36+FC_IND_IS_EA_E!H36</f>
        <v>17.911566000000001</v>
      </c>
      <c r="I36" s="8">
        <f>FC_IND_IS_BF_E!I36+FC_IND_IS_EA_E!I36</f>
        <v>17.911566000000001</v>
      </c>
      <c r="J36" s="8">
        <f>FC_IND_IS_BF_E!J36+FC_IND_IS_EA_E!J36</f>
        <v>14.513025240000001</v>
      </c>
      <c r="K36" s="8">
        <f>FC_IND_IS_BF_E!K36+FC_IND_IS_EA_E!K36</f>
        <v>8.707724279999999</v>
      </c>
      <c r="L36" s="8">
        <f>FC_IND_IS_BF_E!L36+FC_IND_IS_EA_E!L36</f>
        <v>5.8053009600000003</v>
      </c>
      <c r="M36" s="8">
        <f>FC_IND_IS_BF_E!M36+FC_IND_IS_EA_E!M36</f>
        <v>2.9026504799999988</v>
      </c>
      <c r="N36" s="8">
        <f>FC_IND_IS_BF_E!N36+FC_IND_IS_EA_E!N36</f>
        <v>2.9026504799999988</v>
      </c>
      <c r="O36" s="8">
        <f>FC_IND_IS_BF_E!O36+FC_IND_IS_EA_E!O36</f>
        <v>2.9026504799999988</v>
      </c>
      <c r="P36" s="8">
        <f>FC_IND_IS_BF_E!P36+FC_IND_IS_EA_E!P36</f>
        <v>2.9026504799999988</v>
      </c>
      <c r="Q36" s="8">
        <f>FC_IND_IS_BF_E!Q36+FC_IND_IS_EA_E!Q36</f>
        <v>2.9026504799999988</v>
      </c>
      <c r="R36" s="8">
        <f>FC_IND_IS_BF_E!R36+FC_IND_IS_EA_E!R36</f>
        <v>2.9026504799999988</v>
      </c>
      <c r="S36" s="8">
        <f>FC_IND_IS_BF_E!S36+FC_IND_IS_EA_E!S36</f>
        <v>2.9026504799999988</v>
      </c>
      <c r="T36" s="8">
        <f>FC_IND_IS_BF_E!T36+FC_IND_IS_EA_E!T36</f>
        <v>1.3293403200000002</v>
      </c>
      <c r="U36" s="8">
        <f>FC_IND_IS_BF_E!U36+FC_IND_IS_EA_E!U36</f>
        <v>0.94634856000000023</v>
      </c>
      <c r="V36" s="8">
        <f>FC_IND_IS_BF_E!V36+FC_IND_IS_EA_E!V36</f>
        <v>0.8591191199999999</v>
      </c>
      <c r="W36" s="8">
        <f>FC_IND_IS_BF_E!W36+FC_IND_IS_EA_E!W36</f>
        <v>0.59220612000000006</v>
      </c>
      <c r="X36" s="8">
        <f>FC_IND_IS_BF_E!X36+FC_IND_IS_EA_E!X36</f>
        <v>0.47885328000000005</v>
      </c>
      <c r="Y36" s="8">
        <f>FC_IND_IS_BF_E!Y36+FC_IND_IS_EA_E!Y36</f>
        <v>0.47885328000000005</v>
      </c>
      <c r="Z36" s="8">
        <f>FC_IND_IS_BF_E!Z36+FC_IND_IS_EA_E!Z36</f>
        <v>0.5311000800000002</v>
      </c>
    </row>
    <row r="37" spans="1:26" ht="11.25" customHeight="1" x14ac:dyDescent="0.2">
      <c r="A37" s="28" t="s">
        <v>60</v>
      </c>
      <c r="B37" s="7" t="s">
        <v>61</v>
      </c>
      <c r="C37" s="8">
        <f>FC_IND_IS_BF_E!C37+FC_IND_IS_EA_E!C37</f>
        <v>0</v>
      </c>
      <c r="D37" s="8">
        <f>FC_IND_IS_BF_E!D37+FC_IND_IS_EA_E!D37</f>
        <v>0</v>
      </c>
      <c r="E37" s="8">
        <f>FC_IND_IS_BF_E!E37+FC_IND_IS_EA_E!E37</f>
        <v>0</v>
      </c>
      <c r="F37" s="8">
        <f>FC_IND_IS_BF_E!F37+FC_IND_IS_EA_E!F37</f>
        <v>0</v>
      </c>
      <c r="G37" s="8">
        <f>FC_IND_IS_BF_E!G37+FC_IND_IS_EA_E!G37</f>
        <v>0</v>
      </c>
      <c r="H37" s="8">
        <f>FC_IND_IS_BF_E!H37+FC_IND_IS_EA_E!H37</f>
        <v>0</v>
      </c>
      <c r="I37" s="8">
        <f>FC_IND_IS_BF_E!I37+FC_IND_IS_EA_E!I37</f>
        <v>0</v>
      </c>
      <c r="J37" s="8">
        <f>FC_IND_IS_BF_E!J37+FC_IND_IS_EA_E!J37</f>
        <v>0</v>
      </c>
      <c r="K37" s="8">
        <f>FC_IND_IS_BF_E!K37+FC_IND_IS_EA_E!K37</f>
        <v>0</v>
      </c>
      <c r="L37" s="8">
        <f>FC_IND_IS_BF_E!L37+FC_IND_IS_EA_E!L37</f>
        <v>0</v>
      </c>
      <c r="M37" s="8">
        <f>FC_IND_IS_BF_E!M37+FC_IND_IS_EA_E!M37</f>
        <v>0</v>
      </c>
      <c r="N37" s="8">
        <f>FC_IND_IS_BF_E!N37+FC_IND_IS_EA_E!N37</f>
        <v>0</v>
      </c>
      <c r="O37" s="8">
        <f>FC_IND_IS_BF_E!O37+FC_IND_IS_EA_E!O37</f>
        <v>0</v>
      </c>
      <c r="P37" s="8">
        <f>FC_IND_IS_BF_E!P37+FC_IND_IS_EA_E!P37</f>
        <v>0</v>
      </c>
      <c r="Q37" s="8">
        <f>FC_IND_IS_BF_E!Q37+FC_IND_IS_EA_E!Q37</f>
        <v>0</v>
      </c>
      <c r="R37" s="8">
        <f>FC_IND_IS_BF_E!R37+FC_IND_IS_EA_E!R37</f>
        <v>0</v>
      </c>
      <c r="S37" s="8">
        <f>FC_IND_IS_BF_E!S37+FC_IND_IS_EA_E!S37</f>
        <v>0</v>
      </c>
      <c r="T37" s="8">
        <f>FC_IND_IS_BF_E!T37+FC_IND_IS_EA_E!T37</f>
        <v>0</v>
      </c>
      <c r="U37" s="8">
        <f>FC_IND_IS_BF_E!U37+FC_IND_IS_EA_E!U37</f>
        <v>0</v>
      </c>
      <c r="V37" s="8">
        <f>FC_IND_IS_BF_E!V37+FC_IND_IS_EA_E!V37</f>
        <v>0</v>
      </c>
      <c r="W37" s="8">
        <f>FC_IND_IS_BF_E!W37+FC_IND_IS_EA_E!W37</f>
        <v>0</v>
      </c>
      <c r="X37" s="8">
        <f>FC_IND_IS_BF_E!X37+FC_IND_IS_EA_E!X37</f>
        <v>0</v>
      </c>
      <c r="Y37" s="8">
        <f>FC_IND_IS_BF_E!Y37+FC_IND_IS_EA_E!Y37</f>
        <v>0</v>
      </c>
      <c r="Z37" s="8">
        <f>FC_IND_IS_BF_E!Z37+FC_IND_IS_EA_E!Z37</f>
        <v>0</v>
      </c>
    </row>
    <row r="38" spans="1:26" ht="11.25" customHeight="1" x14ac:dyDescent="0.2">
      <c r="A38" s="28" t="s">
        <v>62</v>
      </c>
      <c r="B38" s="7" t="s">
        <v>63</v>
      </c>
      <c r="C38" s="8">
        <f>FC_IND_IS_BF_E!C38+FC_IND_IS_EA_E!C38</f>
        <v>0</v>
      </c>
      <c r="D38" s="8">
        <f>FC_IND_IS_BF_E!D38+FC_IND_IS_EA_E!D38</f>
        <v>0</v>
      </c>
      <c r="E38" s="8">
        <f>FC_IND_IS_BF_E!E38+FC_IND_IS_EA_E!E38</f>
        <v>0</v>
      </c>
      <c r="F38" s="8">
        <f>FC_IND_IS_BF_E!F38+FC_IND_IS_EA_E!F38</f>
        <v>0</v>
      </c>
      <c r="G38" s="8">
        <f>FC_IND_IS_BF_E!G38+FC_IND_IS_EA_E!G38</f>
        <v>0</v>
      </c>
      <c r="H38" s="8">
        <f>FC_IND_IS_BF_E!H38+FC_IND_IS_EA_E!H38</f>
        <v>0</v>
      </c>
      <c r="I38" s="8">
        <f>FC_IND_IS_BF_E!I38+FC_IND_IS_EA_E!I38</f>
        <v>0</v>
      </c>
      <c r="J38" s="8">
        <f>FC_IND_IS_BF_E!J38+FC_IND_IS_EA_E!J38</f>
        <v>0</v>
      </c>
      <c r="K38" s="8">
        <f>FC_IND_IS_BF_E!K38+FC_IND_IS_EA_E!K38</f>
        <v>0</v>
      </c>
      <c r="L38" s="8">
        <f>FC_IND_IS_BF_E!L38+FC_IND_IS_EA_E!L38</f>
        <v>0</v>
      </c>
      <c r="M38" s="8">
        <f>FC_IND_IS_BF_E!M38+FC_IND_IS_EA_E!M38</f>
        <v>0</v>
      </c>
      <c r="N38" s="8">
        <f>FC_IND_IS_BF_E!N38+FC_IND_IS_EA_E!N38</f>
        <v>0</v>
      </c>
      <c r="O38" s="8">
        <f>FC_IND_IS_BF_E!O38+FC_IND_IS_EA_E!O38</f>
        <v>0</v>
      </c>
      <c r="P38" s="8">
        <f>FC_IND_IS_BF_E!P38+FC_IND_IS_EA_E!P38</f>
        <v>0</v>
      </c>
      <c r="Q38" s="8">
        <f>FC_IND_IS_BF_E!Q38+FC_IND_IS_EA_E!Q38</f>
        <v>0</v>
      </c>
      <c r="R38" s="8">
        <f>FC_IND_IS_BF_E!R38+FC_IND_IS_EA_E!R38</f>
        <v>0</v>
      </c>
      <c r="S38" s="8">
        <f>FC_IND_IS_BF_E!S38+FC_IND_IS_EA_E!S38</f>
        <v>0</v>
      </c>
      <c r="T38" s="8">
        <f>FC_IND_IS_BF_E!T38+FC_IND_IS_EA_E!T38</f>
        <v>0</v>
      </c>
      <c r="U38" s="8">
        <f>FC_IND_IS_BF_E!U38+FC_IND_IS_EA_E!U38</f>
        <v>0</v>
      </c>
      <c r="V38" s="8">
        <f>FC_IND_IS_BF_E!V38+FC_IND_IS_EA_E!V38</f>
        <v>0</v>
      </c>
      <c r="W38" s="8">
        <f>FC_IND_IS_BF_E!W38+FC_IND_IS_EA_E!W38</f>
        <v>0</v>
      </c>
      <c r="X38" s="8">
        <f>FC_IND_IS_BF_E!X38+FC_IND_IS_EA_E!X38</f>
        <v>0</v>
      </c>
      <c r="Y38" s="8">
        <f>FC_IND_IS_BF_E!Y38+FC_IND_IS_EA_E!Y38</f>
        <v>0</v>
      </c>
      <c r="Z38" s="8">
        <f>FC_IND_IS_BF_E!Z38+FC_IND_IS_EA_E!Z38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FC_IND_IS_BF_E!C39+FC_IND_IS_EA_E!C39</f>
        <v>0</v>
      </c>
      <c r="D39" s="8">
        <f>FC_IND_IS_BF_E!D39+FC_IND_IS_EA_E!D39</f>
        <v>0</v>
      </c>
      <c r="E39" s="8">
        <f>FC_IND_IS_BF_E!E39+FC_IND_IS_EA_E!E39</f>
        <v>0</v>
      </c>
      <c r="F39" s="8">
        <f>FC_IND_IS_BF_E!F39+FC_IND_IS_EA_E!F39</f>
        <v>0</v>
      </c>
      <c r="G39" s="8">
        <f>FC_IND_IS_BF_E!G39+FC_IND_IS_EA_E!G39</f>
        <v>0</v>
      </c>
      <c r="H39" s="8">
        <f>FC_IND_IS_BF_E!H39+FC_IND_IS_EA_E!H39</f>
        <v>0</v>
      </c>
      <c r="I39" s="8">
        <f>FC_IND_IS_BF_E!I39+FC_IND_IS_EA_E!I39</f>
        <v>0</v>
      </c>
      <c r="J39" s="8">
        <f>FC_IND_IS_BF_E!J39+FC_IND_IS_EA_E!J39</f>
        <v>0</v>
      </c>
      <c r="K39" s="8">
        <f>FC_IND_IS_BF_E!K39+FC_IND_IS_EA_E!K39</f>
        <v>0</v>
      </c>
      <c r="L39" s="8">
        <f>FC_IND_IS_BF_E!L39+FC_IND_IS_EA_E!L39</f>
        <v>0</v>
      </c>
      <c r="M39" s="8">
        <f>FC_IND_IS_BF_E!M39+FC_IND_IS_EA_E!M39</f>
        <v>0</v>
      </c>
      <c r="N39" s="8">
        <f>FC_IND_IS_BF_E!N39+FC_IND_IS_EA_E!N39</f>
        <v>0</v>
      </c>
      <c r="O39" s="8">
        <f>FC_IND_IS_BF_E!O39+FC_IND_IS_EA_E!O39</f>
        <v>0</v>
      </c>
      <c r="P39" s="8">
        <f>FC_IND_IS_BF_E!P39+FC_IND_IS_EA_E!P39</f>
        <v>0</v>
      </c>
      <c r="Q39" s="8">
        <f>FC_IND_IS_BF_E!Q39+FC_IND_IS_EA_E!Q39</f>
        <v>0</v>
      </c>
      <c r="R39" s="8">
        <f>FC_IND_IS_BF_E!R39+FC_IND_IS_EA_E!R39</f>
        <v>0</v>
      </c>
      <c r="S39" s="8">
        <f>FC_IND_IS_BF_E!S39+FC_IND_IS_EA_E!S39</f>
        <v>0</v>
      </c>
      <c r="T39" s="8">
        <f>FC_IND_IS_BF_E!T39+FC_IND_IS_EA_E!T39</f>
        <v>0</v>
      </c>
      <c r="U39" s="8">
        <f>FC_IND_IS_BF_E!U39+FC_IND_IS_EA_E!U39</f>
        <v>0</v>
      </c>
      <c r="V39" s="8">
        <f>FC_IND_IS_BF_E!V39+FC_IND_IS_EA_E!V39</f>
        <v>0</v>
      </c>
      <c r="W39" s="8">
        <f>FC_IND_IS_BF_E!W39+FC_IND_IS_EA_E!W39</f>
        <v>0</v>
      </c>
      <c r="X39" s="8">
        <f>FC_IND_IS_BF_E!X39+FC_IND_IS_EA_E!X39</f>
        <v>0</v>
      </c>
      <c r="Y39" s="8">
        <f>FC_IND_IS_BF_E!Y39+FC_IND_IS_EA_E!Y39</f>
        <v>0</v>
      </c>
      <c r="Z39" s="8">
        <f>FC_IND_IS_BF_E!Z39+FC_IND_IS_EA_E!Z39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FC_IND_IS_BF_E!C40+FC_IND_IS_EA_E!C40</f>
        <v>0</v>
      </c>
      <c r="D40" s="8">
        <f>FC_IND_IS_BF_E!D40+FC_IND_IS_EA_E!D40</f>
        <v>0</v>
      </c>
      <c r="E40" s="8">
        <f>FC_IND_IS_BF_E!E40+FC_IND_IS_EA_E!E40</f>
        <v>0</v>
      </c>
      <c r="F40" s="8">
        <f>FC_IND_IS_BF_E!F40+FC_IND_IS_EA_E!F40</f>
        <v>0</v>
      </c>
      <c r="G40" s="8">
        <f>FC_IND_IS_BF_E!G40+FC_IND_IS_EA_E!G40</f>
        <v>0</v>
      </c>
      <c r="H40" s="8">
        <f>FC_IND_IS_BF_E!H40+FC_IND_IS_EA_E!H40</f>
        <v>0</v>
      </c>
      <c r="I40" s="8">
        <f>FC_IND_IS_BF_E!I40+FC_IND_IS_EA_E!I40</f>
        <v>0</v>
      </c>
      <c r="J40" s="8">
        <f>FC_IND_IS_BF_E!J40+FC_IND_IS_EA_E!J40</f>
        <v>0</v>
      </c>
      <c r="K40" s="8">
        <f>FC_IND_IS_BF_E!K40+FC_IND_IS_EA_E!K40</f>
        <v>0</v>
      </c>
      <c r="L40" s="8">
        <f>FC_IND_IS_BF_E!L40+FC_IND_IS_EA_E!L40</f>
        <v>0</v>
      </c>
      <c r="M40" s="8">
        <f>FC_IND_IS_BF_E!M40+FC_IND_IS_EA_E!M40</f>
        <v>0</v>
      </c>
      <c r="N40" s="8">
        <f>FC_IND_IS_BF_E!N40+FC_IND_IS_EA_E!N40</f>
        <v>0</v>
      </c>
      <c r="O40" s="8">
        <f>FC_IND_IS_BF_E!O40+FC_IND_IS_EA_E!O40</f>
        <v>0</v>
      </c>
      <c r="P40" s="8">
        <f>FC_IND_IS_BF_E!P40+FC_IND_IS_EA_E!P40</f>
        <v>0</v>
      </c>
      <c r="Q40" s="8">
        <f>FC_IND_IS_BF_E!Q40+FC_IND_IS_EA_E!Q40</f>
        <v>0</v>
      </c>
      <c r="R40" s="8">
        <f>FC_IND_IS_BF_E!R40+FC_IND_IS_EA_E!R40</f>
        <v>0</v>
      </c>
      <c r="S40" s="8">
        <f>FC_IND_IS_BF_E!S40+FC_IND_IS_EA_E!S40</f>
        <v>0</v>
      </c>
      <c r="T40" s="8">
        <f>FC_IND_IS_BF_E!T40+FC_IND_IS_EA_E!T40</f>
        <v>0</v>
      </c>
      <c r="U40" s="8">
        <f>FC_IND_IS_BF_E!U40+FC_IND_IS_EA_E!U40</f>
        <v>0</v>
      </c>
      <c r="V40" s="8">
        <f>FC_IND_IS_BF_E!V40+FC_IND_IS_EA_E!V40</f>
        <v>0</v>
      </c>
      <c r="W40" s="8">
        <f>FC_IND_IS_BF_E!W40+FC_IND_IS_EA_E!W40</f>
        <v>0</v>
      </c>
      <c r="X40" s="8">
        <f>FC_IND_IS_BF_E!X40+FC_IND_IS_EA_E!X40</f>
        <v>0</v>
      </c>
      <c r="Y40" s="8">
        <f>FC_IND_IS_BF_E!Y40+FC_IND_IS_EA_E!Y40</f>
        <v>0</v>
      </c>
      <c r="Z40" s="8">
        <f>FC_IND_IS_BF_E!Z40+FC_IND_IS_EA_E!Z40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FC_IND_IS_BF_E!C41+FC_IND_IS_EA_E!C41</f>
        <v>0</v>
      </c>
      <c r="D41" s="8">
        <f>FC_IND_IS_BF_E!D41+FC_IND_IS_EA_E!D41</f>
        <v>0</v>
      </c>
      <c r="E41" s="8">
        <f>FC_IND_IS_BF_E!E41+FC_IND_IS_EA_E!E41</f>
        <v>0</v>
      </c>
      <c r="F41" s="8">
        <f>FC_IND_IS_BF_E!F41+FC_IND_IS_EA_E!F41</f>
        <v>0</v>
      </c>
      <c r="G41" s="8">
        <f>FC_IND_IS_BF_E!G41+FC_IND_IS_EA_E!G41</f>
        <v>0</v>
      </c>
      <c r="H41" s="8">
        <f>FC_IND_IS_BF_E!H41+FC_IND_IS_EA_E!H41</f>
        <v>0</v>
      </c>
      <c r="I41" s="8">
        <f>FC_IND_IS_BF_E!I41+FC_IND_IS_EA_E!I41</f>
        <v>0</v>
      </c>
      <c r="J41" s="8">
        <f>FC_IND_IS_BF_E!J41+FC_IND_IS_EA_E!J41</f>
        <v>0</v>
      </c>
      <c r="K41" s="8">
        <f>FC_IND_IS_BF_E!K41+FC_IND_IS_EA_E!K41</f>
        <v>0</v>
      </c>
      <c r="L41" s="8">
        <f>FC_IND_IS_BF_E!L41+FC_IND_IS_EA_E!L41</f>
        <v>0</v>
      </c>
      <c r="M41" s="8">
        <f>FC_IND_IS_BF_E!M41+FC_IND_IS_EA_E!M41</f>
        <v>0</v>
      </c>
      <c r="N41" s="8">
        <f>FC_IND_IS_BF_E!N41+FC_IND_IS_EA_E!N41</f>
        <v>0</v>
      </c>
      <c r="O41" s="8">
        <f>FC_IND_IS_BF_E!O41+FC_IND_IS_EA_E!O41</f>
        <v>0</v>
      </c>
      <c r="P41" s="8">
        <f>FC_IND_IS_BF_E!P41+FC_IND_IS_EA_E!P41</f>
        <v>0</v>
      </c>
      <c r="Q41" s="8">
        <f>FC_IND_IS_BF_E!Q41+FC_IND_IS_EA_E!Q41</f>
        <v>0</v>
      </c>
      <c r="R41" s="8">
        <f>FC_IND_IS_BF_E!R41+FC_IND_IS_EA_E!R41</f>
        <v>0</v>
      </c>
      <c r="S41" s="8">
        <f>FC_IND_IS_BF_E!S41+FC_IND_IS_EA_E!S41</f>
        <v>0</v>
      </c>
      <c r="T41" s="8">
        <f>FC_IND_IS_BF_E!T41+FC_IND_IS_EA_E!T41</f>
        <v>0</v>
      </c>
      <c r="U41" s="8">
        <f>FC_IND_IS_BF_E!U41+FC_IND_IS_EA_E!U41</f>
        <v>0</v>
      </c>
      <c r="V41" s="8">
        <f>FC_IND_IS_BF_E!V41+FC_IND_IS_EA_E!V41</f>
        <v>0</v>
      </c>
      <c r="W41" s="8">
        <f>FC_IND_IS_BF_E!W41+FC_IND_IS_EA_E!W41</f>
        <v>0</v>
      </c>
      <c r="X41" s="8">
        <f>FC_IND_IS_BF_E!X41+FC_IND_IS_EA_E!X41</f>
        <v>0</v>
      </c>
      <c r="Y41" s="8">
        <f>FC_IND_IS_BF_E!Y41+FC_IND_IS_EA_E!Y41</f>
        <v>0</v>
      </c>
      <c r="Z41" s="8">
        <f>FC_IND_IS_BF_E!Z41+FC_IND_IS_EA_E!Z41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FC_IND_IS_BF_E!C42+FC_IND_IS_EA_E!C42</f>
        <v>0</v>
      </c>
      <c r="D42" s="8">
        <f>FC_IND_IS_BF_E!D42+FC_IND_IS_EA_E!D42</f>
        <v>0</v>
      </c>
      <c r="E42" s="8">
        <f>FC_IND_IS_BF_E!E42+FC_IND_IS_EA_E!E42</f>
        <v>0</v>
      </c>
      <c r="F42" s="8">
        <f>FC_IND_IS_BF_E!F42+FC_IND_IS_EA_E!F42</f>
        <v>0</v>
      </c>
      <c r="G42" s="8">
        <f>FC_IND_IS_BF_E!G42+FC_IND_IS_EA_E!G42</f>
        <v>0</v>
      </c>
      <c r="H42" s="8">
        <f>FC_IND_IS_BF_E!H42+FC_IND_IS_EA_E!H42</f>
        <v>0</v>
      </c>
      <c r="I42" s="8">
        <f>FC_IND_IS_BF_E!I42+FC_IND_IS_EA_E!I42</f>
        <v>0</v>
      </c>
      <c r="J42" s="8">
        <f>FC_IND_IS_BF_E!J42+FC_IND_IS_EA_E!J42</f>
        <v>0</v>
      </c>
      <c r="K42" s="8">
        <f>FC_IND_IS_BF_E!K42+FC_IND_IS_EA_E!K42</f>
        <v>0</v>
      </c>
      <c r="L42" s="8">
        <f>FC_IND_IS_BF_E!L42+FC_IND_IS_EA_E!L42</f>
        <v>0</v>
      </c>
      <c r="M42" s="8">
        <f>FC_IND_IS_BF_E!M42+FC_IND_IS_EA_E!M42</f>
        <v>0</v>
      </c>
      <c r="N42" s="8">
        <f>FC_IND_IS_BF_E!N42+FC_IND_IS_EA_E!N42</f>
        <v>0</v>
      </c>
      <c r="O42" s="8">
        <f>FC_IND_IS_BF_E!O42+FC_IND_IS_EA_E!O42</f>
        <v>0</v>
      </c>
      <c r="P42" s="8">
        <f>FC_IND_IS_BF_E!P42+FC_IND_IS_EA_E!P42</f>
        <v>0</v>
      </c>
      <c r="Q42" s="8">
        <f>FC_IND_IS_BF_E!Q42+FC_IND_IS_EA_E!Q42</f>
        <v>0</v>
      </c>
      <c r="R42" s="8">
        <f>FC_IND_IS_BF_E!R42+FC_IND_IS_EA_E!R42</f>
        <v>0</v>
      </c>
      <c r="S42" s="8">
        <f>FC_IND_IS_BF_E!S42+FC_IND_IS_EA_E!S42</f>
        <v>0</v>
      </c>
      <c r="T42" s="8">
        <f>FC_IND_IS_BF_E!T42+FC_IND_IS_EA_E!T42</f>
        <v>0</v>
      </c>
      <c r="U42" s="8">
        <f>FC_IND_IS_BF_E!U42+FC_IND_IS_EA_E!U42</f>
        <v>0</v>
      </c>
      <c r="V42" s="8">
        <f>FC_IND_IS_BF_E!V42+FC_IND_IS_EA_E!V42</f>
        <v>0</v>
      </c>
      <c r="W42" s="8">
        <f>FC_IND_IS_BF_E!W42+FC_IND_IS_EA_E!W42</f>
        <v>0</v>
      </c>
      <c r="X42" s="8">
        <f>FC_IND_IS_BF_E!X42+FC_IND_IS_EA_E!X42</f>
        <v>0</v>
      </c>
      <c r="Y42" s="8">
        <f>FC_IND_IS_BF_E!Y42+FC_IND_IS_EA_E!Y42</f>
        <v>0</v>
      </c>
      <c r="Z42" s="8">
        <f>FC_IND_IS_BF_E!Z42+FC_IND_IS_EA_E!Z42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FC_IND_IS_BF_E!C43+FC_IND_IS_EA_E!C43</f>
        <v>9.6321700799999999</v>
      </c>
      <c r="D43" s="8">
        <f>FC_IND_IS_BF_E!D43+FC_IND_IS_EA_E!D43</f>
        <v>9.6321700799999981</v>
      </c>
      <c r="E43" s="8">
        <f>FC_IND_IS_BF_E!E43+FC_IND_IS_EA_E!E43</f>
        <v>9.6321700799999981</v>
      </c>
      <c r="F43" s="8">
        <f>FC_IND_IS_BF_E!F43+FC_IND_IS_EA_E!F43</f>
        <v>9.6321700799999981</v>
      </c>
      <c r="G43" s="8">
        <f>FC_IND_IS_BF_E!G43+FC_IND_IS_EA_E!G43</f>
        <v>9.6321700799999981</v>
      </c>
      <c r="H43" s="8">
        <f>FC_IND_IS_BF_E!H43+FC_IND_IS_EA_E!H43</f>
        <v>12.842893439999999</v>
      </c>
      <c r="I43" s="8">
        <f>FC_IND_IS_BF_E!I43+FC_IND_IS_EA_E!I43</f>
        <v>12.745259279999999</v>
      </c>
      <c r="J43" s="8">
        <f>FC_IND_IS_BF_E!J43+FC_IND_IS_EA_E!J43</f>
        <v>9.5588110799999999</v>
      </c>
      <c r="K43" s="8">
        <f>FC_IND_IS_BF_E!K43+FC_IND_IS_EA_E!K43</f>
        <v>3.1861814399999999</v>
      </c>
      <c r="L43" s="8">
        <f>FC_IND_IS_BF_E!L43+FC_IND_IS_EA_E!L43</f>
        <v>6.3726296399999995</v>
      </c>
      <c r="M43" s="8">
        <f>FC_IND_IS_BF_E!M43+FC_IND_IS_EA_E!M43</f>
        <v>6.3726296399999995</v>
      </c>
      <c r="N43" s="8">
        <f>FC_IND_IS_BF_E!N43+FC_IND_IS_EA_E!N43</f>
        <v>3.1861814399999999</v>
      </c>
      <c r="O43" s="8">
        <f>FC_IND_IS_BF_E!O43+FC_IND_IS_EA_E!O43</f>
        <v>6.3726296399999995</v>
      </c>
      <c r="P43" s="8">
        <f>FC_IND_IS_BF_E!P43+FC_IND_IS_EA_E!P43</f>
        <v>6.3726296399999995</v>
      </c>
      <c r="Q43" s="8">
        <f>FC_IND_IS_BF_E!Q43+FC_IND_IS_EA_E!Q43</f>
        <v>6.3726296399999995</v>
      </c>
      <c r="R43" s="8">
        <f>FC_IND_IS_BF_E!R43+FC_IND_IS_EA_E!R43</f>
        <v>6.3726296399999995</v>
      </c>
      <c r="S43" s="8">
        <f>FC_IND_IS_BF_E!S43+FC_IND_IS_EA_E!S43</f>
        <v>6.3726296399999995</v>
      </c>
      <c r="T43" s="8">
        <f>FC_IND_IS_BF_E!T43+FC_IND_IS_EA_E!T43</f>
        <v>5.0948492399999994</v>
      </c>
      <c r="U43" s="8">
        <f>FC_IND_IS_BF_E!U43+FC_IND_IS_EA_E!U43</f>
        <v>5.2319638800000003</v>
      </c>
      <c r="V43" s="8">
        <f>FC_IND_IS_BF_E!V43+FC_IND_IS_EA_E!V43</f>
        <v>4.9865446799999988</v>
      </c>
      <c r="W43" s="8">
        <f>FC_IND_IS_BF_E!W43+FC_IND_IS_EA_E!W43</f>
        <v>5.3626762799999996</v>
      </c>
      <c r="X43" s="8">
        <f>FC_IND_IS_BF_E!X43+FC_IND_IS_EA_E!X43</f>
        <v>5.3912195999999986</v>
      </c>
      <c r="Y43" s="8">
        <f>FC_IND_IS_BF_E!Y43+FC_IND_IS_EA_E!Y43</f>
        <v>4.6901743199999997</v>
      </c>
      <c r="Z43" s="8">
        <f>FC_IND_IS_BF_E!Z43+FC_IND_IS_EA_E!Z43</f>
        <v>3.57831864</v>
      </c>
    </row>
    <row r="44" spans="1:26" ht="11.25" customHeight="1" x14ac:dyDescent="0.2">
      <c r="A44" s="28" t="s">
        <v>74</v>
      </c>
      <c r="B44" s="7" t="s">
        <v>75</v>
      </c>
      <c r="C44" s="8">
        <f>FC_IND_IS_BF_E!C44+FC_IND_IS_EA_E!C44</f>
        <v>59.412178080000018</v>
      </c>
      <c r="D44" s="8">
        <f>FC_IND_IS_BF_E!D44+FC_IND_IS_EA_E!D44</f>
        <v>43.777409039999988</v>
      </c>
      <c r="E44" s="8">
        <f>FC_IND_IS_BF_E!E44+FC_IND_IS_EA_E!E44</f>
        <v>59.412178080000018</v>
      </c>
      <c r="F44" s="8">
        <f>FC_IND_IS_BF_E!F44+FC_IND_IS_EA_E!F44</f>
        <v>62.539076160000008</v>
      </c>
      <c r="G44" s="8">
        <f>FC_IND_IS_BF_E!G44+FC_IND_IS_EA_E!G44</f>
        <v>49.771234080000013</v>
      </c>
      <c r="H44" s="8">
        <f>FC_IND_IS_BF_E!H44+FC_IND_IS_EA_E!H44</f>
        <v>90.210535920000012</v>
      </c>
      <c r="I44" s="8">
        <f>FC_IND_IS_BF_E!I44+FC_IND_IS_EA_E!I44</f>
        <v>83.989062000000033</v>
      </c>
      <c r="J44" s="8">
        <f>FC_IND_IS_BF_E!J44+FC_IND_IS_EA_E!J44</f>
        <v>52.632030960000009</v>
      </c>
      <c r="K44" s="8">
        <f>FC_IND_IS_BF_E!K44+FC_IND_IS_EA_E!K44</f>
        <v>3.0959690400000008</v>
      </c>
      <c r="L44" s="8">
        <f>FC_IND_IS_BF_E!L44+FC_IND_IS_EA_E!L44</f>
        <v>0</v>
      </c>
      <c r="M44" s="8">
        <f>FC_IND_IS_BF_E!M44+FC_IND_IS_EA_E!M44</f>
        <v>3.0959690400000008</v>
      </c>
      <c r="N44" s="8">
        <f>FC_IND_IS_BF_E!N44+FC_IND_IS_EA_E!N44</f>
        <v>0</v>
      </c>
      <c r="O44" s="8">
        <f>FC_IND_IS_BF_E!O44+FC_IND_IS_EA_E!O44</f>
        <v>0</v>
      </c>
      <c r="P44" s="8">
        <f>FC_IND_IS_BF_E!P44+FC_IND_IS_EA_E!P44</f>
        <v>0</v>
      </c>
      <c r="Q44" s="8">
        <f>FC_IND_IS_BF_E!Q44+FC_IND_IS_EA_E!Q44</f>
        <v>0</v>
      </c>
      <c r="R44" s="8">
        <f>FC_IND_IS_BF_E!R44+FC_IND_IS_EA_E!R44</f>
        <v>0</v>
      </c>
      <c r="S44" s="8">
        <f>FC_IND_IS_BF_E!S44+FC_IND_IS_EA_E!S44</f>
        <v>0</v>
      </c>
      <c r="T44" s="8">
        <f>FC_IND_IS_BF_E!T44+FC_IND_IS_EA_E!T44</f>
        <v>0</v>
      </c>
      <c r="U44" s="8">
        <f>FC_IND_IS_BF_E!U44+FC_IND_IS_EA_E!U44</f>
        <v>0</v>
      </c>
      <c r="V44" s="8">
        <f>FC_IND_IS_BF_E!V44+FC_IND_IS_EA_E!V44</f>
        <v>0</v>
      </c>
      <c r="W44" s="8">
        <f>FC_IND_IS_BF_E!W44+FC_IND_IS_EA_E!W44</f>
        <v>0</v>
      </c>
      <c r="X44" s="8">
        <f>FC_IND_IS_BF_E!X44+FC_IND_IS_EA_E!X44</f>
        <v>0</v>
      </c>
      <c r="Y44" s="8">
        <f>FC_IND_IS_BF_E!Y44+FC_IND_IS_EA_E!Y44</f>
        <v>0</v>
      </c>
      <c r="Z44" s="8">
        <f>FC_IND_IS_BF_E!Z44+FC_IND_IS_EA_E!Z44</f>
        <v>0</v>
      </c>
    </row>
    <row r="45" spans="1:26" ht="11.25" customHeight="1" x14ac:dyDescent="0.2">
      <c r="A45" s="28" t="s">
        <v>76</v>
      </c>
      <c r="B45" s="7" t="s">
        <v>77</v>
      </c>
      <c r="C45" s="8">
        <f>FC_IND_IS_BF_E!C45+FC_IND_IS_EA_E!C45</f>
        <v>0</v>
      </c>
      <c r="D45" s="8">
        <f>FC_IND_IS_BF_E!D45+FC_IND_IS_EA_E!D45</f>
        <v>0</v>
      </c>
      <c r="E45" s="8">
        <f>FC_IND_IS_BF_E!E45+FC_IND_IS_EA_E!E45</f>
        <v>0</v>
      </c>
      <c r="F45" s="8">
        <f>FC_IND_IS_BF_E!F45+FC_IND_IS_EA_E!F45</f>
        <v>0</v>
      </c>
      <c r="G45" s="8">
        <f>FC_IND_IS_BF_E!G45+FC_IND_IS_EA_E!G45</f>
        <v>0</v>
      </c>
      <c r="H45" s="8">
        <f>FC_IND_IS_BF_E!H45+FC_IND_IS_EA_E!H45</f>
        <v>0</v>
      </c>
      <c r="I45" s="8">
        <f>FC_IND_IS_BF_E!I45+FC_IND_IS_EA_E!I45</f>
        <v>0</v>
      </c>
      <c r="J45" s="8">
        <f>FC_IND_IS_BF_E!J45+FC_IND_IS_EA_E!J45</f>
        <v>0</v>
      </c>
      <c r="K45" s="8">
        <f>FC_IND_IS_BF_E!K45+FC_IND_IS_EA_E!K45</f>
        <v>0</v>
      </c>
      <c r="L45" s="8">
        <f>FC_IND_IS_BF_E!L45+FC_IND_IS_EA_E!L45</f>
        <v>0</v>
      </c>
      <c r="M45" s="8">
        <f>FC_IND_IS_BF_E!M45+FC_IND_IS_EA_E!M45</f>
        <v>0</v>
      </c>
      <c r="N45" s="8">
        <f>FC_IND_IS_BF_E!N45+FC_IND_IS_EA_E!N45</f>
        <v>0</v>
      </c>
      <c r="O45" s="8">
        <f>FC_IND_IS_BF_E!O45+FC_IND_IS_EA_E!O45</f>
        <v>0</v>
      </c>
      <c r="P45" s="8">
        <f>FC_IND_IS_BF_E!P45+FC_IND_IS_EA_E!P45</f>
        <v>0</v>
      </c>
      <c r="Q45" s="8">
        <f>FC_IND_IS_BF_E!Q45+FC_IND_IS_EA_E!Q45</f>
        <v>0</v>
      </c>
      <c r="R45" s="8">
        <f>FC_IND_IS_BF_E!R45+FC_IND_IS_EA_E!R45</f>
        <v>0</v>
      </c>
      <c r="S45" s="8">
        <f>FC_IND_IS_BF_E!S45+FC_IND_IS_EA_E!S45</f>
        <v>0</v>
      </c>
      <c r="T45" s="8">
        <f>FC_IND_IS_BF_E!T45+FC_IND_IS_EA_E!T45</f>
        <v>0</v>
      </c>
      <c r="U45" s="8">
        <f>FC_IND_IS_BF_E!U45+FC_IND_IS_EA_E!U45</f>
        <v>0</v>
      </c>
      <c r="V45" s="8">
        <f>FC_IND_IS_BF_E!V45+FC_IND_IS_EA_E!V45</f>
        <v>0</v>
      </c>
      <c r="W45" s="8">
        <f>FC_IND_IS_BF_E!W45+FC_IND_IS_EA_E!W45</f>
        <v>0</v>
      </c>
      <c r="X45" s="8">
        <f>FC_IND_IS_BF_E!X45+FC_IND_IS_EA_E!X45</f>
        <v>0</v>
      </c>
      <c r="Y45" s="8">
        <f>FC_IND_IS_BF_E!Y45+FC_IND_IS_EA_E!Y45</f>
        <v>0</v>
      </c>
      <c r="Z45" s="8">
        <f>FC_IND_IS_BF_E!Z45+FC_IND_IS_EA_E!Z45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FC_IND_IS_BF_E!C46+FC_IND_IS_EA_E!C46</f>
        <v>0</v>
      </c>
      <c r="D46" s="8">
        <f>FC_IND_IS_BF_E!D46+FC_IND_IS_EA_E!D46</f>
        <v>0</v>
      </c>
      <c r="E46" s="8">
        <f>FC_IND_IS_BF_E!E46+FC_IND_IS_EA_E!E46</f>
        <v>0</v>
      </c>
      <c r="F46" s="8">
        <f>FC_IND_IS_BF_E!F46+FC_IND_IS_EA_E!F46</f>
        <v>0</v>
      </c>
      <c r="G46" s="8">
        <f>FC_IND_IS_BF_E!G46+FC_IND_IS_EA_E!G46</f>
        <v>0</v>
      </c>
      <c r="H46" s="8">
        <f>FC_IND_IS_BF_E!H46+FC_IND_IS_EA_E!H46</f>
        <v>0</v>
      </c>
      <c r="I46" s="8">
        <f>FC_IND_IS_BF_E!I46+FC_IND_IS_EA_E!I46</f>
        <v>0</v>
      </c>
      <c r="J46" s="8">
        <f>FC_IND_IS_BF_E!J46+FC_IND_IS_EA_E!J46</f>
        <v>0</v>
      </c>
      <c r="K46" s="8">
        <f>FC_IND_IS_BF_E!K46+FC_IND_IS_EA_E!K46</f>
        <v>0</v>
      </c>
      <c r="L46" s="8">
        <f>FC_IND_IS_BF_E!L46+FC_IND_IS_EA_E!L46</f>
        <v>0</v>
      </c>
      <c r="M46" s="8">
        <f>FC_IND_IS_BF_E!M46+FC_IND_IS_EA_E!M46</f>
        <v>0</v>
      </c>
      <c r="N46" s="8">
        <f>FC_IND_IS_BF_E!N46+FC_IND_IS_EA_E!N46</f>
        <v>0</v>
      </c>
      <c r="O46" s="8">
        <f>FC_IND_IS_BF_E!O46+FC_IND_IS_EA_E!O46</f>
        <v>0</v>
      </c>
      <c r="P46" s="8">
        <f>FC_IND_IS_BF_E!P46+FC_IND_IS_EA_E!P46</f>
        <v>0</v>
      </c>
      <c r="Q46" s="8">
        <f>FC_IND_IS_BF_E!Q46+FC_IND_IS_EA_E!Q46</f>
        <v>0</v>
      </c>
      <c r="R46" s="8">
        <f>FC_IND_IS_BF_E!R46+FC_IND_IS_EA_E!R46</f>
        <v>0</v>
      </c>
      <c r="S46" s="8">
        <f>FC_IND_IS_BF_E!S46+FC_IND_IS_EA_E!S46</f>
        <v>0</v>
      </c>
      <c r="T46" s="8">
        <f>FC_IND_IS_BF_E!T46+FC_IND_IS_EA_E!T46</f>
        <v>0</v>
      </c>
      <c r="U46" s="8">
        <f>FC_IND_IS_BF_E!U46+FC_IND_IS_EA_E!U46</f>
        <v>0</v>
      </c>
      <c r="V46" s="8">
        <f>FC_IND_IS_BF_E!V46+FC_IND_IS_EA_E!V46</f>
        <v>0</v>
      </c>
      <c r="W46" s="8">
        <f>FC_IND_IS_BF_E!W46+FC_IND_IS_EA_E!W46</f>
        <v>0</v>
      </c>
      <c r="X46" s="8">
        <f>FC_IND_IS_BF_E!X46+FC_IND_IS_EA_E!X46</f>
        <v>0</v>
      </c>
      <c r="Y46" s="8">
        <f>FC_IND_IS_BF_E!Y46+FC_IND_IS_EA_E!Y46</f>
        <v>0</v>
      </c>
      <c r="Z46" s="8">
        <f>FC_IND_IS_BF_E!Z46+FC_IND_IS_EA_E!Z46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FC_IND_IS_BF_E!C47+FC_IND_IS_EA_E!C47</f>
        <v>0</v>
      </c>
      <c r="D47" s="8">
        <f>FC_IND_IS_BF_E!D47+FC_IND_IS_EA_E!D47</f>
        <v>0</v>
      </c>
      <c r="E47" s="8">
        <f>FC_IND_IS_BF_E!E47+FC_IND_IS_EA_E!E47</f>
        <v>0</v>
      </c>
      <c r="F47" s="8">
        <f>FC_IND_IS_BF_E!F47+FC_IND_IS_EA_E!F47</f>
        <v>0</v>
      </c>
      <c r="G47" s="8">
        <f>FC_IND_IS_BF_E!G47+FC_IND_IS_EA_E!G47</f>
        <v>0</v>
      </c>
      <c r="H47" s="8">
        <f>FC_IND_IS_BF_E!H47+FC_IND_IS_EA_E!H47</f>
        <v>0</v>
      </c>
      <c r="I47" s="8">
        <f>FC_IND_IS_BF_E!I47+FC_IND_IS_EA_E!I47</f>
        <v>0</v>
      </c>
      <c r="J47" s="8">
        <f>FC_IND_IS_BF_E!J47+FC_IND_IS_EA_E!J47</f>
        <v>0</v>
      </c>
      <c r="K47" s="8">
        <f>FC_IND_IS_BF_E!K47+FC_IND_IS_EA_E!K47</f>
        <v>0</v>
      </c>
      <c r="L47" s="8">
        <f>FC_IND_IS_BF_E!L47+FC_IND_IS_EA_E!L47</f>
        <v>0</v>
      </c>
      <c r="M47" s="8">
        <f>FC_IND_IS_BF_E!M47+FC_IND_IS_EA_E!M47</f>
        <v>0</v>
      </c>
      <c r="N47" s="8">
        <f>FC_IND_IS_BF_E!N47+FC_IND_IS_EA_E!N47</f>
        <v>0</v>
      </c>
      <c r="O47" s="8">
        <f>FC_IND_IS_BF_E!O47+FC_IND_IS_EA_E!O47</f>
        <v>0</v>
      </c>
      <c r="P47" s="8">
        <f>FC_IND_IS_BF_E!P47+FC_IND_IS_EA_E!P47</f>
        <v>0</v>
      </c>
      <c r="Q47" s="8">
        <f>FC_IND_IS_BF_E!Q47+FC_IND_IS_EA_E!Q47</f>
        <v>0</v>
      </c>
      <c r="R47" s="8">
        <f>FC_IND_IS_BF_E!R47+FC_IND_IS_EA_E!R47</f>
        <v>0</v>
      </c>
      <c r="S47" s="8">
        <f>FC_IND_IS_BF_E!S47+FC_IND_IS_EA_E!S47</f>
        <v>0</v>
      </c>
      <c r="T47" s="8">
        <f>FC_IND_IS_BF_E!T47+FC_IND_IS_EA_E!T47</f>
        <v>0</v>
      </c>
      <c r="U47" s="8">
        <f>FC_IND_IS_BF_E!U47+FC_IND_IS_EA_E!U47</f>
        <v>0</v>
      </c>
      <c r="V47" s="8">
        <f>FC_IND_IS_BF_E!V47+FC_IND_IS_EA_E!V47</f>
        <v>0</v>
      </c>
      <c r="W47" s="8">
        <f>FC_IND_IS_BF_E!W47+FC_IND_IS_EA_E!W47</f>
        <v>0</v>
      </c>
      <c r="X47" s="8">
        <f>FC_IND_IS_BF_E!X47+FC_IND_IS_EA_E!X47</f>
        <v>0</v>
      </c>
      <c r="Y47" s="8">
        <f>FC_IND_IS_BF_E!Y47+FC_IND_IS_EA_E!Y47</f>
        <v>0</v>
      </c>
      <c r="Z47" s="8">
        <f>FC_IND_IS_BF_E!Z47+FC_IND_IS_EA_E!Z47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FC_IND_IS_BF_E!C48+FC_IND_IS_EA_E!C48</f>
        <v>0</v>
      </c>
      <c r="D48" s="8">
        <f>FC_IND_IS_BF_E!D48+FC_IND_IS_EA_E!D48</f>
        <v>0</v>
      </c>
      <c r="E48" s="8">
        <f>FC_IND_IS_BF_E!E48+FC_IND_IS_EA_E!E48</f>
        <v>0</v>
      </c>
      <c r="F48" s="8">
        <f>FC_IND_IS_BF_E!F48+FC_IND_IS_EA_E!F48</f>
        <v>0</v>
      </c>
      <c r="G48" s="8">
        <f>FC_IND_IS_BF_E!G48+FC_IND_IS_EA_E!G48</f>
        <v>0</v>
      </c>
      <c r="H48" s="8">
        <f>FC_IND_IS_BF_E!H48+FC_IND_IS_EA_E!H48</f>
        <v>0</v>
      </c>
      <c r="I48" s="8">
        <f>FC_IND_IS_BF_E!I48+FC_IND_IS_EA_E!I48</f>
        <v>0</v>
      </c>
      <c r="J48" s="8">
        <f>FC_IND_IS_BF_E!J48+FC_IND_IS_EA_E!J48</f>
        <v>0</v>
      </c>
      <c r="K48" s="8">
        <f>FC_IND_IS_BF_E!K48+FC_IND_IS_EA_E!K48</f>
        <v>0</v>
      </c>
      <c r="L48" s="8">
        <f>FC_IND_IS_BF_E!L48+FC_IND_IS_EA_E!L48</f>
        <v>0</v>
      </c>
      <c r="M48" s="8">
        <f>FC_IND_IS_BF_E!M48+FC_IND_IS_EA_E!M48</f>
        <v>0</v>
      </c>
      <c r="N48" s="8">
        <f>FC_IND_IS_BF_E!N48+FC_IND_IS_EA_E!N48</f>
        <v>0</v>
      </c>
      <c r="O48" s="8">
        <f>FC_IND_IS_BF_E!O48+FC_IND_IS_EA_E!O48</f>
        <v>0</v>
      </c>
      <c r="P48" s="8">
        <f>FC_IND_IS_BF_E!P48+FC_IND_IS_EA_E!P48</f>
        <v>0</v>
      </c>
      <c r="Q48" s="8">
        <f>FC_IND_IS_BF_E!Q48+FC_IND_IS_EA_E!Q48</f>
        <v>0</v>
      </c>
      <c r="R48" s="8">
        <f>FC_IND_IS_BF_E!R48+FC_IND_IS_EA_E!R48</f>
        <v>0</v>
      </c>
      <c r="S48" s="8">
        <f>FC_IND_IS_BF_E!S48+FC_IND_IS_EA_E!S48</f>
        <v>0</v>
      </c>
      <c r="T48" s="8">
        <f>FC_IND_IS_BF_E!T48+FC_IND_IS_EA_E!T48</f>
        <v>0</v>
      </c>
      <c r="U48" s="8">
        <f>FC_IND_IS_BF_E!U48+FC_IND_IS_EA_E!U48</f>
        <v>0</v>
      </c>
      <c r="V48" s="8">
        <f>FC_IND_IS_BF_E!V48+FC_IND_IS_EA_E!V48</f>
        <v>0</v>
      </c>
      <c r="W48" s="8">
        <f>FC_IND_IS_BF_E!W48+FC_IND_IS_EA_E!W48</f>
        <v>0</v>
      </c>
      <c r="X48" s="8">
        <f>FC_IND_IS_BF_E!X48+FC_IND_IS_EA_E!X48</f>
        <v>0</v>
      </c>
      <c r="Y48" s="8">
        <f>FC_IND_IS_BF_E!Y48+FC_IND_IS_EA_E!Y48</f>
        <v>0</v>
      </c>
      <c r="Z48" s="8">
        <f>FC_IND_IS_BF_E!Z48+FC_IND_IS_EA_E!Z48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FC_IND_IS_BF_E!C49+FC_IND_IS_EA_E!C49</f>
        <v>0</v>
      </c>
      <c r="D49" s="8">
        <f>FC_IND_IS_BF_E!D49+FC_IND_IS_EA_E!D49</f>
        <v>0</v>
      </c>
      <c r="E49" s="8">
        <f>FC_IND_IS_BF_E!E49+FC_IND_IS_EA_E!E49</f>
        <v>0</v>
      </c>
      <c r="F49" s="8">
        <f>FC_IND_IS_BF_E!F49+FC_IND_IS_EA_E!F49</f>
        <v>0</v>
      </c>
      <c r="G49" s="8">
        <f>FC_IND_IS_BF_E!G49+FC_IND_IS_EA_E!G49</f>
        <v>0</v>
      </c>
      <c r="H49" s="8">
        <f>FC_IND_IS_BF_E!H49+FC_IND_IS_EA_E!H49</f>
        <v>0</v>
      </c>
      <c r="I49" s="8">
        <f>FC_IND_IS_BF_E!I49+FC_IND_IS_EA_E!I49</f>
        <v>0</v>
      </c>
      <c r="J49" s="8">
        <f>FC_IND_IS_BF_E!J49+FC_IND_IS_EA_E!J49</f>
        <v>0</v>
      </c>
      <c r="K49" s="8">
        <f>FC_IND_IS_BF_E!K49+FC_IND_IS_EA_E!K49</f>
        <v>0</v>
      </c>
      <c r="L49" s="8">
        <f>FC_IND_IS_BF_E!L49+FC_IND_IS_EA_E!L49</f>
        <v>0</v>
      </c>
      <c r="M49" s="8">
        <f>FC_IND_IS_BF_E!M49+FC_IND_IS_EA_E!M49</f>
        <v>0</v>
      </c>
      <c r="N49" s="8">
        <f>FC_IND_IS_BF_E!N49+FC_IND_IS_EA_E!N49</f>
        <v>0</v>
      </c>
      <c r="O49" s="8">
        <f>FC_IND_IS_BF_E!O49+FC_IND_IS_EA_E!O49</f>
        <v>0</v>
      </c>
      <c r="P49" s="8">
        <f>FC_IND_IS_BF_E!P49+FC_IND_IS_EA_E!P49</f>
        <v>0</v>
      </c>
      <c r="Q49" s="8">
        <f>FC_IND_IS_BF_E!Q49+FC_IND_IS_EA_E!Q49</f>
        <v>0</v>
      </c>
      <c r="R49" s="8">
        <f>FC_IND_IS_BF_E!R49+FC_IND_IS_EA_E!R49</f>
        <v>0</v>
      </c>
      <c r="S49" s="8">
        <f>FC_IND_IS_BF_E!S49+FC_IND_IS_EA_E!S49</f>
        <v>0</v>
      </c>
      <c r="T49" s="8">
        <f>FC_IND_IS_BF_E!T49+FC_IND_IS_EA_E!T49</f>
        <v>0</v>
      </c>
      <c r="U49" s="8">
        <f>FC_IND_IS_BF_E!U49+FC_IND_IS_EA_E!U49</f>
        <v>0</v>
      </c>
      <c r="V49" s="8">
        <f>FC_IND_IS_BF_E!V49+FC_IND_IS_EA_E!V49</f>
        <v>0</v>
      </c>
      <c r="W49" s="8">
        <f>FC_IND_IS_BF_E!W49+FC_IND_IS_EA_E!W49</f>
        <v>0</v>
      </c>
      <c r="X49" s="8">
        <f>FC_IND_IS_BF_E!X49+FC_IND_IS_EA_E!X49</f>
        <v>0</v>
      </c>
      <c r="Y49" s="8">
        <f>FC_IND_IS_BF_E!Y49+FC_IND_IS_EA_E!Y49</f>
        <v>0</v>
      </c>
      <c r="Z49" s="8">
        <f>FC_IND_IS_BF_E!Z49+FC_IND_IS_EA_E!Z49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FC_IND_IS_BF_E!C50+FC_IND_IS_EA_E!C50</f>
        <v>0</v>
      </c>
      <c r="D50" s="8">
        <f>FC_IND_IS_BF_E!D50+FC_IND_IS_EA_E!D50</f>
        <v>0</v>
      </c>
      <c r="E50" s="8">
        <f>FC_IND_IS_BF_E!E50+FC_IND_IS_EA_E!E50</f>
        <v>0</v>
      </c>
      <c r="F50" s="8">
        <f>FC_IND_IS_BF_E!F50+FC_IND_IS_EA_E!F50</f>
        <v>0</v>
      </c>
      <c r="G50" s="8">
        <f>FC_IND_IS_BF_E!G50+FC_IND_IS_EA_E!G50</f>
        <v>0</v>
      </c>
      <c r="H50" s="8">
        <f>FC_IND_IS_BF_E!H50+FC_IND_IS_EA_E!H50</f>
        <v>0</v>
      </c>
      <c r="I50" s="8">
        <f>FC_IND_IS_BF_E!I50+FC_IND_IS_EA_E!I50</f>
        <v>0</v>
      </c>
      <c r="J50" s="8">
        <f>FC_IND_IS_BF_E!J50+FC_IND_IS_EA_E!J50</f>
        <v>0</v>
      </c>
      <c r="K50" s="8">
        <f>FC_IND_IS_BF_E!K50+FC_IND_IS_EA_E!K50</f>
        <v>0</v>
      </c>
      <c r="L50" s="8">
        <f>FC_IND_IS_BF_E!L50+FC_IND_IS_EA_E!L50</f>
        <v>0</v>
      </c>
      <c r="M50" s="8">
        <f>FC_IND_IS_BF_E!M50+FC_IND_IS_EA_E!M50</f>
        <v>0</v>
      </c>
      <c r="N50" s="8">
        <f>FC_IND_IS_BF_E!N50+FC_IND_IS_EA_E!N50</f>
        <v>0</v>
      </c>
      <c r="O50" s="8">
        <f>FC_IND_IS_BF_E!O50+FC_IND_IS_EA_E!O50</f>
        <v>0</v>
      </c>
      <c r="P50" s="8">
        <f>FC_IND_IS_BF_E!P50+FC_IND_IS_EA_E!P50</f>
        <v>0</v>
      </c>
      <c r="Q50" s="8">
        <f>FC_IND_IS_BF_E!Q50+FC_IND_IS_EA_E!Q50</f>
        <v>0</v>
      </c>
      <c r="R50" s="8">
        <f>FC_IND_IS_BF_E!R50+FC_IND_IS_EA_E!R50</f>
        <v>0</v>
      </c>
      <c r="S50" s="8">
        <f>FC_IND_IS_BF_E!S50+FC_IND_IS_EA_E!S50</f>
        <v>0</v>
      </c>
      <c r="T50" s="8">
        <f>FC_IND_IS_BF_E!T50+FC_IND_IS_EA_E!T50</f>
        <v>0</v>
      </c>
      <c r="U50" s="8">
        <f>FC_IND_IS_BF_E!U50+FC_IND_IS_EA_E!U50</f>
        <v>0</v>
      </c>
      <c r="V50" s="8">
        <f>FC_IND_IS_BF_E!V50+FC_IND_IS_EA_E!V50</f>
        <v>0</v>
      </c>
      <c r="W50" s="8">
        <f>FC_IND_IS_BF_E!W50+FC_IND_IS_EA_E!W50</f>
        <v>0</v>
      </c>
      <c r="X50" s="8">
        <f>FC_IND_IS_BF_E!X50+FC_IND_IS_EA_E!X50</f>
        <v>0</v>
      </c>
      <c r="Y50" s="8">
        <f>FC_IND_IS_BF_E!Y50+FC_IND_IS_EA_E!Y50</f>
        <v>0</v>
      </c>
      <c r="Z50" s="8">
        <f>FC_IND_IS_BF_E!Z50+FC_IND_IS_EA_E!Z50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FC_IND_IS_BF_E!C51+FC_IND_IS_EA_E!C51</f>
        <v>49.278239999999997</v>
      </c>
      <c r="D51" s="27">
        <f>FC_IND_IS_BF_E!D51+FC_IND_IS_EA_E!D51</f>
        <v>53.014500000000019</v>
      </c>
      <c r="E51" s="27">
        <f>FC_IND_IS_BF_E!E51+FC_IND_IS_EA_E!E51</f>
        <v>65.687490000000011</v>
      </c>
      <c r="F51" s="27">
        <f>FC_IND_IS_BF_E!F51+FC_IND_IS_EA_E!F51</f>
        <v>80.178119999999979</v>
      </c>
      <c r="G51" s="27">
        <f>FC_IND_IS_BF_E!G51+FC_IND_IS_EA_E!G51</f>
        <v>80.733509999999995</v>
      </c>
      <c r="H51" s="27">
        <f>FC_IND_IS_BF_E!H51+FC_IND_IS_EA_E!H51</f>
        <v>97.344720000000009</v>
      </c>
      <c r="I51" s="27">
        <f>FC_IND_IS_BF_E!I51+FC_IND_IS_EA_E!I51</f>
        <v>102.64617</v>
      </c>
      <c r="J51" s="27">
        <f>FC_IND_IS_BF_E!J51+FC_IND_IS_EA_E!J51</f>
        <v>122.53922999999999</v>
      </c>
      <c r="K51" s="27">
        <f>FC_IND_IS_BF_E!K51+FC_IND_IS_EA_E!K51</f>
        <v>118.29807000000001</v>
      </c>
      <c r="L51" s="27">
        <f>FC_IND_IS_BF_E!L51+FC_IND_IS_EA_E!L51</f>
        <v>99.76824000000002</v>
      </c>
      <c r="M51" s="27">
        <f>FC_IND_IS_BF_E!M51+FC_IND_IS_EA_E!M51</f>
        <v>95.577570000000009</v>
      </c>
      <c r="N51" s="27">
        <f>FC_IND_IS_BF_E!N51+FC_IND_IS_EA_E!N51</f>
        <v>105.77655000000001</v>
      </c>
      <c r="O51" s="27">
        <f>FC_IND_IS_BF_E!O51+FC_IND_IS_EA_E!O51</f>
        <v>115.72308000000001</v>
      </c>
      <c r="P51" s="27">
        <f>FC_IND_IS_BF_E!P51+FC_IND_IS_EA_E!P51</f>
        <v>115.1172</v>
      </c>
      <c r="Q51" s="27">
        <f>FC_IND_IS_BF_E!Q51+FC_IND_IS_EA_E!Q51</f>
        <v>111.22947000000002</v>
      </c>
      <c r="R51" s="27">
        <f>FC_IND_IS_BF_E!R51+FC_IND_IS_EA_E!R51</f>
        <v>82.968803280000003</v>
      </c>
      <c r="S51" s="27">
        <f>FC_IND_IS_BF_E!S51+FC_IND_IS_EA_E!S51</f>
        <v>93.854245319999976</v>
      </c>
      <c r="T51" s="27">
        <f>FC_IND_IS_BF_E!T51+FC_IND_IS_EA_E!T51</f>
        <v>96.150530520000004</v>
      </c>
      <c r="U51" s="27">
        <f>FC_IND_IS_BF_E!U51+FC_IND_IS_EA_E!U51</f>
        <v>112.99601412</v>
      </c>
      <c r="V51" s="27">
        <f>FC_IND_IS_BF_E!V51+FC_IND_IS_EA_E!V51</f>
        <v>117.49184568000001</v>
      </c>
      <c r="W51" s="27">
        <f>FC_IND_IS_BF_E!W51+FC_IND_IS_EA_E!W51</f>
        <v>121.68918036000001</v>
      </c>
      <c r="X51" s="27">
        <f>FC_IND_IS_BF_E!X51+FC_IND_IS_EA_E!X51</f>
        <v>116.33703840000001</v>
      </c>
      <c r="Y51" s="27">
        <f>FC_IND_IS_BF_E!Y51+FC_IND_IS_EA_E!Y51</f>
        <v>119.59142184</v>
      </c>
      <c r="Z51" s="27">
        <f>FC_IND_IS_BF_E!Z51+FC_IND_IS_EA_E!Z51</f>
        <v>116.06439240000002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0</v>
      </c>
      <c r="D52" s="27">
        <f t="shared" ref="D52:W52" si="30">SUM(D53:D54)</f>
        <v>0</v>
      </c>
      <c r="E52" s="27">
        <f t="shared" si="30"/>
        <v>0</v>
      </c>
      <c r="F52" s="27">
        <f t="shared" si="30"/>
        <v>0</v>
      </c>
      <c r="G52" s="27">
        <f t="shared" si="30"/>
        <v>0</v>
      </c>
      <c r="H52" s="27">
        <f t="shared" si="30"/>
        <v>0</v>
      </c>
      <c r="I52" s="27">
        <f t="shared" si="30"/>
        <v>0</v>
      </c>
      <c r="J52" s="27">
        <f t="shared" si="30"/>
        <v>0</v>
      </c>
      <c r="K52" s="27">
        <f t="shared" si="30"/>
        <v>0</v>
      </c>
      <c r="L52" s="27">
        <f t="shared" si="30"/>
        <v>0</v>
      </c>
      <c r="M52" s="27">
        <f t="shared" si="30"/>
        <v>0</v>
      </c>
      <c r="N52" s="27">
        <f t="shared" si="30"/>
        <v>0</v>
      </c>
      <c r="O52" s="27">
        <f t="shared" si="30"/>
        <v>0</v>
      </c>
      <c r="P52" s="27">
        <f t="shared" si="30"/>
        <v>0</v>
      </c>
      <c r="Q52" s="27">
        <f t="shared" si="30"/>
        <v>0</v>
      </c>
      <c r="R52" s="27">
        <f t="shared" si="30"/>
        <v>0</v>
      </c>
      <c r="S52" s="27">
        <f t="shared" si="30"/>
        <v>0</v>
      </c>
      <c r="T52" s="27">
        <f t="shared" si="30"/>
        <v>0</v>
      </c>
      <c r="U52" s="27">
        <f t="shared" si="30"/>
        <v>0</v>
      </c>
      <c r="V52" s="27">
        <f t="shared" si="30"/>
        <v>0</v>
      </c>
      <c r="W52" s="27">
        <f t="shared" si="30"/>
        <v>0</v>
      </c>
      <c r="X52" s="27">
        <f t="shared" ref="X52:Z52" si="31">SUM(X53:X54)</f>
        <v>0</v>
      </c>
      <c r="Y52" s="27">
        <f t="shared" si="31"/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f>FC_IND_IS_BF_E!C53+FC_IND_IS_EA_E!C53</f>
        <v>0</v>
      </c>
      <c r="D53" s="8">
        <f>FC_IND_IS_BF_E!D53+FC_IND_IS_EA_E!D53</f>
        <v>0</v>
      </c>
      <c r="E53" s="8">
        <f>FC_IND_IS_BF_E!E53+FC_IND_IS_EA_E!E53</f>
        <v>0</v>
      </c>
      <c r="F53" s="8">
        <f>FC_IND_IS_BF_E!F53+FC_IND_IS_EA_E!F53</f>
        <v>0</v>
      </c>
      <c r="G53" s="8">
        <f>FC_IND_IS_BF_E!G53+FC_IND_IS_EA_E!G53</f>
        <v>0</v>
      </c>
      <c r="H53" s="8">
        <f>FC_IND_IS_BF_E!H53+FC_IND_IS_EA_E!H53</f>
        <v>0</v>
      </c>
      <c r="I53" s="8">
        <f>FC_IND_IS_BF_E!I53+FC_IND_IS_EA_E!I53</f>
        <v>0</v>
      </c>
      <c r="J53" s="8">
        <f>FC_IND_IS_BF_E!J53+FC_IND_IS_EA_E!J53</f>
        <v>0</v>
      </c>
      <c r="K53" s="8">
        <f>FC_IND_IS_BF_E!K53+FC_IND_IS_EA_E!K53</f>
        <v>0</v>
      </c>
      <c r="L53" s="8">
        <f>FC_IND_IS_BF_E!L53+FC_IND_IS_EA_E!L53</f>
        <v>0</v>
      </c>
      <c r="M53" s="8">
        <f>FC_IND_IS_BF_E!M53+FC_IND_IS_EA_E!M53</f>
        <v>0</v>
      </c>
      <c r="N53" s="8">
        <f>FC_IND_IS_BF_E!N53+FC_IND_IS_EA_E!N53</f>
        <v>0</v>
      </c>
      <c r="O53" s="8">
        <f>FC_IND_IS_BF_E!O53+FC_IND_IS_EA_E!O53</f>
        <v>0</v>
      </c>
      <c r="P53" s="8">
        <f>FC_IND_IS_BF_E!P53+FC_IND_IS_EA_E!P53</f>
        <v>0</v>
      </c>
      <c r="Q53" s="8">
        <f>FC_IND_IS_BF_E!Q53+FC_IND_IS_EA_E!Q53</f>
        <v>0</v>
      </c>
      <c r="R53" s="8">
        <f>FC_IND_IS_BF_E!R53+FC_IND_IS_EA_E!R53</f>
        <v>0</v>
      </c>
      <c r="S53" s="8">
        <f>FC_IND_IS_BF_E!S53+FC_IND_IS_EA_E!S53</f>
        <v>0</v>
      </c>
      <c r="T53" s="8">
        <f>FC_IND_IS_BF_E!T53+FC_IND_IS_EA_E!T53</f>
        <v>0</v>
      </c>
      <c r="U53" s="8">
        <f>FC_IND_IS_BF_E!U53+FC_IND_IS_EA_E!U53</f>
        <v>0</v>
      </c>
      <c r="V53" s="8">
        <f>FC_IND_IS_BF_E!V53+FC_IND_IS_EA_E!V53</f>
        <v>0</v>
      </c>
      <c r="W53" s="8">
        <f>FC_IND_IS_BF_E!W53+FC_IND_IS_EA_E!W53</f>
        <v>0</v>
      </c>
      <c r="X53" s="8">
        <f>FC_IND_IS_BF_E!X53+FC_IND_IS_EA_E!X53</f>
        <v>0</v>
      </c>
      <c r="Y53" s="8">
        <f>FC_IND_IS_BF_E!Y53+FC_IND_IS_EA_E!Y53</f>
        <v>0</v>
      </c>
      <c r="Z53" s="8">
        <f>FC_IND_IS_BF_E!Z53+FC_IND_IS_EA_E!Z53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FC_IND_IS_BF_E!C54+FC_IND_IS_EA_E!C54</f>
        <v>0</v>
      </c>
      <c r="D54" s="45">
        <f>FC_IND_IS_BF_E!D54+FC_IND_IS_EA_E!D54</f>
        <v>0</v>
      </c>
      <c r="E54" s="45">
        <f>FC_IND_IS_BF_E!E54+FC_IND_IS_EA_E!E54</f>
        <v>0</v>
      </c>
      <c r="F54" s="45">
        <f>FC_IND_IS_BF_E!F54+FC_IND_IS_EA_E!F54</f>
        <v>0</v>
      </c>
      <c r="G54" s="45">
        <f>FC_IND_IS_BF_E!G54+FC_IND_IS_EA_E!G54</f>
        <v>0</v>
      </c>
      <c r="H54" s="45">
        <f>FC_IND_IS_BF_E!H54+FC_IND_IS_EA_E!H54</f>
        <v>0</v>
      </c>
      <c r="I54" s="45">
        <f>FC_IND_IS_BF_E!I54+FC_IND_IS_EA_E!I54</f>
        <v>0</v>
      </c>
      <c r="J54" s="45">
        <f>FC_IND_IS_BF_E!J54+FC_IND_IS_EA_E!J54</f>
        <v>0</v>
      </c>
      <c r="K54" s="45">
        <f>FC_IND_IS_BF_E!K54+FC_IND_IS_EA_E!K54</f>
        <v>0</v>
      </c>
      <c r="L54" s="45">
        <f>FC_IND_IS_BF_E!L54+FC_IND_IS_EA_E!L54</f>
        <v>0</v>
      </c>
      <c r="M54" s="45">
        <f>FC_IND_IS_BF_E!M54+FC_IND_IS_EA_E!M54</f>
        <v>0</v>
      </c>
      <c r="N54" s="45">
        <f>FC_IND_IS_BF_E!N54+FC_IND_IS_EA_E!N54</f>
        <v>0</v>
      </c>
      <c r="O54" s="45">
        <f>FC_IND_IS_BF_E!O54+FC_IND_IS_EA_E!O54</f>
        <v>0</v>
      </c>
      <c r="P54" s="45">
        <f>FC_IND_IS_BF_E!P54+FC_IND_IS_EA_E!P54</f>
        <v>0</v>
      </c>
      <c r="Q54" s="45">
        <f>FC_IND_IS_BF_E!Q54+FC_IND_IS_EA_E!Q54</f>
        <v>0</v>
      </c>
      <c r="R54" s="45">
        <f>FC_IND_IS_BF_E!R54+FC_IND_IS_EA_E!R54</f>
        <v>0</v>
      </c>
      <c r="S54" s="45">
        <f>FC_IND_IS_BF_E!S54+FC_IND_IS_EA_E!S54</f>
        <v>0</v>
      </c>
      <c r="T54" s="45">
        <f>FC_IND_IS_BF_E!T54+FC_IND_IS_EA_E!T54</f>
        <v>0</v>
      </c>
      <c r="U54" s="45">
        <f>FC_IND_IS_BF_E!U54+FC_IND_IS_EA_E!U54</f>
        <v>0</v>
      </c>
      <c r="V54" s="45">
        <f>FC_IND_IS_BF_E!V54+FC_IND_IS_EA_E!V54</f>
        <v>0</v>
      </c>
      <c r="W54" s="45">
        <f>FC_IND_IS_BF_E!W54+FC_IND_IS_EA_E!W54</f>
        <v>0</v>
      </c>
      <c r="X54" s="45">
        <f>FC_IND_IS_BF_E!X54+FC_IND_IS_EA_E!X54</f>
        <v>0</v>
      </c>
      <c r="Y54" s="45">
        <f>FC_IND_IS_BF_E!Y54+FC_IND_IS_EA_E!Y54</f>
        <v>0</v>
      </c>
      <c r="Z54" s="45">
        <f>FC_IND_IS_BF_E!Z54+FC_IND_IS_EA_E!Z54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0</v>
      </c>
      <c r="D61" s="49">
        <f t="shared" si="32"/>
        <v>0</v>
      </c>
      <c r="E61" s="49">
        <f t="shared" si="32"/>
        <v>0</v>
      </c>
      <c r="F61" s="49">
        <f t="shared" si="32"/>
        <v>0</v>
      </c>
      <c r="G61" s="49">
        <f t="shared" si="32"/>
        <v>0</v>
      </c>
      <c r="H61" s="49">
        <f t="shared" si="32"/>
        <v>0</v>
      </c>
      <c r="I61" s="49">
        <f t="shared" si="32"/>
        <v>0</v>
      </c>
      <c r="J61" s="49">
        <f t="shared" si="32"/>
        <v>0</v>
      </c>
      <c r="K61" s="49">
        <f t="shared" si="32"/>
        <v>0</v>
      </c>
      <c r="L61" s="49">
        <f t="shared" si="32"/>
        <v>0</v>
      </c>
      <c r="M61" s="49">
        <f t="shared" si="32"/>
        <v>0</v>
      </c>
      <c r="N61" s="49">
        <f t="shared" si="32"/>
        <v>0</v>
      </c>
      <c r="O61" s="49">
        <f t="shared" si="32"/>
        <v>0</v>
      </c>
      <c r="P61" s="49">
        <f t="shared" si="32"/>
        <v>0</v>
      </c>
      <c r="Q61" s="49">
        <f t="shared" si="32"/>
        <v>0</v>
      </c>
      <c r="R61" s="49">
        <f t="shared" si="32"/>
        <v>0</v>
      </c>
      <c r="S61" s="49">
        <f t="shared" si="32"/>
        <v>0</v>
      </c>
      <c r="T61" s="49">
        <f t="shared" si="32"/>
        <v>0.28036800000000001</v>
      </c>
      <c r="U61" s="49">
        <f t="shared" si="32"/>
        <v>0.29871936000000004</v>
      </c>
      <c r="V61" s="49">
        <f t="shared" si="32"/>
        <v>0.29081807999999998</v>
      </c>
      <c r="W61" s="49">
        <f t="shared" si="32"/>
        <v>0.32471711999999991</v>
      </c>
      <c r="X61" s="49">
        <f t="shared" si="32"/>
        <v>0.42794351999999986</v>
      </c>
      <c r="Y61" s="49">
        <f t="shared" ref="Y61:Z61" si="33">SUM(Y62:Y72)</f>
        <v>0.32522687999999988</v>
      </c>
      <c r="Z61" s="49">
        <f t="shared" si="33"/>
        <v>2.7992059199999999</v>
      </c>
    </row>
    <row r="62" spans="1:26" ht="11.25" customHeight="1" x14ac:dyDescent="0.2">
      <c r="A62" s="50" t="s">
        <v>92</v>
      </c>
      <c r="B62" s="51" t="s">
        <v>93</v>
      </c>
      <c r="C62" s="52">
        <f>FC_IND_IS_BF_E!C62+FC_IND_IS_EA_E!C62</f>
        <v>0</v>
      </c>
      <c r="D62" s="52">
        <f>FC_IND_IS_BF_E!D62+FC_IND_IS_EA_E!D62</f>
        <v>0</v>
      </c>
      <c r="E62" s="52">
        <f>FC_IND_IS_BF_E!E62+FC_IND_IS_EA_E!E62</f>
        <v>0</v>
      </c>
      <c r="F62" s="52">
        <f>FC_IND_IS_BF_E!F62+FC_IND_IS_EA_E!F62</f>
        <v>0</v>
      </c>
      <c r="G62" s="52">
        <f>FC_IND_IS_BF_E!G62+FC_IND_IS_EA_E!G62</f>
        <v>0</v>
      </c>
      <c r="H62" s="52">
        <f>FC_IND_IS_BF_E!H62+FC_IND_IS_EA_E!H62</f>
        <v>0</v>
      </c>
      <c r="I62" s="52">
        <f>FC_IND_IS_BF_E!I62+FC_IND_IS_EA_E!I62</f>
        <v>0</v>
      </c>
      <c r="J62" s="52">
        <f>FC_IND_IS_BF_E!J62+FC_IND_IS_EA_E!J62</f>
        <v>0</v>
      </c>
      <c r="K62" s="52">
        <f>FC_IND_IS_BF_E!K62+FC_IND_IS_EA_E!K62</f>
        <v>0</v>
      </c>
      <c r="L62" s="52">
        <f>FC_IND_IS_BF_E!L62+FC_IND_IS_EA_E!L62</f>
        <v>0</v>
      </c>
      <c r="M62" s="52">
        <f>FC_IND_IS_BF_E!M62+FC_IND_IS_EA_E!M62</f>
        <v>0</v>
      </c>
      <c r="N62" s="52">
        <f>FC_IND_IS_BF_E!N62+FC_IND_IS_EA_E!N62</f>
        <v>0</v>
      </c>
      <c r="O62" s="52">
        <f>FC_IND_IS_BF_E!O62+FC_IND_IS_EA_E!O62</f>
        <v>0</v>
      </c>
      <c r="P62" s="52">
        <f>FC_IND_IS_BF_E!P62+FC_IND_IS_EA_E!P62</f>
        <v>0</v>
      </c>
      <c r="Q62" s="52">
        <f>FC_IND_IS_BF_E!Q62+FC_IND_IS_EA_E!Q62</f>
        <v>0</v>
      </c>
      <c r="R62" s="52">
        <f>FC_IND_IS_BF_E!R62+FC_IND_IS_EA_E!R62</f>
        <v>0</v>
      </c>
      <c r="S62" s="52">
        <f>FC_IND_IS_BF_E!S62+FC_IND_IS_EA_E!S62</f>
        <v>0</v>
      </c>
      <c r="T62" s="52">
        <f>FC_IND_IS_BF_E!T62+FC_IND_IS_EA_E!T62</f>
        <v>0</v>
      </c>
      <c r="U62" s="52">
        <f>FC_IND_IS_BF_E!U62+FC_IND_IS_EA_E!U62</f>
        <v>0</v>
      </c>
      <c r="V62" s="52">
        <f>FC_IND_IS_BF_E!V62+FC_IND_IS_EA_E!V62</f>
        <v>0</v>
      </c>
      <c r="W62" s="52">
        <f>FC_IND_IS_BF_E!W62+FC_IND_IS_EA_E!W62</f>
        <v>0</v>
      </c>
      <c r="X62" s="52">
        <f>FC_IND_IS_BF_E!X62+FC_IND_IS_EA_E!X62</f>
        <v>0</v>
      </c>
      <c r="Y62" s="52">
        <f>FC_IND_IS_BF_E!Y62+FC_IND_IS_EA_E!Y62</f>
        <v>0</v>
      </c>
      <c r="Z62" s="52">
        <f>FC_IND_IS_BF_E!Z62+FC_IND_IS_EA_E!Z62</f>
        <v>2.5369343999999998</v>
      </c>
    </row>
    <row r="63" spans="1:26" ht="11.25" customHeight="1" x14ac:dyDescent="0.2">
      <c r="A63" s="50" t="s">
        <v>94</v>
      </c>
      <c r="B63" s="51" t="s">
        <v>95</v>
      </c>
      <c r="C63" s="52">
        <f>FC_IND_IS_BF_E!C63+FC_IND_IS_EA_E!C63</f>
        <v>0</v>
      </c>
      <c r="D63" s="52">
        <f>FC_IND_IS_BF_E!D63+FC_IND_IS_EA_E!D63</f>
        <v>0</v>
      </c>
      <c r="E63" s="52">
        <f>FC_IND_IS_BF_E!E63+FC_IND_IS_EA_E!E63</f>
        <v>0</v>
      </c>
      <c r="F63" s="52">
        <f>FC_IND_IS_BF_E!F63+FC_IND_IS_EA_E!F63</f>
        <v>0</v>
      </c>
      <c r="G63" s="52">
        <f>FC_IND_IS_BF_E!G63+FC_IND_IS_EA_E!G63</f>
        <v>0</v>
      </c>
      <c r="H63" s="52">
        <f>FC_IND_IS_BF_E!H63+FC_IND_IS_EA_E!H63</f>
        <v>0</v>
      </c>
      <c r="I63" s="52">
        <f>FC_IND_IS_BF_E!I63+FC_IND_IS_EA_E!I63</f>
        <v>0</v>
      </c>
      <c r="J63" s="52">
        <f>FC_IND_IS_BF_E!J63+FC_IND_IS_EA_E!J63</f>
        <v>0</v>
      </c>
      <c r="K63" s="52">
        <f>FC_IND_IS_BF_E!K63+FC_IND_IS_EA_E!K63</f>
        <v>0</v>
      </c>
      <c r="L63" s="52">
        <f>FC_IND_IS_BF_E!L63+FC_IND_IS_EA_E!L63</f>
        <v>0</v>
      </c>
      <c r="M63" s="52">
        <f>FC_IND_IS_BF_E!M63+FC_IND_IS_EA_E!M63</f>
        <v>0</v>
      </c>
      <c r="N63" s="52">
        <f>FC_IND_IS_BF_E!N63+FC_IND_IS_EA_E!N63</f>
        <v>0</v>
      </c>
      <c r="O63" s="52">
        <f>FC_IND_IS_BF_E!O63+FC_IND_IS_EA_E!O63</f>
        <v>0</v>
      </c>
      <c r="P63" s="52">
        <f>FC_IND_IS_BF_E!P63+FC_IND_IS_EA_E!P63</f>
        <v>0</v>
      </c>
      <c r="Q63" s="52">
        <f>FC_IND_IS_BF_E!Q63+FC_IND_IS_EA_E!Q63</f>
        <v>0</v>
      </c>
      <c r="R63" s="52">
        <f>FC_IND_IS_BF_E!R63+FC_IND_IS_EA_E!R63</f>
        <v>0</v>
      </c>
      <c r="S63" s="52">
        <f>FC_IND_IS_BF_E!S63+FC_IND_IS_EA_E!S63</f>
        <v>0</v>
      </c>
      <c r="T63" s="52">
        <f>FC_IND_IS_BF_E!T63+FC_IND_IS_EA_E!T63</f>
        <v>0</v>
      </c>
      <c r="U63" s="52">
        <f>FC_IND_IS_BF_E!U63+FC_IND_IS_EA_E!U63</f>
        <v>0</v>
      </c>
      <c r="V63" s="52">
        <f>FC_IND_IS_BF_E!V63+FC_IND_IS_EA_E!V63</f>
        <v>0</v>
      </c>
      <c r="W63" s="52">
        <f>FC_IND_IS_BF_E!W63+FC_IND_IS_EA_E!W63</f>
        <v>0</v>
      </c>
      <c r="X63" s="52">
        <f>FC_IND_IS_BF_E!X63+FC_IND_IS_EA_E!X63</f>
        <v>0</v>
      </c>
      <c r="Y63" s="52">
        <f>FC_IND_IS_BF_E!Y63+FC_IND_IS_EA_E!Y63</f>
        <v>0</v>
      </c>
      <c r="Z63" s="52">
        <f>FC_IND_IS_BF_E!Z63+FC_IND_IS_EA_E!Z63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FC_IND_IS_BF_E!C64+FC_IND_IS_EA_E!C64</f>
        <v>0</v>
      </c>
      <c r="D64" s="52">
        <f>FC_IND_IS_BF_E!D64+FC_IND_IS_EA_E!D64</f>
        <v>0</v>
      </c>
      <c r="E64" s="52">
        <f>FC_IND_IS_BF_E!E64+FC_IND_IS_EA_E!E64</f>
        <v>0</v>
      </c>
      <c r="F64" s="52">
        <f>FC_IND_IS_BF_E!F64+FC_IND_IS_EA_E!F64</f>
        <v>0</v>
      </c>
      <c r="G64" s="52">
        <f>FC_IND_IS_BF_E!G64+FC_IND_IS_EA_E!G64</f>
        <v>0</v>
      </c>
      <c r="H64" s="52">
        <f>FC_IND_IS_BF_E!H64+FC_IND_IS_EA_E!H64</f>
        <v>0</v>
      </c>
      <c r="I64" s="52">
        <f>FC_IND_IS_BF_E!I64+FC_IND_IS_EA_E!I64</f>
        <v>0</v>
      </c>
      <c r="J64" s="52">
        <f>FC_IND_IS_BF_E!J64+FC_IND_IS_EA_E!J64</f>
        <v>0</v>
      </c>
      <c r="K64" s="52">
        <f>FC_IND_IS_BF_E!K64+FC_IND_IS_EA_E!K64</f>
        <v>0</v>
      </c>
      <c r="L64" s="52">
        <f>FC_IND_IS_BF_E!L64+FC_IND_IS_EA_E!L64</f>
        <v>0</v>
      </c>
      <c r="M64" s="52">
        <f>FC_IND_IS_BF_E!M64+FC_IND_IS_EA_E!M64</f>
        <v>0</v>
      </c>
      <c r="N64" s="52">
        <f>FC_IND_IS_BF_E!N64+FC_IND_IS_EA_E!N64</f>
        <v>0</v>
      </c>
      <c r="O64" s="52">
        <f>FC_IND_IS_BF_E!O64+FC_IND_IS_EA_E!O64</f>
        <v>0</v>
      </c>
      <c r="P64" s="52">
        <f>FC_IND_IS_BF_E!P64+FC_IND_IS_EA_E!P64</f>
        <v>0</v>
      </c>
      <c r="Q64" s="52">
        <f>FC_IND_IS_BF_E!Q64+FC_IND_IS_EA_E!Q64</f>
        <v>0</v>
      </c>
      <c r="R64" s="52">
        <f>FC_IND_IS_BF_E!R64+FC_IND_IS_EA_E!R64</f>
        <v>0</v>
      </c>
      <c r="S64" s="52">
        <f>FC_IND_IS_BF_E!S64+FC_IND_IS_EA_E!S64</f>
        <v>0</v>
      </c>
      <c r="T64" s="52">
        <f>FC_IND_IS_BF_E!T64+FC_IND_IS_EA_E!T64</f>
        <v>0</v>
      </c>
      <c r="U64" s="52">
        <f>FC_IND_IS_BF_E!U64+FC_IND_IS_EA_E!U64</f>
        <v>0</v>
      </c>
      <c r="V64" s="52">
        <f>FC_IND_IS_BF_E!V64+FC_IND_IS_EA_E!V64</f>
        <v>0</v>
      </c>
      <c r="W64" s="52">
        <f>FC_IND_IS_BF_E!W64+FC_IND_IS_EA_E!W64</f>
        <v>0</v>
      </c>
      <c r="X64" s="52">
        <f>FC_IND_IS_BF_E!X64+FC_IND_IS_EA_E!X64</f>
        <v>0</v>
      </c>
      <c r="Y64" s="52">
        <f>FC_IND_IS_BF_E!Y64+FC_IND_IS_EA_E!Y64</f>
        <v>0</v>
      </c>
      <c r="Z64" s="52">
        <f>FC_IND_IS_BF_E!Z64+FC_IND_IS_EA_E!Z64</f>
        <v>0</v>
      </c>
    </row>
    <row r="65" spans="1:26" ht="11.25" customHeight="1" x14ac:dyDescent="0.2">
      <c r="A65" s="50" t="s">
        <v>98</v>
      </c>
      <c r="B65" s="51" t="s">
        <v>99</v>
      </c>
      <c r="C65" s="52">
        <f>FC_IND_IS_BF_E!C65+FC_IND_IS_EA_E!C65</f>
        <v>0</v>
      </c>
      <c r="D65" s="52">
        <f>FC_IND_IS_BF_E!D65+FC_IND_IS_EA_E!D65</f>
        <v>0</v>
      </c>
      <c r="E65" s="52">
        <f>FC_IND_IS_BF_E!E65+FC_IND_IS_EA_E!E65</f>
        <v>0</v>
      </c>
      <c r="F65" s="52">
        <f>FC_IND_IS_BF_E!F65+FC_IND_IS_EA_E!F65</f>
        <v>0</v>
      </c>
      <c r="G65" s="52">
        <f>FC_IND_IS_BF_E!G65+FC_IND_IS_EA_E!G65</f>
        <v>0</v>
      </c>
      <c r="H65" s="52">
        <f>FC_IND_IS_BF_E!H65+FC_IND_IS_EA_E!H65</f>
        <v>0</v>
      </c>
      <c r="I65" s="52">
        <f>FC_IND_IS_BF_E!I65+FC_IND_IS_EA_E!I65</f>
        <v>0</v>
      </c>
      <c r="J65" s="52">
        <f>FC_IND_IS_BF_E!J65+FC_IND_IS_EA_E!J65</f>
        <v>0</v>
      </c>
      <c r="K65" s="52">
        <f>FC_IND_IS_BF_E!K65+FC_IND_IS_EA_E!K65</f>
        <v>0</v>
      </c>
      <c r="L65" s="52">
        <f>FC_IND_IS_BF_E!L65+FC_IND_IS_EA_E!L65</f>
        <v>0</v>
      </c>
      <c r="M65" s="52">
        <f>FC_IND_IS_BF_E!M65+FC_IND_IS_EA_E!M65</f>
        <v>0</v>
      </c>
      <c r="N65" s="52">
        <f>FC_IND_IS_BF_E!N65+FC_IND_IS_EA_E!N65</f>
        <v>0</v>
      </c>
      <c r="O65" s="52">
        <f>FC_IND_IS_BF_E!O65+FC_IND_IS_EA_E!O65</f>
        <v>0</v>
      </c>
      <c r="P65" s="52">
        <f>FC_IND_IS_BF_E!P65+FC_IND_IS_EA_E!P65</f>
        <v>0</v>
      </c>
      <c r="Q65" s="52">
        <f>FC_IND_IS_BF_E!Q65+FC_IND_IS_EA_E!Q65</f>
        <v>0</v>
      </c>
      <c r="R65" s="52">
        <f>FC_IND_IS_BF_E!R65+FC_IND_IS_EA_E!R65</f>
        <v>0</v>
      </c>
      <c r="S65" s="52">
        <f>FC_IND_IS_BF_E!S65+FC_IND_IS_EA_E!S65</f>
        <v>0</v>
      </c>
      <c r="T65" s="52">
        <f>FC_IND_IS_BF_E!T65+FC_IND_IS_EA_E!T65</f>
        <v>0</v>
      </c>
      <c r="U65" s="52">
        <f>FC_IND_IS_BF_E!U65+FC_IND_IS_EA_E!U65</f>
        <v>0</v>
      </c>
      <c r="V65" s="52">
        <f>FC_IND_IS_BF_E!V65+FC_IND_IS_EA_E!V65</f>
        <v>0</v>
      </c>
      <c r="W65" s="52">
        <f>FC_IND_IS_BF_E!W65+FC_IND_IS_EA_E!W65</f>
        <v>0</v>
      </c>
      <c r="X65" s="52">
        <f>FC_IND_IS_BF_E!X65+FC_IND_IS_EA_E!X65</f>
        <v>0</v>
      </c>
      <c r="Y65" s="52">
        <f>FC_IND_IS_BF_E!Y65+FC_IND_IS_EA_E!Y65</f>
        <v>0</v>
      </c>
      <c r="Z65" s="52">
        <f>FC_IND_IS_BF_E!Z65+FC_IND_IS_EA_E!Z65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FC_IND_IS_BF_E!C66+FC_IND_IS_EA_E!C66</f>
        <v>0</v>
      </c>
      <c r="D66" s="52">
        <f>FC_IND_IS_BF_E!D66+FC_IND_IS_EA_E!D66</f>
        <v>0</v>
      </c>
      <c r="E66" s="52">
        <f>FC_IND_IS_BF_E!E66+FC_IND_IS_EA_E!E66</f>
        <v>0</v>
      </c>
      <c r="F66" s="52">
        <f>FC_IND_IS_BF_E!F66+FC_IND_IS_EA_E!F66</f>
        <v>0</v>
      </c>
      <c r="G66" s="52">
        <f>FC_IND_IS_BF_E!G66+FC_IND_IS_EA_E!G66</f>
        <v>0</v>
      </c>
      <c r="H66" s="52">
        <f>FC_IND_IS_BF_E!H66+FC_IND_IS_EA_E!H66</f>
        <v>0</v>
      </c>
      <c r="I66" s="52">
        <f>FC_IND_IS_BF_E!I66+FC_IND_IS_EA_E!I66</f>
        <v>0</v>
      </c>
      <c r="J66" s="52">
        <f>FC_IND_IS_BF_E!J66+FC_IND_IS_EA_E!J66</f>
        <v>0</v>
      </c>
      <c r="K66" s="52">
        <f>FC_IND_IS_BF_E!K66+FC_IND_IS_EA_E!K66</f>
        <v>0</v>
      </c>
      <c r="L66" s="52">
        <f>FC_IND_IS_BF_E!L66+FC_IND_IS_EA_E!L66</f>
        <v>0</v>
      </c>
      <c r="M66" s="52">
        <f>FC_IND_IS_BF_E!M66+FC_IND_IS_EA_E!M66</f>
        <v>0</v>
      </c>
      <c r="N66" s="52">
        <f>FC_IND_IS_BF_E!N66+FC_IND_IS_EA_E!N66</f>
        <v>0</v>
      </c>
      <c r="O66" s="52">
        <f>FC_IND_IS_BF_E!O66+FC_IND_IS_EA_E!O66</f>
        <v>0</v>
      </c>
      <c r="P66" s="52">
        <f>FC_IND_IS_BF_E!P66+FC_IND_IS_EA_E!P66</f>
        <v>0</v>
      </c>
      <c r="Q66" s="52">
        <f>FC_IND_IS_BF_E!Q66+FC_IND_IS_EA_E!Q66</f>
        <v>0</v>
      </c>
      <c r="R66" s="52">
        <f>FC_IND_IS_BF_E!R66+FC_IND_IS_EA_E!R66</f>
        <v>0</v>
      </c>
      <c r="S66" s="52">
        <f>FC_IND_IS_BF_E!S66+FC_IND_IS_EA_E!S66</f>
        <v>0</v>
      </c>
      <c r="T66" s="52">
        <f>FC_IND_IS_BF_E!T66+FC_IND_IS_EA_E!T66</f>
        <v>0</v>
      </c>
      <c r="U66" s="52">
        <f>FC_IND_IS_BF_E!U66+FC_IND_IS_EA_E!U66</f>
        <v>0</v>
      </c>
      <c r="V66" s="52">
        <f>FC_IND_IS_BF_E!V66+FC_IND_IS_EA_E!V66</f>
        <v>0</v>
      </c>
      <c r="W66" s="52">
        <f>FC_IND_IS_BF_E!W66+FC_IND_IS_EA_E!W66</f>
        <v>0</v>
      </c>
      <c r="X66" s="52">
        <f>FC_IND_IS_BF_E!X66+FC_IND_IS_EA_E!X66</f>
        <v>0</v>
      </c>
      <c r="Y66" s="52">
        <f>FC_IND_IS_BF_E!Y66+FC_IND_IS_EA_E!Y66</f>
        <v>0</v>
      </c>
      <c r="Z66" s="52">
        <f>FC_IND_IS_BF_E!Z66+FC_IND_IS_EA_E!Z66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FC_IND_IS_BF_E!C67+FC_IND_IS_EA_E!C67</f>
        <v>0</v>
      </c>
      <c r="D67" s="52">
        <f>FC_IND_IS_BF_E!D67+FC_IND_IS_EA_E!D67</f>
        <v>0</v>
      </c>
      <c r="E67" s="52">
        <f>FC_IND_IS_BF_E!E67+FC_IND_IS_EA_E!E67</f>
        <v>0</v>
      </c>
      <c r="F67" s="52">
        <f>FC_IND_IS_BF_E!F67+FC_IND_IS_EA_E!F67</f>
        <v>0</v>
      </c>
      <c r="G67" s="52">
        <f>FC_IND_IS_BF_E!G67+FC_IND_IS_EA_E!G67</f>
        <v>0</v>
      </c>
      <c r="H67" s="52">
        <f>FC_IND_IS_BF_E!H67+FC_IND_IS_EA_E!H67</f>
        <v>0</v>
      </c>
      <c r="I67" s="52">
        <f>FC_IND_IS_BF_E!I67+FC_IND_IS_EA_E!I67</f>
        <v>0</v>
      </c>
      <c r="J67" s="52">
        <f>FC_IND_IS_BF_E!J67+FC_IND_IS_EA_E!J67</f>
        <v>0</v>
      </c>
      <c r="K67" s="52">
        <f>FC_IND_IS_BF_E!K67+FC_IND_IS_EA_E!K67</f>
        <v>0</v>
      </c>
      <c r="L67" s="52">
        <f>FC_IND_IS_BF_E!L67+FC_IND_IS_EA_E!L67</f>
        <v>0</v>
      </c>
      <c r="M67" s="52">
        <f>FC_IND_IS_BF_E!M67+FC_IND_IS_EA_E!M67</f>
        <v>0</v>
      </c>
      <c r="N67" s="52">
        <f>FC_IND_IS_BF_E!N67+FC_IND_IS_EA_E!N67</f>
        <v>0</v>
      </c>
      <c r="O67" s="52">
        <f>FC_IND_IS_BF_E!O67+FC_IND_IS_EA_E!O67</f>
        <v>0</v>
      </c>
      <c r="P67" s="52">
        <f>FC_IND_IS_BF_E!P67+FC_IND_IS_EA_E!P67</f>
        <v>0</v>
      </c>
      <c r="Q67" s="52">
        <f>FC_IND_IS_BF_E!Q67+FC_IND_IS_EA_E!Q67</f>
        <v>0</v>
      </c>
      <c r="R67" s="52">
        <f>FC_IND_IS_BF_E!R67+FC_IND_IS_EA_E!R67</f>
        <v>0</v>
      </c>
      <c r="S67" s="52">
        <f>FC_IND_IS_BF_E!S67+FC_IND_IS_EA_E!S67</f>
        <v>0</v>
      </c>
      <c r="T67" s="52">
        <f>FC_IND_IS_BF_E!T67+FC_IND_IS_EA_E!T67</f>
        <v>0</v>
      </c>
      <c r="U67" s="52">
        <f>FC_IND_IS_BF_E!U67+FC_IND_IS_EA_E!U67</f>
        <v>0</v>
      </c>
      <c r="V67" s="52">
        <f>FC_IND_IS_BF_E!V67+FC_IND_IS_EA_E!V67</f>
        <v>0</v>
      </c>
      <c r="W67" s="52">
        <f>FC_IND_IS_BF_E!W67+FC_IND_IS_EA_E!W67</f>
        <v>0</v>
      </c>
      <c r="X67" s="52">
        <f>FC_IND_IS_BF_E!X67+FC_IND_IS_EA_E!X67</f>
        <v>0</v>
      </c>
      <c r="Y67" s="52">
        <f>FC_IND_IS_BF_E!Y67+FC_IND_IS_EA_E!Y67</f>
        <v>0</v>
      </c>
      <c r="Z67" s="52">
        <f>FC_IND_IS_BF_E!Z67+FC_IND_IS_EA_E!Z67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FC_IND_IS_BF_E!C68+FC_IND_IS_EA_E!C68</f>
        <v>0</v>
      </c>
      <c r="D68" s="52">
        <f>FC_IND_IS_BF_E!D68+FC_IND_IS_EA_E!D68</f>
        <v>0</v>
      </c>
      <c r="E68" s="52">
        <f>FC_IND_IS_BF_E!E68+FC_IND_IS_EA_E!E68</f>
        <v>0</v>
      </c>
      <c r="F68" s="52">
        <f>FC_IND_IS_BF_E!F68+FC_IND_IS_EA_E!F68</f>
        <v>0</v>
      </c>
      <c r="G68" s="52">
        <f>FC_IND_IS_BF_E!G68+FC_IND_IS_EA_E!G68</f>
        <v>0</v>
      </c>
      <c r="H68" s="52">
        <f>FC_IND_IS_BF_E!H68+FC_IND_IS_EA_E!H68</f>
        <v>0</v>
      </c>
      <c r="I68" s="52">
        <f>FC_IND_IS_BF_E!I68+FC_IND_IS_EA_E!I68</f>
        <v>0</v>
      </c>
      <c r="J68" s="52">
        <f>FC_IND_IS_BF_E!J68+FC_IND_IS_EA_E!J68</f>
        <v>0</v>
      </c>
      <c r="K68" s="52">
        <f>FC_IND_IS_BF_E!K68+FC_IND_IS_EA_E!K68</f>
        <v>0</v>
      </c>
      <c r="L68" s="52">
        <f>FC_IND_IS_BF_E!L68+FC_IND_IS_EA_E!L68</f>
        <v>0</v>
      </c>
      <c r="M68" s="52">
        <f>FC_IND_IS_BF_E!M68+FC_IND_IS_EA_E!M68</f>
        <v>0</v>
      </c>
      <c r="N68" s="52">
        <f>FC_IND_IS_BF_E!N68+FC_IND_IS_EA_E!N68</f>
        <v>0</v>
      </c>
      <c r="O68" s="52">
        <f>FC_IND_IS_BF_E!O68+FC_IND_IS_EA_E!O68</f>
        <v>0</v>
      </c>
      <c r="P68" s="52">
        <f>FC_IND_IS_BF_E!P68+FC_IND_IS_EA_E!P68</f>
        <v>0</v>
      </c>
      <c r="Q68" s="52">
        <f>FC_IND_IS_BF_E!Q68+FC_IND_IS_EA_E!Q68</f>
        <v>0</v>
      </c>
      <c r="R68" s="52">
        <f>FC_IND_IS_BF_E!R68+FC_IND_IS_EA_E!R68</f>
        <v>0</v>
      </c>
      <c r="S68" s="52">
        <f>FC_IND_IS_BF_E!S68+FC_IND_IS_EA_E!S68</f>
        <v>0</v>
      </c>
      <c r="T68" s="52">
        <f>FC_IND_IS_BF_E!T68+FC_IND_IS_EA_E!T68</f>
        <v>0</v>
      </c>
      <c r="U68" s="52">
        <f>FC_IND_IS_BF_E!U68+FC_IND_IS_EA_E!U68</f>
        <v>0</v>
      </c>
      <c r="V68" s="52">
        <f>FC_IND_IS_BF_E!V68+FC_IND_IS_EA_E!V68</f>
        <v>0</v>
      </c>
      <c r="W68" s="52">
        <f>FC_IND_IS_BF_E!W68+FC_IND_IS_EA_E!W68</f>
        <v>0</v>
      </c>
      <c r="X68" s="52">
        <f>FC_IND_IS_BF_E!X68+FC_IND_IS_EA_E!X68</f>
        <v>0</v>
      </c>
      <c r="Y68" s="52">
        <f>FC_IND_IS_BF_E!Y68+FC_IND_IS_EA_E!Y68</f>
        <v>0</v>
      </c>
      <c r="Z68" s="52">
        <f>FC_IND_IS_BF_E!Z68+FC_IND_IS_EA_E!Z68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FC_IND_IS_BF_E!C69+FC_IND_IS_EA_E!C69</f>
        <v>0</v>
      </c>
      <c r="D69" s="52">
        <f>FC_IND_IS_BF_E!D69+FC_IND_IS_EA_E!D69</f>
        <v>0</v>
      </c>
      <c r="E69" s="52">
        <f>FC_IND_IS_BF_E!E69+FC_IND_IS_EA_E!E69</f>
        <v>0</v>
      </c>
      <c r="F69" s="52">
        <f>FC_IND_IS_BF_E!F69+FC_IND_IS_EA_E!F69</f>
        <v>0</v>
      </c>
      <c r="G69" s="52">
        <f>FC_IND_IS_BF_E!G69+FC_IND_IS_EA_E!G69</f>
        <v>0</v>
      </c>
      <c r="H69" s="52">
        <f>FC_IND_IS_BF_E!H69+FC_IND_IS_EA_E!H69</f>
        <v>0</v>
      </c>
      <c r="I69" s="52">
        <f>FC_IND_IS_BF_E!I69+FC_IND_IS_EA_E!I69</f>
        <v>0</v>
      </c>
      <c r="J69" s="52">
        <f>FC_IND_IS_BF_E!J69+FC_IND_IS_EA_E!J69</f>
        <v>0</v>
      </c>
      <c r="K69" s="52">
        <f>FC_IND_IS_BF_E!K69+FC_IND_IS_EA_E!K69</f>
        <v>0</v>
      </c>
      <c r="L69" s="52">
        <f>FC_IND_IS_BF_E!L69+FC_IND_IS_EA_E!L69</f>
        <v>0</v>
      </c>
      <c r="M69" s="52">
        <f>FC_IND_IS_BF_E!M69+FC_IND_IS_EA_E!M69</f>
        <v>0</v>
      </c>
      <c r="N69" s="52">
        <f>FC_IND_IS_BF_E!N69+FC_IND_IS_EA_E!N69</f>
        <v>0</v>
      </c>
      <c r="O69" s="52">
        <f>FC_IND_IS_BF_E!O69+FC_IND_IS_EA_E!O69</f>
        <v>0</v>
      </c>
      <c r="P69" s="52">
        <f>FC_IND_IS_BF_E!P69+FC_IND_IS_EA_E!P69</f>
        <v>0</v>
      </c>
      <c r="Q69" s="52">
        <f>FC_IND_IS_BF_E!Q69+FC_IND_IS_EA_E!Q69</f>
        <v>0</v>
      </c>
      <c r="R69" s="52">
        <f>FC_IND_IS_BF_E!R69+FC_IND_IS_EA_E!R69</f>
        <v>0</v>
      </c>
      <c r="S69" s="52">
        <f>FC_IND_IS_BF_E!S69+FC_IND_IS_EA_E!S69</f>
        <v>0</v>
      </c>
      <c r="T69" s="52">
        <f>FC_IND_IS_BF_E!T69+FC_IND_IS_EA_E!T69</f>
        <v>0.28036800000000001</v>
      </c>
      <c r="U69" s="52">
        <f>FC_IND_IS_BF_E!U69+FC_IND_IS_EA_E!U69</f>
        <v>0.29871936000000004</v>
      </c>
      <c r="V69" s="52">
        <f>FC_IND_IS_BF_E!V69+FC_IND_IS_EA_E!V69</f>
        <v>0.29081807999999998</v>
      </c>
      <c r="W69" s="52">
        <f>FC_IND_IS_BF_E!W69+FC_IND_IS_EA_E!W69</f>
        <v>0.32471711999999991</v>
      </c>
      <c r="X69" s="52">
        <f>FC_IND_IS_BF_E!X69+FC_IND_IS_EA_E!X69</f>
        <v>0.42794351999999986</v>
      </c>
      <c r="Y69" s="52">
        <f>FC_IND_IS_BF_E!Y69+FC_IND_IS_EA_E!Y69</f>
        <v>0.32522687999999988</v>
      </c>
      <c r="Z69" s="52">
        <f>FC_IND_IS_BF_E!Z69+FC_IND_IS_EA_E!Z69</f>
        <v>0.26227151999999998</v>
      </c>
    </row>
    <row r="70" spans="1:26" ht="11.25" customHeight="1" x14ac:dyDescent="0.2">
      <c r="A70" s="50" t="s">
        <v>108</v>
      </c>
      <c r="B70" s="51" t="s">
        <v>109</v>
      </c>
      <c r="C70" s="52">
        <f>FC_IND_IS_BF_E!C70+FC_IND_IS_EA_E!C70</f>
        <v>0</v>
      </c>
      <c r="D70" s="52">
        <f>FC_IND_IS_BF_E!D70+FC_IND_IS_EA_E!D70</f>
        <v>0</v>
      </c>
      <c r="E70" s="52">
        <f>FC_IND_IS_BF_E!E70+FC_IND_IS_EA_E!E70</f>
        <v>0</v>
      </c>
      <c r="F70" s="52">
        <f>FC_IND_IS_BF_E!F70+FC_IND_IS_EA_E!F70</f>
        <v>0</v>
      </c>
      <c r="G70" s="52">
        <f>FC_IND_IS_BF_E!G70+FC_IND_IS_EA_E!G70</f>
        <v>0</v>
      </c>
      <c r="H70" s="52">
        <f>FC_IND_IS_BF_E!H70+FC_IND_IS_EA_E!H70</f>
        <v>0</v>
      </c>
      <c r="I70" s="52">
        <f>FC_IND_IS_BF_E!I70+FC_IND_IS_EA_E!I70</f>
        <v>0</v>
      </c>
      <c r="J70" s="52">
        <f>FC_IND_IS_BF_E!J70+FC_IND_IS_EA_E!J70</f>
        <v>0</v>
      </c>
      <c r="K70" s="52">
        <f>FC_IND_IS_BF_E!K70+FC_IND_IS_EA_E!K70</f>
        <v>0</v>
      </c>
      <c r="L70" s="52">
        <f>FC_IND_IS_BF_E!L70+FC_IND_IS_EA_E!L70</f>
        <v>0</v>
      </c>
      <c r="M70" s="52">
        <f>FC_IND_IS_BF_E!M70+FC_IND_IS_EA_E!M70</f>
        <v>0</v>
      </c>
      <c r="N70" s="52">
        <f>FC_IND_IS_BF_E!N70+FC_IND_IS_EA_E!N70</f>
        <v>0</v>
      </c>
      <c r="O70" s="52">
        <f>FC_IND_IS_BF_E!O70+FC_IND_IS_EA_E!O70</f>
        <v>0</v>
      </c>
      <c r="P70" s="52">
        <f>FC_IND_IS_BF_E!P70+FC_IND_IS_EA_E!P70</f>
        <v>0</v>
      </c>
      <c r="Q70" s="52">
        <f>FC_IND_IS_BF_E!Q70+FC_IND_IS_EA_E!Q70</f>
        <v>0</v>
      </c>
      <c r="R70" s="52">
        <f>FC_IND_IS_BF_E!R70+FC_IND_IS_EA_E!R70</f>
        <v>0</v>
      </c>
      <c r="S70" s="52">
        <f>FC_IND_IS_BF_E!S70+FC_IND_IS_EA_E!S70</f>
        <v>0</v>
      </c>
      <c r="T70" s="52">
        <f>FC_IND_IS_BF_E!T70+FC_IND_IS_EA_E!T70</f>
        <v>0</v>
      </c>
      <c r="U70" s="52">
        <f>FC_IND_IS_BF_E!U70+FC_IND_IS_EA_E!U70</f>
        <v>0</v>
      </c>
      <c r="V70" s="52">
        <f>FC_IND_IS_BF_E!V70+FC_IND_IS_EA_E!V70</f>
        <v>0</v>
      </c>
      <c r="W70" s="52">
        <f>FC_IND_IS_BF_E!W70+FC_IND_IS_EA_E!W70</f>
        <v>0</v>
      </c>
      <c r="X70" s="52">
        <f>FC_IND_IS_BF_E!X70+FC_IND_IS_EA_E!X70</f>
        <v>0</v>
      </c>
      <c r="Y70" s="52">
        <f>FC_IND_IS_BF_E!Y70+FC_IND_IS_EA_E!Y70</f>
        <v>0</v>
      </c>
      <c r="Z70" s="52">
        <f>FC_IND_IS_BF_E!Z70+FC_IND_IS_EA_E!Z70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FC_IND_IS_BF_E!C71+FC_IND_IS_EA_E!C71</f>
        <v>0</v>
      </c>
      <c r="D71" s="52">
        <f>FC_IND_IS_BF_E!D71+FC_IND_IS_EA_E!D71</f>
        <v>0</v>
      </c>
      <c r="E71" s="52">
        <f>FC_IND_IS_BF_E!E71+FC_IND_IS_EA_E!E71</f>
        <v>0</v>
      </c>
      <c r="F71" s="52">
        <f>FC_IND_IS_BF_E!F71+FC_IND_IS_EA_E!F71</f>
        <v>0</v>
      </c>
      <c r="G71" s="52">
        <f>FC_IND_IS_BF_E!G71+FC_IND_IS_EA_E!G71</f>
        <v>0</v>
      </c>
      <c r="H71" s="52">
        <f>FC_IND_IS_BF_E!H71+FC_IND_IS_EA_E!H71</f>
        <v>0</v>
      </c>
      <c r="I71" s="52">
        <f>FC_IND_IS_BF_E!I71+FC_IND_IS_EA_E!I71</f>
        <v>0</v>
      </c>
      <c r="J71" s="52">
        <f>FC_IND_IS_BF_E!J71+FC_IND_IS_EA_E!J71</f>
        <v>0</v>
      </c>
      <c r="K71" s="52">
        <f>FC_IND_IS_BF_E!K71+FC_IND_IS_EA_E!K71</f>
        <v>0</v>
      </c>
      <c r="L71" s="52">
        <f>FC_IND_IS_BF_E!L71+FC_IND_IS_EA_E!L71</f>
        <v>0</v>
      </c>
      <c r="M71" s="52">
        <f>FC_IND_IS_BF_E!M71+FC_IND_IS_EA_E!M71</f>
        <v>0</v>
      </c>
      <c r="N71" s="52">
        <f>FC_IND_IS_BF_E!N71+FC_IND_IS_EA_E!N71</f>
        <v>0</v>
      </c>
      <c r="O71" s="52">
        <f>FC_IND_IS_BF_E!O71+FC_IND_IS_EA_E!O71</f>
        <v>0</v>
      </c>
      <c r="P71" s="52">
        <f>FC_IND_IS_BF_E!P71+FC_IND_IS_EA_E!P71</f>
        <v>0</v>
      </c>
      <c r="Q71" s="52">
        <f>FC_IND_IS_BF_E!Q71+FC_IND_IS_EA_E!Q71</f>
        <v>0</v>
      </c>
      <c r="R71" s="52">
        <f>FC_IND_IS_BF_E!R71+FC_IND_IS_EA_E!R71</f>
        <v>0</v>
      </c>
      <c r="S71" s="52">
        <f>FC_IND_IS_BF_E!S71+FC_IND_IS_EA_E!S71</f>
        <v>0</v>
      </c>
      <c r="T71" s="52">
        <f>FC_IND_IS_BF_E!T71+FC_IND_IS_EA_E!T71</f>
        <v>0</v>
      </c>
      <c r="U71" s="52">
        <f>FC_IND_IS_BF_E!U71+FC_IND_IS_EA_E!U71</f>
        <v>0</v>
      </c>
      <c r="V71" s="52">
        <f>FC_IND_IS_BF_E!V71+FC_IND_IS_EA_E!V71</f>
        <v>0</v>
      </c>
      <c r="W71" s="52">
        <f>FC_IND_IS_BF_E!W71+FC_IND_IS_EA_E!W71</f>
        <v>0</v>
      </c>
      <c r="X71" s="52">
        <f>FC_IND_IS_BF_E!X71+FC_IND_IS_EA_E!X71</f>
        <v>0</v>
      </c>
      <c r="Y71" s="52">
        <f>FC_IND_IS_BF_E!Y71+FC_IND_IS_EA_E!Y71</f>
        <v>0</v>
      </c>
      <c r="Z71" s="52">
        <f>FC_IND_IS_BF_E!Z71+FC_IND_IS_EA_E!Z71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FC_IND_IS_BF_E!C72+FC_IND_IS_EA_E!C72</f>
        <v>0</v>
      </c>
      <c r="D72" s="55">
        <f>FC_IND_IS_BF_E!D72+FC_IND_IS_EA_E!D72</f>
        <v>0</v>
      </c>
      <c r="E72" s="55">
        <f>FC_IND_IS_BF_E!E72+FC_IND_IS_EA_E!E72</f>
        <v>0</v>
      </c>
      <c r="F72" s="55">
        <f>FC_IND_IS_BF_E!F72+FC_IND_IS_EA_E!F72</f>
        <v>0</v>
      </c>
      <c r="G72" s="55">
        <f>FC_IND_IS_BF_E!G72+FC_IND_IS_EA_E!G72</f>
        <v>0</v>
      </c>
      <c r="H72" s="55">
        <f>FC_IND_IS_BF_E!H72+FC_IND_IS_EA_E!H72</f>
        <v>0</v>
      </c>
      <c r="I72" s="55">
        <f>FC_IND_IS_BF_E!I72+FC_IND_IS_EA_E!I72</f>
        <v>0</v>
      </c>
      <c r="J72" s="55">
        <f>FC_IND_IS_BF_E!J72+FC_IND_IS_EA_E!J72</f>
        <v>0</v>
      </c>
      <c r="K72" s="55">
        <f>FC_IND_IS_BF_E!K72+FC_IND_IS_EA_E!K72</f>
        <v>0</v>
      </c>
      <c r="L72" s="55">
        <f>FC_IND_IS_BF_E!L72+FC_IND_IS_EA_E!L72</f>
        <v>0</v>
      </c>
      <c r="M72" s="55">
        <f>FC_IND_IS_BF_E!M72+FC_IND_IS_EA_E!M72</f>
        <v>0</v>
      </c>
      <c r="N72" s="55">
        <f>FC_IND_IS_BF_E!N72+FC_IND_IS_EA_E!N72</f>
        <v>0</v>
      </c>
      <c r="O72" s="55">
        <f>FC_IND_IS_BF_E!O72+FC_IND_IS_EA_E!O72</f>
        <v>0</v>
      </c>
      <c r="P72" s="55">
        <f>FC_IND_IS_BF_E!P72+FC_IND_IS_EA_E!P72</f>
        <v>0</v>
      </c>
      <c r="Q72" s="55">
        <f>FC_IND_IS_BF_E!Q72+FC_IND_IS_EA_E!Q72</f>
        <v>0</v>
      </c>
      <c r="R72" s="55">
        <f>FC_IND_IS_BF_E!R72+FC_IND_IS_EA_E!R72</f>
        <v>0</v>
      </c>
      <c r="S72" s="55">
        <f>FC_IND_IS_BF_E!S72+FC_IND_IS_EA_E!S72</f>
        <v>0</v>
      </c>
      <c r="T72" s="55">
        <f>FC_IND_IS_BF_E!T72+FC_IND_IS_EA_E!T72</f>
        <v>0</v>
      </c>
      <c r="U72" s="55">
        <f>FC_IND_IS_BF_E!U72+FC_IND_IS_EA_E!U72</f>
        <v>0</v>
      </c>
      <c r="V72" s="55">
        <f>FC_IND_IS_BF_E!V72+FC_IND_IS_EA_E!V72</f>
        <v>0</v>
      </c>
      <c r="W72" s="55">
        <f>FC_IND_IS_BF_E!W72+FC_IND_IS_EA_E!W72</f>
        <v>0</v>
      </c>
      <c r="X72" s="55">
        <f>FC_IND_IS_BF_E!X72+FC_IND_IS_EA_E!X72</f>
        <v>0</v>
      </c>
      <c r="Y72" s="55">
        <f>FC_IND_IS_BF_E!Y72+FC_IND_IS_EA_E!Y72</f>
        <v>0</v>
      </c>
      <c r="Z72" s="55">
        <f>FC_IND_IS_BF_E!Z72+FC_IND_IS_EA_E!Z72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267</v>
      </c>
      <c r="B1" s="4" t="s">
        <v>266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449.24973096807014</v>
      </c>
      <c r="D2" s="21">
        <f t="shared" ref="D2:X2" si="0">SUM(D3,D17,D22,D25,D26,D51,D52)</f>
        <v>78.258761427920206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207.04153319716252</v>
      </c>
      <c r="D3" s="24">
        <f t="shared" ref="D3:X3" si="3">SUM(D4,D8,D11)</f>
        <v>48.009787195680502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si="3"/>
        <v>0</v>
      </c>
      <c r="Y3" s="24">
        <f t="shared" ref="Y3:Z3" si="4">SUM(Y4,Y8,Y11)</f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X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si="6"/>
        <v>0</v>
      </c>
      <c r="Y4" s="19">
        <f t="shared" ref="Y4:Z4" si="7">SUM(Y5:Y7)</f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207.04153319716252</v>
      </c>
      <c r="D11" s="19">
        <f t="shared" si="10"/>
        <v>48.009787195680502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207.04153319716252</v>
      </c>
      <c r="D13" s="8">
        <v>48.009787195680502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164.12660524443484</v>
      </c>
      <c r="D17" s="27">
        <f t="shared" si="12"/>
        <v>8.7293557908507928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26.438430275574653</v>
      </c>
      <c r="D19" s="8">
        <v>0.69144020732994049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137.68817496886018</v>
      </c>
      <c r="D20" s="8">
        <v>8.0379155835208529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52.826772101173958</v>
      </c>
      <c r="D26" s="27">
        <f t="shared" si="16"/>
        <v>13.033773080276024</v>
      </c>
      <c r="E26" s="27">
        <f t="shared" si="16"/>
        <v>0</v>
      </c>
      <c r="F26" s="27">
        <f t="shared" si="16"/>
        <v>0</v>
      </c>
      <c r="G26" s="27">
        <f t="shared" si="16"/>
        <v>0</v>
      </c>
      <c r="H26" s="27">
        <f t="shared" si="16"/>
        <v>0</v>
      </c>
      <c r="I26" s="27">
        <f t="shared" si="16"/>
        <v>0</v>
      </c>
      <c r="J26" s="27">
        <f t="shared" si="16"/>
        <v>0</v>
      </c>
      <c r="K26" s="27">
        <f t="shared" si="16"/>
        <v>0</v>
      </c>
      <c r="L26" s="27">
        <f t="shared" si="16"/>
        <v>0</v>
      </c>
      <c r="M26" s="27">
        <f t="shared" si="16"/>
        <v>0</v>
      </c>
      <c r="N26" s="27">
        <f t="shared" si="16"/>
        <v>0</v>
      </c>
      <c r="O26" s="27">
        <f t="shared" si="16"/>
        <v>0</v>
      </c>
      <c r="P26" s="27">
        <f t="shared" si="16"/>
        <v>0</v>
      </c>
      <c r="Q26" s="27">
        <f t="shared" si="16"/>
        <v>0</v>
      </c>
      <c r="R26" s="27">
        <f t="shared" si="16"/>
        <v>0</v>
      </c>
      <c r="S26" s="27">
        <f t="shared" si="16"/>
        <v>0</v>
      </c>
      <c r="T26" s="27">
        <f t="shared" si="16"/>
        <v>0</v>
      </c>
      <c r="U26" s="27">
        <f t="shared" si="16"/>
        <v>0</v>
      </c>
      <c r="V26" s="27">
        <f t="shared" si="16"/>
        <v>0</v>
      </c>
      <c r="W26" s="27">
        <f t="shared" si="16"/>
        <v>0</v>
      </c>
      <c r="X26" s="27">
        <f t="shared" si="16"/>
        <v>0</v>
      </c>
      <c r="Y26" s="27">
        <f t="shared" ref="Y26:Z26" si="17">SUM(Y27,Y33)</f>
        <v>0</v>
      </c>
      <c r="Z26" s="27">
        <f t="shared" si="17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52.826772101173958</v>
      </c>
      <c r="D33" s="19">
        <f t="shared" si="20"/>
        <v>13.033773080276024</v>
      </c>
      <c r="E33" s="19">
        <f t="shared" si="20"/>
        <v>0</v>
      </c>
      <c r="F33" s="19">
        <f t="shared" si="20"/>
        <v>0</v>
      </c>
      <c r="G33" s="19">
        <f t="shared" si="20"/>
        <v>0</v>
      </c>
      <c r="H33" s="19">
        <f t="shared" si="20"/>
        <v>0</v>
      </c>
      <c r="I33" s="19">
        <f t="shared" si="20"/>
        <v>0</v>
      </c>
      <c r="J33" s="19">
        <f t="shared" si="20"/>
        <v>0</v>
      </c>
      <c r="K33" s="19">
        <f t="shared" si="20"/>
        <v>0</v>
      </c>
      <c r="L33" s="19">
        <f t="shared" si="20"/>
        <v>0</v>
      </c>
      <c r="M33" s="19">
        <f t="shared" si="20"/>
        <v>0</v>
      </c>
      <c r="N33" s="19">
        <f t="shared" si="20"/>
        <v>0</v>
      </c>
      <c r="O33" s="19">
        <f t="shared" si="20"/>
        <v>0</v>
      </c>
      <c r="P33" s="19">
        <f t="shared" si="20"/>
        <v>0</v>
      </c>
      <c r="Q33" s="19">
        <f t="shared" si="20"/>
        <v>0</v>
      </c>
      <c r="R33" s="19">
        <f t="shared" si="20"/>
        <v>0</v>
      </c>
      <c r="S33" s="19">
        <f t="shared" si="20"/>
        <v>0</v>
      </c>
      <c r="T33" s="19">
        <f t="shared" si="20"/>
        <v>0</v>
      </c>
      <c r="U33" s="19">
        <f t="shared" si="20"/>
        <v>0</v>
      </c>
      <c r="V33" s="19">
        <f t="shared" si="20"/>
        <v>0</v>
      </c>
      <c r="W33" s="19">
        <f t="shared" si="20"/>
        <v>0</v>
      </c>
      <c r="X33" s="19">
        <f t="shared" si="20"/>
        <v>0</v>
      </c>
      <c r="Y33" s="19">
        <f t="shared" ref="Y33:Z33" si="21">SUM(Y34:Y50)</f>
        <v>0</v>
      </c>
      <c r="Z33" s="19">
        <f t="shared" si="21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18.655660605414234</v>
      </c>
      <c r="D36" s="8">
        <v>4.9576030351260014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4.3042125026661626</v>
      </c>
      <c r="D43" s="8">
        <v>1.144210190144447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29.86689899309356</v>
      </c>
      <c r="D44" s="8">
        <v>6.9319598550055748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25.25482042529881</v>
      </c>
      <c r="D51" s="27">
        <v>8.4858453611129008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0</v>
      </c>
      <c r="H61" s="49">
        <f t="shared" si="24"/>
        <v>0</v>
      </c>
      <c r="I61" s="49">
        <f t="shared" si="24"/>
        <v>0</v>
      </c>
      <c r="J61" s="49">
        <f t="shared" si="24"/>
        <v>0</v>
      </c>
      <c r="K61" s="49">
        <f t="shared" si="24"/>
        <v>0</v>
      </c>
      <c r="L61" s="49">
        <f t="shared" si="24"/>
        <v>0</v>
      </c>
      <c r="M61" s="49">
        <f t="shared" si="24"/>
        <v>0</v>
      </c>
      <c r="N61" s="49">
        <f t="shared" si="24"/>
        <v>0</v>
      </c>
      <c r="O61" s="49">
        <f t="shared" si="24"/>
        <v>0</v>
      </c>
      <c r="P61" s="49">
        <f t="shared" si="24"/>
        <v>0</v>
      </c>
      <c r="Q61" s="49">
        <f t="shared" si="24"/>
        <v>0</v>
      </c>
      <c r="R61" s="49">
        <f t="shared" si="24"/>
        <v>0</v>
      </c>
      <c r="S61" s="49">
        <f t="shared" si="24"/>
        <v>0</v>
      </c>
      <c r="T61" s="49">
        <f t="shared" si="24"/>
        <v>0</v>
      </c>
      <c r="U61" s="49">
        <f t="shared" si="24"/>
        <v>0</v>
      </c>
      <c r="V61" s="49">
        <f t="shared" si="24"/>
        <v>0</v>
      </c>
      <c r="W61" s="49">
        <f t="shared" si="24"/>
        <v>0</v>
      </c>
      <c r="X61" s="49">
        <f t="shared" si="24"/>
        <v>0</v>
      </c>
      <c r="Y61" s="49">
        <f t="shared" ref="Y61:Z61" si="25">SUM(Y62:Y72)</f>
        <v>0</v>
      </c>
      <c r="Z61" s="49">
        <f t="shared" si="25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269</v>
      </c>
      <c r="B1" s="4" t="s">
        <v>268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159.0201254319299</v>
      </c>
      <c r="D2" s="21">
        <f t="shared" ref="D2:X2" si="0">SUM(D3,D17,D22,D25,D26,D51,D52)</f>
        <v>155.79661593207976</v>
      </c>
      <c r="E2" s="21">
        <f t="shared" si="0"/>
        <v>155.62419768000001</v>
      </c>
      <c r="F2" s="21">
        <f t="shared" si="0"/>
        <v>170.25707051999998</v>
      </c>
      <c r="G2" s="21">
        <f t="shared" si="0"/>
        <v>140.13691416</v>
      </c>
      <c r="H2" s="21">
        <f t="shared" si="0"/>
        <v>218.30971536000004</v>
      </c>
      <c r="I2" s="21">
        <f t="shared" si="0"/>
        <v>217.29205728000005</v>
      </c>
      <c r="J2" s="21">
        <f t="shared" si="0"/>
        <v>229.14524951999999</v>
      </c>
      <c r="K2" s="21">
        <f t="shared" si="0"/>
        <v>162.74031552000002</v>
      </c>
      <c r="L2" s="21">
        <f t="shared" si="0"/>
        <v>126.72738432000003</v>
      </c>
      <c r="M2" s="21">
        <f t="shared" si="0"/>
        <v>125.63397216</v>
      </c>
      <c r="N2" s="21">
        <f t="shared" si="0"/>
        <v>129.76746336000002</v>
      </c>
      <c r="O2" s="21">
        <f t="shared" si="0"/>
        <v>148.04231795999999</v>
      </c>
      <c r="P2" s="21">
        <f t="shared" si="0"/>
        <v>147.78536363999999</v>
      </c>
      <c r="Q2" s="21">
        <f t="shared" si="0"/>
        <v>177.28383564000001</v>
      </c>
      <c r="R2" s="21">
        <f t="shared" si="0"/>
        <v>141.34962492</v>
      </c>
      <c r="S2" s="21">
        <f t="shared" si="0"/>
        <v>148.87147607999998</v>
      </c>
      <c r="T2" s="21">
        <f t="shared" si="0"/>
        <v>144.64122839999999</v>
      </c>
      <c r="U2" s="21">
        <f t="shared" si="0"/>
        <v>155.62094292</v>
      </c>
      <c r="V2" s="21">
        <f t="shared" si="0"/>
        <v>162.18908172000002</v>
      </c>
      <c r="W2" s="21">
        <f t="shared" si="0"/>
        <v>159.4377648</v>
      </c>
      <c r="X2" s="21">
        <f t="shared" si="0"/>
        <v>156.12630912</v>
      </c>
      <c r="Y2" s="21">
        <f t="shared" ref="Y2:Z2" si="1">SUM(Y3,Y17,Y22,Y25,Y26,Y51,Y52)</f>
        <v>139.797324</v>
      </c>
      <c r="Z2" s="21">
        <f t="shared" si="1"/>
        <v>133.67836872000001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2.8374539812148213E-9</v>
      </c>
      <c r="D3" s="24">
        <f t="shared" ref="D3:X3" si="3">SUM(D4,D8,D11)</f>
        <v>4.3194936930319727E-9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29.902152239999996</v>
      </c>
      <c r="K3" s="24">
        <f t="shared" si="3"/>
        <v>29.452370759999997</v>
      </c>
      <c r="L3" s="24">
        <f t="shared" si="3"/>
        <v>14.78121372</v>
      </c>
      <c r="M3" s="24">
        <f t="shared" si="3"/>
        <v>17.685152999999996</v>
      </c>
      <c r="N3" s="24">
        <f t="shared" si="3"/>
        <v>17.90208144</v>
      </c>
      <c r="O3" s="24">
        <f t="shared" si="3"/>
        <v>23.043957839999994</v>
      </c>
      <c r="P3" s="24">
        <f t="shared" si="3"/>
        <v>23.392883519999994</v>
      </c>
      <c r="Q3" s="24">
        <f t="shared" si="3"/>
        <v>56.779085519999995</v>
      </c>
      <c r="R3" s="24">
        <f t="shared" si="3"/>
        <v>49.105541520000003</v>
      </c>
      <c r="S3" s="24">
        <f t="shared" si="3"/>
        <v>45.741950639999999</v>
      </c>
      <c r="T3" s="24">
        <f t="shared" si="3"/>
        <v>42.06650831999999</v>
      </c>
      <c r="U3" s="24">
        <f t="shared" si="3"/>
        <v>36.446616359999993</v>
      </c>
      <c r="V3" s="24">
        <f t="shared" si="3"/>
        <v>38.851572240000003</v>
      </c>
      <c r="W3" s="24">
        <f t="shared" si="3"/>
        <v>31.793702039999992</v>
      </c>
      <c r="X3" s="24">
        <f t="shared" si="3"/>
        <v>33.919197839999995</v>
      </c>
      <c r="Y3" s="24">
        <f t="shared" ref="Y3:Z3" si="4">SUM(Y4,Y8,Y11)</f>
        <v>15.036874559999998</v>
      </c>
      <c r="Z3" s="24">
        <f t="shared" si="4"/>
        <v>13.504557599999995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X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29.902152239999996</v>
      </c>
      <c r="K4" s="19">
        <f t="shared" si="6"/>
        <v>29.452370759999997</v>
      </c>
      <c r="L4" s="19">
        <f t="shared" si="6"/>
        <v>14.78121372</v>
      </c>
      <c r="M4" s="19">
        <f t="shared" si="6"/>
        <v>17.685152999999996</v>
      </c>
      <c r="N4" s="19">
        <f t="shared" si="6"/>
        <v>17.90208144</v>
      </c>
      <c r="O4" s="19">
        <f t="shared" si="6"/>
        <v>23.043957839999994</v>
      </c>
      <c r="P4" s="19">
        <f t="shared" si="6"/>
        <v>23.392883519999994</v>
      </c>
      <c r="Q4" s="19">
        <f t="shared" si="6"/>
        <v>29.401765919999999</v>
      </c>
      <c r="R4" s="19">
        <f t="shared" si="6"/>
        <v>30.141375119999999</v>
      </c>
      <c r="S4" s="19">
        <f t="shared" si="6"/>
        <v>16.440557039999998</v>
      </c>
      <c r="T4" s="19">
        <f t="shared" si="6"/>
        <v>8.7821467199999947</v>
      </c>
      <c r="U4" s="19">
        <f t="shared" si="6"/>
        <v>12.660131159999997</v>
      </c>
      <c r="V4" s="19">
        <f t="shared" si="6"/>
        <v>13.301641439999999</v>
      </c>
      <c r="W4" s="19">
        <f t="shared" si="6"/>
        <v>15.306371639999997</v>
      </c>
      <c r="X4" s="19">
        <f t="shared" si="6"/>
        <v>8.6889830399999983</v>
      </c>
      <c r="Y4" s="19">
        <f t="shared" ref="Y4:Z4" si="7">SUM(Y5:Y7)</f>
        <v>6.3563925599999971</v>
      </c>
      <c r="Z4" s="19">
        <f t="shared" si="7"/>
        <v>4.9330871999999966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29.902152239999996</v>
      </c>
      <c r="K5" s="8">
        <v>29.452370759999997</v>
      </c>
      <c r="L5" s="8">
        <v>14.78121372</v>
      </c>
      <c r="M5" s="8">
        <v>17.685152999999996</v>
      </c>
      <c r="N5" s="8">
        <v>17.90208144</v>
      </c>
      <c r="O5" s="8">
        <v>23.043957839999994</v>
      </c>
      <c r="P5" s="8">
        <v>23.392883519999994</v>
      </c>
      <c r="Q5" s="8">
        <v>29.401765919999999</v>
      </c>
      <c r="R5" s="8">
        <v>30.141375119999999</v>
      </c>
      <c r="S5" s="8">
        <v>16.440557039999998</v>
      </c>
      <c r="T5" s="8">
        <v>8.779762799999995</v>
      </c>
      <c r="U5" s="8">
        <v>12.652979399999998</v>
      </c>
      <c r="V5" s="8">
        <v>13.301641439999999</v>
      </c>
      <c r="W5" s="8">
        <v>15.306371639999997</v>
      </c>
      <c r="X5" s="8">
        <v>8.6842151999999988</v>
      </c>
      <c r="Y5" s="8">
        <v>6.3563925599999971</v>
      </c>
      <c r="Z5" s="8">
        <v>4.9330871999999966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2.3839200000000003E-3</v>
      </c>
      <c r="U7" s="8">
        <v>7.1517600000000001E-3</v>
      </c>
      <c r="V7" s="8">
        <v>0</v>
      </c>
      <c r="W7" s="8">
        <v>0</v>
      </c>
      <c r="X7" s="8">
        <v>4.7678399999999989E-3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2.8374539812148213E-9</v>
      </c>
      <c r="D11" s="19">
        <f t="shared" si="10"/>
        <v>4.3194936930319727E-9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27.377319599999996</v>
      </c>
      <c r="R11" s="19">
        <f t="shared" si="10"/>
        <v>18.964166400000003</v>
      </c>
      <c r="S11" s="19">
        <f t="shared" si="10"/>
        <v>29.301393599999997</v>
      </c>
      <c r="T11" s="19">
        <f t="shared" si="10"/>
        <v>33.284361599999997</v>
      </c>
      <c r="U11" s="19">
        <f t="shared" si="10"/>
        <v>23.786485199999998</v>
      </c>
      <c r="V11" s="19">
        <f t="shared" si="10"/>
        <v>25.549930800000002</v>
      </c>
      <c r="W11" s="19">
        <f t="shared" si="10"/>
        <v>16.487330399999998</v>
      </c>
      <c r="X11" s="19">
        <f t="shared" si="10"/>
        <v>25.230214799999999</v>
      </c>
      <c r="Y11" s="19">
        <f t="shared" ref="Y11:Z11" si="11">SUM(Y12:Y16)</f>
        <v>8.6804820000000014</v>
      </c>
      <c r="Z11" s="19">
        <f t="shared" si="11"/>
        <v>8.571470399999999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2.8374539812148213E-9</v>
      </c>
      <c r="D13" s="8">
        <v>4.3194936930319727E-9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27.377319599999996</v>
      </c>
      <c r="R13" s="8">
        <v>18.964166400000003</v>
      </c>
      <c r="S13" s="8">
        <v>29.301393599999997</v>
      </c>
      <c r="T13" s="8">
        <v>33.284361599999997</v>
      </c>
      <c r="U13" s="8">
        <v>23.786485199999998</v>
      </c>
      <c r="V13" s="8">
        <v>25.549930800000002</v>
      </c>
      <c r="W13" s="8">
        <v>16.487330399999998</v>
      </c>
      <c r="X13" s="8">
        <v>25.230214799999999</v>
      </c>
      <c r="Y13" s="8">
        <v>8.6804820000000014</v>
      </c>
      <c r="Z13" s="8">
        <v>8.571470399999999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76.994410755565184</v>
      </c>
      <c r="D17" s="27">
        <f t="shared" si="12"/>
        <v>29.107436209149203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12.402689724425336</v>
      </c>
      <c r="D19" s="8">
        <v>2.3055597926700604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64.591721031139855</v>
      </c>
      <c r="D20" s="8">
        <v>26.801876416479143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58.002295098826075</v>
      </c>
      <c r="D26" s="27">
        <f t="shared" si="16"/>
        <v>82.160525079723968</v>
      </c>
      <c r="E26" s="27">
        <f t="shared" si="16"/>
        <v>89.936707680000012</v>
      </c>
      <c r="F26" s="27">
        <f t="shared" si="16"/>
        <v>90.078950520000006</v>
      </c>
      <c r="G26" s="27">
        <f t="shared" si="16"/>
        <v>59.403404160000008</v>
      </c>
      <c r="H26" s="27">
        <f t="shared" si="16"/>
        <v>120.96499536000002</v>
      </c>
      <c r="I26" s="27">
        <f t="shared" si="16"/>
        <v>114.64588728000004</v>
      </c>
      <c r="J26" s="27">
        <f t="shared" si="16"/>
        <v>76.703867280000011</v>
      </c>
      <c r="K26" s="27">
        <f t="shared" si="16"/>
        <v>14.989874759999999</v>
      </c>
      <c r="L26" s="27">
        <f t="shared" si="16"/>
        <v>12.1779306</v>
      </c>
      <c r="M26" s="27">
        <f t="shared" si="16"/>
        <v>12.371249159999998</v>
      </c>
      <c r="N26" s="27">
        <f t="shared" si="16"/>
        <v>6.0888319199999987</v>
      </c>
      <c r="O26" s="27">
        <f t="shared" si="16"/>
        <v>9.2752801199999979</v>
      </c>
      <c r="P26" s="27">
        <f t="shared" si="16"/>
        <v>9.2752801199999979</v>
      </c>
      <c r="Q26" s="27">
        <f t="shared" si="16"/>
        <v>9.2752801199999979</v>
      </c>
      <c r="R26" s="27">
        <f t="shared" si="16"/>
        <v>9.2752801199999979</v>
      </c>
      <c r="S26" s="27">
        <f t="shared" si="16"/>
        <v>9.2752801199999979</v>
      </c>
      <c r="T26" s="27">
        <f t="shared" si="16"/>
        <v>6.4241895599999994</v>
      </c>
      <c r="U26" s="27">
        <f t="shared" si="16"/>
        <v>6.1783124400000009</v>
      </c>
      <c r="V26" s="27">
        <f t="shared" si="16"/>
        <v>5.8456637999999987</v>
      </c>
      <c r="W26" s="27">
        <f t="shared" si="16"/>
        <v>5.9548823999999998</v>
      </c>
      <c r="X26" s="27">
        <f t="shared" si="16"/>
        <v>5.8700728799999986</v>
      </c>
      <c r="Y26" s="27">
        <f t="shared" ref="Y26:Z26" si="17">SUM(Y27,Y33)</f>
        <v>5.1690275999999997</v>
      </c>
      <c r="Z26" s="27">
        <f t="shared" si="17"/>
        <v>4.1094187199999999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58.002295098826075</v>
      </c>
      <c r="D33" s="19">
        <f t="shared" si="20"/>
        <v>82.160525079723968</v>
      </c>
      <c r="E33" s="19">
        <f t="shared" si="20"/>
        <v>89.936707680000012</v>
      </c>
      <c r="F33" s="19">
        <f t="shared" si="20"/>
        <v>90.078950520000006</v>
      </c>
      <c r="G33" s="19">
        <f t="shared" si="20"/>
        <v>59.403404160000008</v>
      </c>
      <c r="H33" s="19">
        <f t="shared" si="20"/>
        <v>120.96499536000002</v>
      </c>
      <c r="I33" s="19">
        <f t="shared" si="20"/>
        <v>114.64588728000004</v>
      </c>
      <c r="J33" s="19">
        <f t="shared" si="20"/>
        <v>76.703867280000011</v>
      </c>
      <c r="K33" s="19">
        <f t="shared" si="20"/>
        <v>14.989874759999999</v>
      </c>
      <c r="L33" s="19">
        <f t="shared" si="20"/>
        <v>12.1779306</v>
      </c>
      <c r="M33" s="19">
        <f t="shared" si="20"/>
        <v>12.371249159999998</v>
      </c>
      <c r="N33" s="19">
        <f t="shared" si="20"/>
        <v>6.0888319199999987</v>
      </c>
      <c r="O33" s="19">
        <f t="shared" si="20"/>
        <v>9.2752801199999979</v>
      </c>
      <c r="P33" s="19">
        <f t="shared" si="20"/>
        <v>9.2752801199999979</v>
      </c>
      <c r="Q33" s="19">
        <f t="shared" si="20"/>
        <v>9.2752801199999979</v>
      </c>
      <c r="R33" s="19">
        <f t="shared" si="20"/>
        <v>9.2752801199999979</v>
      </c>
      <c r="S33" s="19">
        <f t="shared" si="20"/>
        <v>9.2752801199999979</v>
      </c>
      <c r="T33" s="19">
        <f t="shared" si="20"/>
        <v>6.4241895599999994</v>
      </c>
      <c r="U33" s="19">
        <f t="shared" si="20"/>
        <v>6.1783124400000009</v>
      </c>
      <c r="V33" s="19">
        <f t="shared" si="20"/>
        <v>5.8456637999999987</v>
      </c>
      <c r="W33" s="19">
        <f t="shared" si="20"/>
        <v>5.9548823999999998</v>
      </c>
      <c r="X33" s="19">
        <f t="shared" si="20"/>
        <v>5.8700728799999986</v>
      </c>
      <c r="Y33" s="19">
        <f t="shared" ref="Y33:Z33" si="21">SUM(Y34:Y50)</f>
        <v>5.1690275999999997</v>
      </c>
      <c r="Z33" s="19">
        <f t="shared" si="21"/>
        <v>4.1094187199999999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23.129058434585779</v>
      </c>
      <c r="D36" s="8">
        <v>36.827116004874</v>
      </c>
      <c r="E36" s="8">
        <v>20.892359520000003</v>
      </c>
      <c r="F36" s="8">
        <v>17.907704280000001</v>
      </c>
      <c r="G36" s="8">
        <v>0</v>
      </c>
      <c r="H36" s="8">
        <v>17.911566000000001</v>
      </c>
      <c r="I36" s="8">
        <v>17.911566000000001</v>
      </c>
      <c r="J36" s="8">
        <v>14.513025240000001</v>
      </c>
      <c r="K36" s="8">
        <v>8.707724279999999</v>
      </c>
      <c r="L36" s="8">
        <v>5.8053009600000003</v>
      </c>
      <c r="M36" s="8">
        <v>2.9026504799999988</v>
      </c>
      <c r="N36" s="8">
        <v>2.9026504799999988</v>
      </c>
      <c r="O36" s="8">
        <v>2.9026504799999988</v>
      </c>
      <c r="P36" s="8">
        <v>2.9026504799999988</v>
      </c>
      <c r="Q36" s="8">
        <v>2.9026504799999988</v>
      </c>
      <c r="R36" s="8">
        <v>2.9026504799999988</v>
      </c>
      <c r="S36" s="8">
        <v>2.9026504799999988</v>
      </c>
      <c r="T36" s="8">
        <v>1.3293403200000002</v>
      </c>
      <c r="U36" s="8">
        <v>0.94634856000000023</v>
      </c>
      <c r="V36" s="8">
        <v>0.8591191199999999</v>
      </c>
      <c r="W36" s="8">
        <v>0.59220612000000006</v>
      </c>
      <c r="X36" s="8">
        <v>0.47885328000000005</v>
      </c>
      <c r="Y36" s="8">
        <v>0.47885328000000005</v>
      </c>
      <c r="Z36" s="8">
        <v>0.5311000800000002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5.3279575773338372</v>
      </c>
      <c r="D43" s="8">
        <v>8.4879598898555511</v>
      </c>
      <c r="E43" s="8">
        <v>9.6321700799999981</v>
      </c>
      <c r="F43" s="8">
        <v>9.6321700799999981</v>
      </c>
      <c r="G43" s="8">
        <v>9.6321700799999981</v>
      </c>
      <c r="H43" s="8">
        <v>12.842893439999999</v>
      </c>
      <c r="I43" s="8">
        <v>12.745259279999999</v>
      </c>
      <c r="J43" s="8">
        <v>9.5588110799999999</v>
      </c>
      <c r="K43" s="8">
        <v>3.1861814399999999</v>
      </c>
      <c r="L43" s="8">
        <v>6.3726296399999995</v>
      </c>
      <c r="M43" s="8">
        <v>6.3726296399999995</v>
      </c>
      <c r="N43" s="8">
        <v>3.1861814399999999</v>
      </c>
      <c r="O43" s="8">
        <v>6.3726296399999995</v>
      </c>
      <c r="P43" s="8">
        <v>6.3726296399999995</v>
      </c>
      <c r="Q43" s="8">
        <v>6.3726296399999995</v>
      </c>
      <c r="R43" s="8">
        <v>6.3726296399999995</v>
      </c>
      <c r="S43" s="8">
        <v>6.3726296399999995</v>
      </c>
      <c r="T43" s="8">
        <v>5.0948492399999994</v>
      </c>
      <c r="U43" s="8">
        <v>5.2319638800000003</v>
      </c>
      <c r="V43" s="8">
        <v>4.9865446799999988</v>
      </c>
      <c r="W43" s="8">
        <v>5.3626762799999996</v>
      </c>
      <c r="X43" s="8">
        <v>5.3912195999999986</v>
      </c>
      <c r="Y43" s="8">
        <v>4.6901743199999997</v>
      </c>
      <c r="Z43" s="8">
        <v>3.57831864</v>
      </c>
    </row>
    <row r="44" spans="1:26" ht="11.25" customHeight="1" x14ac:dyDescent="0.2">
      <c r="A44" s="28" t="s">
        <v>74</v>
      </c>
      <c r="B44" s="7" t="s">
        <v>75</v>
      </c>
      <c r="C44" s="8">
        <v>29.545279086906458</v>
      </c>
      <c r="D44" s="8">
        <v>36.845449184994415</v>
      </c>
      <c r="E44" s="8">
        <v>59.412178080000018</v>
      </c>
      <c r="F44" s="8">
        <v>62.539076160000008</v>
      </c>
      <c r="G44" s="8">
        <v>49.771234080000013</v>
      </c>
      <c r="H44" s="8">
        <v>90.210535920000012</v>
      </c>
      <c r="I44" s="8">
        <v>83.989062000000033</v>
      </c>
      <c r="J44" s="8">
        <v>52.632030960000009</v>
      </c>
      <c r="K44" s="8">
        <v>3.0959690400000008</v>
      </c>
      <c r="L44" s="8">
        <v>0</v>
      </c>
      <c r="M44" s="8">
        <v>3.0959690400000008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24.02341957470119</v>
      </c>
      <c r="D51" s="27">
        <v>44.528654638887119</v>
      </c>
      <c r="E51" s="27">
        <v>65.687490000000011</v>
      </c>
      <c r="F51" s="27">
        <v>80.178119999999979</v>
      </c>
      <c r="G51" s="27">
        <v>80.733509999999995</v>
      </c>
      <c r="H51" s="27">
        <v>97.344720000000009</v>
      </c>
      <c r="I51" s="27">
        <v>102.64617</v>
      </c>
      <c r="J51" s="27">
        <v>122.53922999999999</v>
      </c>
      <c r="K51" s="27">
        <v>118.29807000000001</v>
      </c>
      <c r="L51" s="27">
        <v>99.76824000000002</v>
      </c>
      <c r="M51" s="27">
        <v>95.577570000000009</v>
      </c>
      <c r="N51" s="27">
        <v>105.77655000000001</v>
      </c>
      <c r="O51" s="27">
        <v>115.72308000000001</v>
      </c>
      <c r="P51" s="27">
        <v>115.1172</v>
      </c>
      <c r="Q51" s="27">
        <v>111.22947000000002</v>
      </c>
      <c r="R51" s="27">
        <v>82.968803280000003</v>
      </c>
      <c r="S51" s="27">
        <v>93.854245319999976</v>
      </c>
      <c r="T51" s="27">
        <v>96.150530520000004</v>
      </c>
      <c r="U51" s="27">
        <v>112.99601412</v>
      </c>
      <c r="V51" s="27">
        <v>117.49184568000001</v>
      </c>
      <c r="W51" s="27">
        <v>121.68918036000001</v>
      </c>
      <c r="X51" s="27">
        <v>116.33703840000001</v>
      </c>
      <c r="Y51" s="27">
        <v>119.59142184</v>
      </c>
      <c r="Z51" s="27">
        <v>116.06439240000002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0</v>
      </c>
      <c r="H61" s="49">
        <f t="shared" si="24"/>
        <v>0</v>
      </c>
      <c r="I61" s="49">
        <f t="shared" si="24"/>
        <v>0</v>
      </c>
      <c r="J61" s="49">
        <f t="shared" si="24"/>
        <v>0</v>
      </c>
      <c r="K61" s="49">
        <f t="shared" si="24"/>
        <v>0</v>
      </c>
      <c r="L61" s="49">
        <f t="shared" si="24"/>
        <v>0</v>
      </c>
      <c r="M61" s="49">
        <f t="shared" si="24"/>
        <v>0</v>
      </c>
      <c r="N61" s="49">
        <f t="shared" si="24"/>
        <v>0</v>
      </c>
      <c r="O61" s="49">
        <f t="shared" si="24"/>
        <v>0</v>
      </c>
      <c r="P61" s="49">
        <f t="shared" si="24"/>
        <v>0</v>
      </c>
      <c r="Q61" s="49">
        <f t="shared" si="24"/>
        <v>0</v>
      </c>
      <c r="R61" s="49">
        <f t="shared" si="24"/>
        <v>0</v>
      </c>
      <c r="S61" s="49">
        <f t="shared" si="24"/>
        <v>0</v>
      </c>
      <c r="T61" s="49">
        <f t="shared" si="24"/>
        <v>0.28036800000000001</v>
      </c>
      <c r="U61" s="49">
        <f t="shared" si="24"/>
        <v>0.29871936000000004</v>
      </c>
      <c r="V61" s="49">
        <f t="shared" si="24"/>
        <v>0.29081807999999998</v>
      </c>
      <c r="W61" s="49">
        <f t="shared" si="24"/>
        <v>0.32471711999999991</v>
      </c>
      <c r="X61" s="49">
        <f t="shared" si="24"/>
        <v>0.42794351999999986</v>
      </c>
      <c r="Y61" s="49">
        <f t="shared" ref="Y61:Z61" si="25">SUM(Y62:Y72)</f>
        <v>0.32522687999999988</v>
      </c>
      <c r="Z61" s="49">
        <f t="shared" si="25"/>
        <v>2.7992059199999999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2.5369343999999998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0.28036800000000001</v>
      </c>
      <c r="U69" s="52">
        <v>0.29871936000000004</v>
      </c>
      <c r="V69" s="52">
        <v>0.29081807999999998</v>
      </c>
      <c r="W69" s="52">
        <v>0.32471711999999991</v>
      </c>
      <c r="X69" s="52">
        <v>0.42794351999999986</v>
      </c>
      <c r="Y69" s="52">
        <v>0.32522687999999988</v>
      </c>
      <c r="Z69" s="52">
        <v>0.26227151999999998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5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145</v>
      </c>
      <c r="B1" s="4" t="s">
        <v>185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74.812479120000006</v>
      </c>
      <c r="D2" s="21">
        <f t="shared" ref="D2:X2" si="0">SUM(D3,D17,D22,D25,D26,D51,D52)</f>
        <v>56.59575624</v>
      </c>
      <c r="E2" s="21">
        <f t="shared" si="0"/>
        <v>18.711153360000004</v>
      </c>
      <c r="F2" s="21">
        <f t="shared" si="0"/>
        <v>18.812133360000001</v>
      </c>
      <c r="G2" s="21">
        <f t="shared" si="0"/>
        <v>26.649287279999999</v>
      </c>
      <c r="H2" s="21">
        <f t="shared" si="0"/>
        <v>17.923949999999998</v>
      </c>
      <c r="I2" s="21">
        <f t="shared" si="0"/>
        <v>19.489139999999999</v>
      </c>
      <c r="J2" s="21">
        <f t="shared" si="0"/>
        <v>36.628405200000003</v>
      </c>
      <c r="K2" s="21">
        <f t="shared" si="0"/>
        <v>42.132104280000007</v>
      </c>
      <c r="L2" s="21">
        <f t="shared" si="0"/>
        <v>26.623260000000002</v>
      </c>
      <c r="M2" s="21">
        <f t="shared" si="0"/>
        <v>17.948670480000001</v>
      </c>
      <c r="N2" s="21">
        <f t="shared" si="0"/>
        <v>23.577780960000002</v>
      </c>
      <c r="O2" s="21">
        <f t="shared" si="0"/>
        <v>22.063080960000004</v>
      </c>
      <c r="P2" s="21">
        <f t="shared" si="0"/>
        <v>30.773130480000006</v>
      </c>
      <c r="Q2" s="21">
        <f t="shared" si="0"/>
        <v>36.149790960000018</v>
      </c>
      <c r="R2" s="21">
        <f t="shared" si="0"/>
        <v>42.99946632000001</v>
      </c>
      <c r="S2" s="21">
        <f t="shared" si="0"/>
        <v>43.830733680000009</v>
      </c>
      <c r="T2" s="21">
        <f t="shared" si="0"/>
        <v>46.559295360000021</v>
      </c>
      <c r="U2" s="21">
        <f t="shared" si="0"/>
        <v>45.228437999999997</v>
      </c>
      <c r="V2" s="21">
        <f t="shared" si="0"/>
        <v>43.221295080000012</v>
      </c>
      <c r="W2" s="21">
        <f t="shared" si="0"/>
        <v>45.649155600000007</v>
      </c>
      <c r="X2" s="21">
        <f t="shared" si="0"/>
        <v>53.348498639999988</v>
      </c>
      <c r="Y2" s="21">
        <f t="shared" ref="Y2:Z2" si="1">SUM(Y3,Y17,Y22,Y25,Y26,Y51,Y52)</f>
        <v>49.911687000000008</v>
      </c>
      <c r="Z2" s="21">
        <f t="shared" si="1"/>
        <v>46.672453799999985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2.7185061599999996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2.7185061599999996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f>FC_IND_NFM_AM_E!C5+FC_IND_NFM_PA_E!C5+FC_IND_NFM_SA_E!C5+FC_IND_NFM_OM_E!C5</f>
        <v>0</v>
      </c>
      <c r="D5" s="8">
        <f>FC_IND_NFM_AM_E!D5+FC_IND_NFM_PA_E!D5+FC_IND_NFM_SA_E!D5+FC_IND_NFM_OM_E!D5</f>
        <v>0</v>
      </c>
      <c r="E5" s="8">
        <f>FC_IND_NFM_AM_E!E5+FC_IND_NFM_PA_E!E5+FC_IND_NFM_SA_E!E5+FC_IND_NFM_OM_E!E5</f>
        <v>0</v>
      </c>
      <c r="F5" s="8">
        <f>FC_IND_NFM_AM_E!F5+FC_IND_NFM_PA_E!F5+FC_IND_NFM_SA_E!F5+FC_IND_NFM_OM_E!F5</f>
        <v>0</v>
      </c>
      <c r="G5" s="8">
        <f>FC_IND_NFM_AM_E!G5+FC_IND_NFM_PA_E!G5+FC_IND_NFM_SA_E!G5+FC_IND_NFM_OM_E!G5</f>
        <v>0</v>
      </c>
      <c r="H5" s="8">
        <f>FC_IND_NFM_AM_E!H5+FC_IND_NFM_PA_E!H5+FC_IND_NFM_SA_E!H5+FC_IND_NFM_OM_E!H5</f>
        <v>0</v>
      </c>
      <c r="I5" s="8">
        <f>FC_IND_NFM_AM_E!I5+FC_IND_NFM_PA_E!I5+FC_IND_NFM_SA_E!I5+FC_IND_NFM_OM_E!I5</f>
        <v>0</v>
      </c>
      <c r="J5" s="8">
        <f>FC_IND_NFM_AM_E!J5+FC_IND_NFM_PA_E!J5+FC_IND_NFM_SA_E!J5+FC_IND_NFM_OM_E!J5</f>
        <v>2.7185061599999996</v>
      </c>
      <c r="K5" s="8">
        <f>FC_IND_NFM_AM_E!K5+FC_IND_NFM_PA_E!K5+FC_IND_NFM_SA_E!K5+FC_IND_NFM_OM_E!K5</f>
        <v>0</v>
      </c>
      <c r="L5" s="8">
        <f>FC_IND_NFM_AM_E!L5+FC_IND_NFM_PA_E!L5+FC_IND_NFM_SA_E!L5+FC_IND_NFM_OM_E!L5</f>
        <v>0</v>
      </c>
      <c r="M5" s="8">
        <f>FC_IND_NFM_AM_E!M5+FC_IND_NFM_PA_E!M5+FC_IND_NFM_SA_E!M5+FC_IND_NFM_OM_E!M5</f>
        <v>0</v>
      </c>
      <c r="N5" s="8">
        <f>FC_IND_NFM_AM_E!N5+FC_IND_NFM_PA_E!N5+FC_IND_NFM_SA_E!N5+FC_IND_NFM_OM_E!N5</f>
        <v>0</v>
      </c>
      <c r="O5" s="8">
        <f>FC_IND_NFM_AM_E!O5+FC_IND_NFM_PA_E!O5+FC_IND_NFM_SA_E!O5+FC_IND_NFM_OM_E!O5</f>
        <v>0</v>
      </c>
      <c r="P5" s="8">
        <f>FC_IND_NFM_AM_E!P5+FC_IND_NFM_PA_E!P5+FC_IND_NFM_SA_E!P5+FC_IND_NFM_OM_E!P5</f>
        <v>0</v>
      </c>
      <c r="Q5" s="8">
        <f>FC_IND_NFM_AM_E!Q5+FC_IND_NFM_PA_E!Q5+FC_IND_NFM_SA_E!Q5+FC_IND_NFM_OM_E!Q5</f>
        <v>0</v>
      </c>
      <c r="R5" s="8">
        <f>FC_IND_NFM_AM_E!R5+FC_IND_NFM_PA_E!R5+FC_IND_NFM_SA_E!R5+FC_IND_NFM_OM_E!R5</f>
        <v>0</v>
      </c>
      <c r="S5" s="8">
        <f>FC_IND_NFM_AM_E!S5+FC_IND_NFM_PA_E!S5+FC_IND_NFM_SA_E!S5+FC_IND_NFM_OM_E!S5</f>
        <v>0</v>
      </c>
      <c r="T5" s="8">
        <f>FC_IND_NFM_AM_E!T5+FC_IND_NFM_PA_E!T5+FC_IND_NFM_SA_E!T5+FC_IND_NFM_OM_E!T5</f>
        <v>0</v>
      </c>
      <c r="U5" s="8">
        <f>FC_IND_NFM_AM_E!U5+FC_IND_NFM_PA_E!U5+FC_IND_NFM_SA_E!U5+FC_IND_NFM_OM_E!U5</f>
        <v>0</v>
      </c>
      <c r="V5" s="8">
        <f>FC_IND_NFM_AM_E!V5+FC_IND_NFM_PA_E!V5+FC_IND_NFM_SA_E!V5+FC_IND_NFM_OM_E!V5</f>
        <v>0</v>
      </c>
      <c r="W5" s="8">
        <f>FC_IND_NFM_AM_E!W5+FC_IND_NFM_PA_E!W5+FC_IND_NFM_SA_E!W5+FC_IND_NFM_OM_E!W5</f>
        <v>0</v>
      </c>
      <c r="X5" s="8">
        <f>FC_IND_NFM_AM_E!X5+FC_IND_NFM_PA_E!X5+FC_IND_NFM_SA_E!X5+FC_IND_NFM_OM_E!X5</f>
        <v>0</v>
      </c>
      <c r="Y5" s="8">
        <f>FC_IND_NFM_AM_E!Y5+FC_IND_NFM_PA_E!Y5+FC_IND_NFM_SA_E!Y5+FC_IND_NFM_OM_E!Y5</f>
        <v>0</v>
      </c>
      <c r="Z5" s="8">
        <f>FC_IND_NFM_AM_E!Z5+FC_IND_NFM_PA_E!Z5+FC_IND_NFM_SA_E!Z5+FC_IND_NFM_OM_E!Z5</f>
        <v>0</v>
      </c>
    </row>
    <row r="6" spans="1:26" ht="11.25" customHeight="1" x14ac:dyDescent="0.2">
      <c r="A6" s="28" t="s">
        <v>6</v>
      </c>
      <c r="B6" s="7" t="s">
        <v>7</v>
      </c>
      <c r="C6" s="8">
        <f>FC_IND_NFM_AM_E!C6+FC_IND_NFM_PA_E!C6+FC_IND_NFM_SA_E!C6+FC_IND_NFM_OM_E!C6</f>
        <v>0</v>
      </c>
      <c r="D6" s="8">
        <f>FC_IND_NFM_AM_E!D6+FC_IND_NFM_PA_E!D6+FC_IND_NFM_SA_E!D6+FC_IND_NFM_OM_E!D6</f>
        <v>0</v>
      </c>
      <c r="E6" s="8">
        <f>FC_IND_NFM_AM_E!E6+FC_IND_NFM_PA_E!E6+FC_IND_NFM_SA_E!E6+FC_IND_NFM_OM_E!E6</f>
        <v>0</v>
      </c>
      <c r="F6" s="8">
        <f>FC_IND_NFM_AM_E!F6+FC_IND_NFM_PA_E!F6+FC_IND_NFM_SA_E!F6+FC_IND_NFM_OM_E!F6</f>
        <v>0</v>
      </c>
      <c r="G6" s="8">
        <f>FC_IND_NFM_AM_E!G6+FC_IND_NFM_PA_E!G6+FC_IND_NFM_SA_E!G6+FC_IND_NFM_OM_E!G6</f>
        <v>0</v>
      </c>
      <c r="H6" s="8">
        <f>FC_IND_NFM_AM_E!H6+FC_IND_NFM_PA_E!H6+FC_IND_NFM_SA_E!H6+FC_IND_NFM_OM_E!H6</f>
        <v>0</v>
      </c>
      <c r="I6" s="8">
        <f>FC_IND_NFM_AM_E!I6+FC_IND_NFM_PA_E!I6+FC_IND_NFM_SA_E!I6+FC_IND_NFM_OM_E!I6</f>
        <v>0</v>
      </c>
      <c r="J6" s="8">
        <f>FC_IND_NFM_AM_E!J6+FC_IND_NFM_PA_E!J6+FC_IND_NFM_SA_E!J6+FC_IND_NFM_OM_E!J6</f>
        <v>0</v>
      </c>
      <c r="K6" s="8">
        <f>FC_IND_NFM_AM_E!K6+FC_IND_NFM_PA_E!K6+FC_IND_NFM_SA_E!K6+FC_IND_NFM_OM_E!K6</f>
        <v>0</v>
      </c>
      <c r="L6" s="8">
        <f>FC_IND_NFM_AM_E!L6+FC_IND_NFM_PA_E!L6+FC_IND_NFM_SA_E!L6+FC_IND_NFM_OM_E!L6</f>
        <v>0</v>
      </c>
      <c r="M6" s="8">
        <f>FC_IND_NFM_AM_E!M6+FC_IND_NFM_PA_E!M6+FC_IND_NFM_SA_E!M6+FC_IND_NFM_OM_E!M6</f>
        <v>0</v>
      </c>
      <c r="N6" s="8">
        <f>FC_IND_NFM_AM_E!N6+FC_IND_NFM_PA_E!N6+FC_IND_NFM_SA_E!N6+FC_IND_NFM_OM_E!N6</f>
        <v>0</v>
      </c>
      <c r="O6" s="8">
        <f>FC_IND_NFM_AM_E!O6+FC_IND_NFM_PA_E!O6+FC_IND_NFM_SA_E!O6+FC_IND_NFM_OM_E!O6</f>
        <v>0</v>
      </c>
      <c r="P6" s="8">
        <f>FC_IND_NFM_AM_E!P6+FC_IND_NFM_PA_E!P6+FC_IND_NFM_SA_E!P6+FC_IND_NFM_OM_E!P6</f>
        <v>0</v>
      </c>
      <c r="Q6" s="8">
        <f>FC_IND_NFM_AM_E!Q6+FC_IND_NFM_PA_E!Q6+FC_IND_NFM_SA_E!Q6+FC_IND_NFM_OM_E!Q6</f>
        <v>0</v>
      </c>
      <c r="R6" s="8">
        <f>FC_IND_NFM_AM_E!R6+FC_IND_NFM_PA_E!R6+FC_IND_NFM_SA_E!R6+FC_IND_NFM_OM_E!R6</f>
        <v>0</v>
      </c>
      <c r="S6" s="8">
        <f>FC_IND_NFM_AM_E!S6+FC_IND_NFM_PA_E!S6+FC_IND_NFM_SA_E!S6+FC_IND_NFM_OM_E!S6</f>
        <v>0</v>
      </c>
      <c r="T6" s="8">
        <f>FC_IND_NFM_AM_E!T6+FC_IND_NFM_PA_E!T6+FC_IND_NFM_SA_E!T6+FC_IND_NFM_OM_E!T6</f>
        <v>0</v>
      </c>
      <c r="U6" s="8">
        <f>FC_IND_NFM_AM_E!U6+FC_IND_NFM_PA_E!U6+FC_IND_NFM_SA_E!U6+FC_IND_NFM_OM_E!U6</f>
        <v>0</v>
      </c>
      <c r="V6" s="8">
        <f>FC_IND_NFM_AM_E!V6+FC_IND_NFM_PA_E!V6+FC_IND_NFM_SA_E!V6+FC_IND_NFM_OM_E!V6</f>
        <v>0</v>
      </c>
      <c r="W6" s="8">
        <f>FC_IND_NFM_AM_E!W6+FC_IND_NFM_PA_E!W6+FC_IND_NFM_SA_E!W6+FC_IND_NFM_OM_E!W6</f>
        <v>0</v>
      </c>
      <c r="X6" s="8">
        <f>FC_IND_NFM_AM_E!X6+FC_IND_NFM_PA_E!X6+FC_IND_NFM_SA_E!X6+FC_IND_NFM_OM_E!X6</f>
        <v>0</v>
      </c>
      <c r="Y6" s="8">
        <f>FC_IND_NFM_AM_E!Y6+FC_IND_NFM_PA_E!Y6+FC_IND_NFM_SA_E!Y6+FC_IND_NFM_OM_E!Y6</f>
        <v>0</v>
      </c>
      <c r="Z6" s="8">
        <f>FC_IND_NFM_AM_E!Z6+FC_IND_NFM_PA_E!Z6+FC_IND_NFM_SA_E!Z6+FC_IND_NFM_OM_E!Z6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FC_IND_NFM_AM_E!C7+FC_IND_NFM_PA_E!C7+FC_IND_NFM_SA_E!C7+FC_IND_NFM_OM_E!C7</f>
        <v>0</v>
      </c>
      <c r="D7" s="8">
        <f>FC_IND_NFM_AM_E!D7+FC_IND_NFM_PA_E!D7+FC_IND_NFM_SA_E!D7+FC_IND_NFM_OM_E!D7</f>
        <v>0</v>
      </c>
      <c r="E7" s="8">
        <f>FC_IND_NFM_AM_E!E7+FC_IND_NFM_PA_E!E7+FC_IND_NFM_SA_E!E7+FC_IND_NFM_OM_E!E7</f>
        <v>0</v>
      </c>
      <c r="F7" s="8">
        <f>FC_IND_NFM_AM_E!F7+FC_IND_NFM_PA_E!F7+FC_IND_NFM_SA_E!F7+FC_IND_NFM_OM_E!F7</f>
        <v>0</v>
      </c>
      <c r="G7" s="8">
        <f>FC_IND_NFM_AM_E!G7+FC_IND_NFM_PA_E!G7+FC_IND_NFM_SA_E!G7+FC_IND_NFM_OM_E!G7</f>
        <v>0</v>
      </c>
      <c r="H7" s="8">
        <f>FC_IND_NFM_AM_E!H7+FC_IND_NFM_PA_E!H7+FC_IND_NFM_SA_E!H7+FC_IND_NFM_OM_E!H7</f>
        <v>0</v>
      </c>
      <c r="I7" s="8">
        <f>FC_IND_NFM_AM_E!I7+FC_IND_NFM_PA_E!I7+FC_IND_NFM_SA_E!I7+FC_IND_NFM_OM_E!I7</f>
        <v>0</v>
      </c>
      <c r="J7" s="8">
        <f>FC_IND_NFM_AM_E!J7+FC_IND_NFM_PA_E!J7+FC_IND_NFM_SA_E!J7+FC_IND_NFM_OM_E!J7</f>
        <v>0</v>
      </c>
      <c r="K7" s="8">
        <f>FC_IND_NFM_AM_E!K7+FC_IND_NFM_PA_E!K7+FC_IND_NFM_SA_E!K7+FC_IND_NFM_OM_E!K7</f>
        <v>0</v>
      </c>
      <c r="L7" s="8">
        <f>FC_IND_NFM_AM_E!L7+FC_IND_NFM_PA_E!L7+FC_IND_NFM_SA_E!L7+FC_IND_NFM_OM_E!L7</f>
        <v>0</v>
      </c>
      <c r="M7" s="8">
        <f>FC_IND_NFM_AM_E!M7+FC_IND_NFM_PA_E!M7+FC_IND_NFM_SA_E!M7+FC_IND_NFM_OM_E!M7</f>
        <v>0</v>
      </c>
      <c r="N7" s="8">
        <f>FC_IND_NFM_AM_E!N7+FC_IND_NFM_PA_E!N7+FC_IND_NFM_SA_E!N7+FC_IND_NFM_OM_E!N7</f>
        <v>0</v>
      </c>
      <c r="O7" s="8">
        <f>FC_IND_NFM_AM_E!O7+FC_IND_NFM_PA_E!O7+FC_IND_NFM_SA_E!O7+FC_IND_NFM_OM_E!O7</f>
        <v>0</v>
      </c>
      <c r="P7" s="8">
        <f>FC_IND_NFM_AM_E!P7+FC_IND_NFM_PA_E!P7+FC_IND_NFM_SA_E!P7+FC_IND_NFM_OM_E!P7</f>
        <v>0</v>
      </c>
      <c r="Q7" s="8">
        <f>FC_IND_NFM_AM_E!Q7+FC_IND_NFM_PA_E!Q7+FC_IND_NFM_SA_E!Q7+FC_IND_NFM_OM_E!Q7</f>
        <v>0</v>
      </c>
      <c r="R7" s="8">
        <f>FC_IND_NFM_AM_E!R7+FC_IND_NFM_PA_E!R7+FC_IND_NFM_SA_E!R7+FC_IND_NFM_OM_E!R7</f>
        <v>0</v>
      </c>
      <c r="S7" s="8">
        <f>FC_IND_NFM_AM_E!S7+FC_IND_NFM_PA_E!S7+FC_IND_NFM_SA_E!S7+FC_IND_NFM_OM_E!S7</f>
        <v>0</v>
      </c>
      <c r="T7" s="8">
        <f>FC_IND_NFM_AM_E!T7+FC_IND_NFM_PA_E!T7+FC_IND_NFM_SA_E!T7+FC_IND_NFM_OM_E!T7</f>
        <v>0</v>
      </c>
      <c r="U7" s="8">
        <f>FC_IND_NFM_AM_E!U7+FC_IND_NFM_PA_E!U7+FC_IND_NFM_SA_E!U7+FC_IND_NFM_OM_E!U7</f>
        <v>0</v>
      </c>
      <c r="V7" s="8">
        <f>FC_IND_NFM_AM_E!V7+FC_IND_NFM_PA_E!V7+FC_IND_NFM_SA_E!V7+FC_IND_NFM_OM_E!V7</f>
        <v>0</v>
      </c>
      <c r="W7" s="8">
        <f>FC_IND_NFM_AM_E!W7+FC_IND_NFM_PA_E!W7+FC_IND_NFM_SA_E!W7+FC_IND_NFM_OM_E!W7</f>
        <v>0</v>
      </c>
      <c r="X7" s="8">
        <f>FC_IND_NFM_AM_E!X7+FC_IND_NFM_PA_E!X7+FC_IND_NFM_SA_E!X7+FC_IND_NFM_OM_E!X7</f>
        <v>0</v>
      </c>
      <c r="Y7" s="8">
        <f>FC_IND_NFM_AM_E!Y7+FC_IND_NFM_PA_E!Y7+FC_IND_NFM_SA_E!Y7+FC_IND_NFM_OM_E!Y7</f>
        <v>0</v>
      </c>
      <c r="Z7" s="8">
        <f>FC_IND_NFM_AM_E!Z7+FC_IND_NFM_PA_E!Z7+FC_IND_NFM_SA_E!Z7+FC_IND_NFM_OM_E!Z7</f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0</v>
      </c>
      <c r="D8" s="19">
        <f t="shared" ref="D8:W8" si="9">SUM(D9:D10)</f>
        <v>0</v>
      </c>
      <c r="E8" s="19">
        <f t="shared" si="9"/>
        <v>0</v>
      </c>
      <c r="F8" s="19">
        <f t="shared" si="9"/>
        <v>0</v>
      </c>
      <c r="G8" s="19">
        <f t="shared" si="9"/>
        <v>0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ref="X8:Z8" si="10">SUM(X9:X10)</f>
        <v>0</v>
      </c>
      <c r="Y8" s="19">
        <f t="shared" si="10"/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f>FC_IND_NFM_AM_E!C9+FC_IND_NFM_PA_E!C9+FC_IND_NFM_SA_E!C9+FC_IND_NFM_OM_E!C9</f>
        <v>0</v>
      </c>
      <c r="D9" s="8">
        <f>FC_IND_NFM_AM_E!D9+FC_IND_NFM_PA_E!D9+FC_IND_NFM_SA_E!D9+FC_IND_NFM_OM_E!D9</f>
        <v>0</v>
      </c>
      <c r="E9" s="8">
        <f>FC_IND_NFM_AM_E!E9+FC_IND_NFM_PA_E!E9+FC_IND_NFM_SA_E!E9+FC_IND_NFM_OM_E!E9</f>
        <v>0</v>
      </c>
      <c r="F9" s="8">
        <f>FC_IND_NFM_AM_E!F9+FC_IND_NFM_PA_E!F9+FC_IND_NFM_SA_E!F9+FC_IND_NFM_OM_E!F9</f>
        <v>0</v>
      </c>
      <c r="G9" s="8">
        <f>FC_IND_NFM_AM_E!G9+FC_IND_NFM_PA_E!G9+FC_IND_NFM_SA_E!G9+FC_IND_NFM_OM_E!G9</f>
        <v>0</v>
      </c>
      <c r="H9" s="8">
        <f>FC_IND_NFM_AM_E!H9+FC_IND_NFM_PA_E!H9+FC_IND_NFM_SA_E!H9+FC_IND_NFM_OM_E!H9</f>
        <v>0</v>
      </c>
      <c r="I9" s="8">
        <f>FC_IND_NFM_AM_E!I9+FC_IND_NFM_PA_E!I9+FC_IND_NFM_SA_E!I9+FC_IND_NFM_OM_E!I9</f>
        <v>0</v>
      </c>
      <c r="J9" s="8">
        <f>FC_IND_NFM_AM_E!J9+FC_IND_NFM_PA_E!J9+FC_IND_NFM_SA_E!J9+FC_IND_NFM_OM_E!J9</f>
        <v>0</v>
      </c>
      <c r="K9" s="8">
        <f>FC_IND_NFM_AM_E!K9+FC_IND_NFM_PA_E!K9+FC_IND_NFM_SA_E!K9+FC_IND_NFM_OM_E!K9</f>
        <v>0</v>
      </c>
      <c r="L9" s="8">
        <f>FC_IND_NFM_AM_E!L9+FC_IND_NFM_PA_E!L9+FC_IND_NFM_SA_E!L9+FC_IND_NFM_OM_E!L9</f>
        <v>0</v>
      </c>
      <c r="M9" s="8">
        <f>FC_IND_NFM_AM_E!M9+FC_IND_NFM_PA_E!M9+FC_IND_NFM_SA_E!M9+FC_IND_NFM_OM_E!M9</f>
        <v>0</v>
      </c>
      <c r="N9" s="8">
        <f>FC_IND_NFM_AM_E!N9+FC_IND_NFM_PA_E!N9+FC_IND_NFM_SA_E!N9+FC_IND_NFM_OM_E!N9</f>
        <v>0</v>
      </c>
      <c r="O9" s="8">
        <f>FC_IND_NFM_AM_E!O9+FC_IND_NFM_PA_E!O9+FC_IND_NFM_SA_E!O9+FC_IND_NFM_OM_E!O9</f>
        <v>0</v>
      </c>
      <c r="P9" s="8">
        <f>FC_IND_NFM_AM_E!P9+FC_IND_NFM_PA_E!P9+FC_IND_NFM_SA_E!P9+FC_IND_NFM_OM_E!P9</f>
        <v>0</v>
      </c>
      <c r="Q9" s="8">
        <f>FC_IND_NFM_AM_E!Q9+FC_IND_NFM_PA_E!Q9+FC_IND_NFM_SA_E!Q9+FC_IND_NFM_OM_E!Q9</f>
        <v>0</v>
      </c>
      <c r="R9" s="8">
        <f>FC_IND_NFM_AM_E!R9+FC_IND_NFM_PA_E!R9+FC_IND_NFM_SA_E!R9+FC_IND_NFM_OM_E!R9</f>
        <v>0</v>
      </c>
      <c r="S9" s="8">
        <f>FC_IND_NFM_AM_E!S9+FC_IND_NFM_PA_E!S9+FC_IND_NFM_SA_E!S9+FC_IND_NFM_OM_E!S9</f>
        <v>0</v>
      </c>
      <c r="T9" s="8">
        <f>FC_IND_NFM_AM_E!T9+FC_IND_NFM_PA_E!T9+FC_IND_NFM_SA_E!T9+FC_IND_NFM_OM_E!T9</f>
        <v>0</v>
      </c>
      <c r="U9" s="8">
        <f>FC_IND_NFM_AM_E!U9+FC_IND_NFM_PA_E!U9+FC_IND_NFM_SA_E!U9+FC_IND_NFM_OM_E!U9</f>
        <v>0</v>
      </c>
      <c r="V9" s="8">
        <f>FC_IND_NFM_AM_E!V9+FC_IND_NFM_PA_E!V9+FC_IND_NFM_SA_E!V9+FC_IND_NFM_OM_E!V9</f>
        <v>0</v>
      </c>
      <c r="W9" s="8">
        <f>FC_IND_NFM_AM_E!W9+FC_IND_NFM_PA_E!W9+FC_IND_NFM_SA_E!W9+FC_IND_NFM_OM_E!W9</f>
        <v>0</v>
      </c>
      <c r="X9" s="8">
        <f>FC_IND_NFM_AM_E!X9+FC_IND_NFM_PA_E!X9+FC_IND_NFM_SA_E!X9+FC_IND_NFM_OM_E!X9</f>
        <v>0</v>
      </c>
      <c r="Y9" s="8">
        <f>FC_IND_NFM_AM_E!Y9+FC_IND_NFM_PA_E!Y9+FC_IND_NFM_SA_E!Y9+FC_IND_NFM_OM_E!Y9</f>
        <v>0</v>
      </c>
      <c r="Z9" s="8">
        <f>FC_IND_NFM_AM_E!Z9+FC_IND_NFM_PA_E!Z9+FC_IND_NFM_SA_E!Z9+FC_IND_NFM_OM_E!Z9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FC_IND_NFM_AM_E!C10+FC_IND_NFM_PA_E!C10+FC_IND_NFM_SA_E!C10+FC_IND_NFM_OM_E!C10</f>
        <v>0</v>
      </c>
      <c r="D10" s="8">
        <f>FC_IND_NFM_AM_E!D10+FC_IND_NFM_PA_E!D10+FC_IND_NFM_SA_E!D10+FC_IND_NFM_OM_E!D10</f>
        <v>0</v>
      </c>
      <c r="E10" s="8">
        <f>FC_IND_NFM_AM_E!E10+FC_IND_NFM_PA_E!E10+FC_IND_NFM_SA_E!E10+FC_IND_NFM_OM_E!E10</f>
        <v>0</v>
      </c>
      <c r="F10" s="8">
        <f>FC_IND_NFM_AM_E!F10+FC_IND_NFM_PA_E!F10+FC_IND_NFM_SA_E!F10+FC_IND_NFM_OM_E!F10</f>
        <v>0</v>
      </c>
      <c r="G10" s="8">
        <f>FC_IND_NFM_AM_E!G10+FC_IND_NFM_PA_E!G10+FC_IND_NFM_SA_E!G10+FC_IND_NFM_OM_E!G10</f>
        <v>0</v>
      </c>
      <c r="H10" s="8">
        <f>FC_IND_NFM_AM_E!H10+FC_IND_NFM_PA_E!H10+FC_IND_NFM_SA_E!H10+FC_IND_NFM_OM_E!H10</f>
        <v>0</v>
      </c>
      <c r="I10" s="8">
        <f>FC_IND_NFM_AM_E!I10+FC_IND_NFM_PA_E!I10+FC_IND_NFM_SA_E!I10+FC_IND_NFM_OM_E!I10</f>
        <v>0</v>
      </c>
      <c r="J10" s="8">
        <f>FC_IND_NFM_AM_E!J10+FC_IND_NFM_PA_E!J10+FC_IND_NFM_SA_E!J10+FC_IND_NFM_OM_E!J10</f>
        <v>0</v>
      </c>
      <c r="K10" s="8">
        <f>FC_IND_NFM_AM_E!K10+FC_IND_NFM_PA_E!K10+FC_IND_NFM_SA_E!K10+FC_IND_NFM_OM_E!K10</f>
        <v>0</v>
      </c>
      <c r="L10" s="8">
        <f>FC_IND_NFM_AM_E!L10+FC_IND_NFM_PA_E!L10+FC_IND_NFM_SA_E!L10+FC_IND_NFM_OM_E!L10</f>
        <v>0</v>
      </c>
      <c r="M10" s="8">
        <f>FC_IND_NFM_AM_E!M10+FC_IND_NFM_PA_E!M10+FC_IND_NFM_SA_E!M10+FC_IND_NFM_OM_E!M10</f>
        <v>0</v>
      </c>
      <c r="N10" s="8">
        <f>FC_IND_NFM_AM_E!N10+FC_IND_NFM_PA_E!N10+FC_IND_NFM_SA_E!N10+FC_IND_NFM_OM_E!N10</f>
        <v>0</v>
      </c>
      <c r="O10" s="8">
        <f>FC_IND_NFM_AM_E!O10+FC_IND_NFM_PA_E!O10+FC_IND_NFM_SA_E!O10+FC_IND_NFM_OM_E!O10</f>
        <v>0</v>
      </c>
      <c r="P10" s="8">
        <f>FC_IND_NFM_AM_E!P10+FC_IND_NFM_PA_E!P10+FC_IND_NFM_SA_E!P10+FC_IND_NFM_OM_E!P10</f>
        <v>0</v>
      </c>
      <c r="Q10" s="8">
        <f>FC_IND_NFM_AM_E!Q10+FC_IND_NFM_PA_E!Q10+FC_IND_NFM_SA_E!Q10+FC_IND_NFM_OM_E!Q10</f>
        <v>0</v>
      </c>
      <c r="R10" s="8">
        <f>FC_IND_NFM_AM_E!R10+FC_IND_NFM_PA_E!R10+FC_IND_NFM_SA_E!R10+FC_IND_NFM_OM_E!R10</f>
        <v>0</v>
      </c>
      <c r="S10" s="8">
        <f>FC_IND_NFM_AM_E!S10+FC_IND_NFM_PA_E!S10+FC_IND_NFM_SA_E!S10+FC_IND_NFM_OM_E!S10</f>
        <v>0</v>
      </c>
      <c r="T10" s="8">
        <f>FC_IND_NFM_AM_E!T10+FC_IND_NFM_PA_E!T10+FC_IND_NFM_SA_E!T10+FC_IND_NFM_OM_E!T10</f>
        <v>0</v>
      </c>
      <c r="U10" s="8">
        <f>FC_IND_NFM_AM_E!U10+FC_IND_NFM_PA_E!U10+FC_IND_NFM_SA_E!U10+FC_IND_NFM_OM_E!U10</f>
        <v>0</v>
      </c>
      <c r="V10" s="8">
        <f>FC_IND_NFM_AM_E!V10+FC_IND_NFM_PA_E!V10+FC_IND_NFM_SA_E!V10+FC_IND_NFM_OM_E!V10</f>
        <v>0</v>
      </c>
      <c r="W10" s="8">
        <f>FC_IND_NFM_AM_E!W10+FC_IND_NFM_PA_E!W10+FC_IND_NFM_SA_E!W10+FC_IND_NFM_OM_E!W10</f>
        <v>0</v>
      </c>
      <c r="X10" s="8">
        <f>FC_IND_NFM_AM_E!X10+FC_IND_NFM_PA_E!X10+FC_IND_NFM_SA_E!X10+FC_IND_NFM_OM_E!X10</f>
        <v>0</v>
      </c>
      <c r="Y10" s="8">
        <f>FC_IND_NFM_AM_E!Y10+FC_IND_NFM_PA_E!Y10+FC_IND_NFM_SA_E!Y10+FC_IND_NFM_OM_E!Y10</f>
        <v>0</v>
      </c>
      <c r="Z10" s="8">
        <f>FC_IND_NFM_AM_E!Z10+FC_IND_NFM_PA_E!Z10+FC_IND_NFM_SA_E!Z10+FC_IND_NFM_OM_E!Z10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0</v>
      </c>
      <c r="D11" s="19">
        <f t="shared" ref="D11:W11" si="12">SUM(D12:D16)</f>
        <v>0</v>
      </c>
      <c r="E11" s="19">
        <f t="shared" si="12"/>
        <v>0</v>
      </c>
      <c r="F11" s="19">
        <f t="shared" si="12"/>
        <v>0</v>
      </c>
      <c r="G11" s="19">
        <f t="shared" si="12"/>
        <v>0</v>
      </c>
      <c r="H11" s="19">
        <f t="shared" si="12"/>
        <v>0</v>
      </c>
      <c r="I11" s="19">
        <f t="shared" si="12"/>
        <v>0</v>
      </c>
      <c r="J11" s="19">
        <f t="shared" si="12"/>
        <v>0</v>
      </c>
      <c r="K11" s="19">
        <f t="shared" si="12"/>
        <v>0</v>
      </c>
      <c r="L11" s="19">
        <f t="shared" si="12"/>
        <v>0</v>
      </c>
      <c r="M11" s="19">
        <f t="shared" si="12"/>
        <v>0</v>
      </c>
      <c r="N11" s="19">
        <f t="shared" si="12"/>
        <v>0</v>
      </c>
      <c r="O11" s="19">
        <f t="shared" si="12"/>
        <v>0</v>
      </c>
      <c r="P11" s="19">
        <f t="shared" si="12"/>
        <v>0</v>
      </c>
      <c r="Q11" s="19">
        <f t="shared" si="12"/>
        <v>0</v>
      </c>
      <c r="R11" s="19">
        <f t="shared" si="12"/>
        <v>0</v>
      </c>
      <c r="S11" s="19">
        <f t="shared" si="12"/>
        <v>0</v>
      </c>
      <c r="T11" s="19">
        <f t="shared" si="12"/>
        <v>0</v>
      </c>
      <c r="U11" s="19">
        <f t="shared" si="12"/>
        <v>0</v>
      </c>
      <c r="V11" s="19">
        <f t="shared" si="12"/>
        <v>0</v>
      </c>
      <c r="W11" s="19">
        <f t="shared" si="12"/>
        <v>0</v>
      </c>
      <c r="X11" s="19">
        <f t="shared" ref="X11:Z11" si="13">SUM(X12:X16)</f>
        <v>0</v>
      </c>
      <c r="Y11" s="19">
        <f t="shared" si="13"/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f>FC_IND_NFM_AM_E!C12+FC_IND_NFM_PA_E!C12+FC_IND_NFM_SA_E!C12+FC_IND_NFM_OM_E!C12</f>
        <v>0</v>
      </c>
      <c r="D12" s="8">
        <f>FC_IND_NFM_AM_E!D12+FC_IND_NFM_PA_E!D12+FC_IND_NFM_SA_E!D12+FC_IND_NFM_OM_E!D12</f>
        <v>0</v>
      </c>
      <c r="E12" s="8">
        <f>FC_IND_NFM_AM_E!E12+FC_IND_NFM_PA_E!E12+FC_IND_NFM_SA_E!E12+FC_IND_NFM_OM_E!E12</f>
        <v>0</v>
      </c>
      <c r="F12" s="8">
        <f>FC_IND_NFM_AM_E!F12+FC_IND_NFM_PA_E!F12+FC_IND_NFM_SA_E!F12+FC_IND_NFM_OM_E!F12</f>
        <v>0</v>
      </c>
      <c r="G12" s="8">
        <f>FC_IND_NFM_AM_E!G12+FC_IND_NFM_PA_E!G12+FC_IND_NFM_SA_E!G12+FC_IND_NFM_OM_E!G12</f>
        <v>0</v>
      </c>
      <c r="H12" s="8">
        <f>FC_IND_NFM_AM_E!H12+FC_IND_NFM_PA_E!H12+FC_IND_NFM_SA_E!H12+FC_IND_NFM_OM_E!H12</f>
        <v>0</v>
      </c>
      <c r="I12" s="8">
        <f>FC_IND_NFM_AM_E!I12+FC_IND_NFM_PA_E!I12+FC_IND_NFM_SA_E!I12+FC_IND_NFM_OM_E!I12</f>
        <v>0</v>
      </c>
      <c r="J12" s="8">
        <f>FC_IND_NFM_AM_E!J12+FC_IND_NFM_PA_E!J12+FC_IND_NFM_SA_E!J12+FC_IND_NFM_OM_E!J12</f>
        <v>0</v>
      </c>
      <c r="K12" s="8">
        <f>FC_IND_NFM_AM_E!K12+FC_IND_NFM_PA_E!K12+FC_IND_NFM_SA_E!K12+FC_IND_NFM_OM_E!K12</f>
        <v>0</v>
      </c>
      <c r="L12" s="8">
        <f>FC_IND_NFM_AM_E!L12+FC_IND_NFM_PA_E!L12+FC_IND_NFM_SA_E!L12+FC_IND_NFM_OM_E!L12</f>
        <v>0</v>
      </c>
      <c r="M12" s="8">
        <f>FC_IND_NFM_AM_E!M12+FC_IND_NFM_PA_E!M12+FC_IND_NFM_SA_E!M12+FC_IND_NFM_OM_E!M12</f>
        <v>0</v>
      </c>
      <c r="N12" s="8">
        <f>FC_IND_NFM_AM_E!N12+FC_IND_NFM_PA_E!N12+FC_IND_NFM_SA_E!N12+FC_IND_NFM_OM_E!N12</f>
        <v>0</v>
      </c>
      <c r="O12" s="8">
        <f>FC_IND_NFM_AM_E!O12+FC_IND_NFM_PA_E!O12+FC_IND_NFM_SA_E!O12+FC_IND_NFM_OM_E!O12</f>
        <v>0</v>
      </c>
      <c r="P12" s="8">
        <f>FC_IND_NFM_AM_E!P12+FC_IND_NFM_PA_E!P12+FC_IND_NFM_SA_E!P12+FC_IND_NFM_OM_E!P12</f>
        <v>0</v>
      </c>
      <c r="Q12" s="8">
        <f>FC_IND_NFM_AM_E!Q12+FC_IND_NFM_PA_E!Q12+FC_IND_NFM_SA_E!Q12+FC_IND_NFM_OM_E!Q12</f>
        <v>0</v>
      </c>
      <c r="R12" s="8">
        <f>FC_IND_NFM_AM_E!R12+FC_IND_NFM_PA_E!R12+FC_IND_NFM_SA_E!R12+FC_IND_NFM_OM_E!R12</f>
        <v>0</v>
      </c>
      <c r="S12" s="8">
        <f>FC_IND_NFM_AM_E!S12+FC_IND_NFM_PA_E!S12+FC_IND_NFM_SA_E!S12+FC_IND_NFM_OM_E!S12</f>
        <v>0</v>
      </c>
      <c r="T12" s="8">
        <f>FC_IND_NFM_AM_E!T12+FC_IND_NFM_PA_E!T12+FC_IND_NFM_SA_E!T12+FC_IND_NFM_OM_E!T12</f>
        <v>0</v>
      </c>
      <c r="U12" s="8">
        <f>FC_IND_NFM_AM_E!U12+FC_IND_NFM_PA_E!U12+FC_IND_NFM_SA_E!U12+FC_IND_NFM_OM_E!U12</f>
        <v>0</v>
      </c>
      <c r="V12" s="8">
        <f>FC_IND_NFM_AM_E!V12+FC_IND_NFM_PA_E!V12+FC_IND_NFM_SA_E!V12+FC_IND_NFM_OM_E!V12</f>
        <v>0</v>
      </c>
      <c r="W12" s="8">
        <f>FC_IND_NFM_AM_E!W12+FC_IND_NFM_PA_E!W12+FC_IND_NFM_SA_E!W12+FC_IND_NFM_OM_E!W12</f>
        <v>0</v>
      </c>
      <c r="X12" s="8">
        <f>FC_IND_NFM_AM_E!X12+FC_IND_NFM_PA_E!X12+FC_IND_NFM_SA_E!X12+FC_IND_NFM_OM_E!X12</f>
        <v>0</v>
      </c>
      <c r="Y12" s="8">
        <f>FC_IND_NFM_AM_E!Y12+FC_IND_NFM_PA_E!Y12+FC_IND_NFM_SA_E!Y12+FC_IND_NFM_OM_E!Y12</f>
        <v>0</v>
      </c>
      <c r="Z12" s="8">
        <f>FC_IND_NFM_AM_E!Z12+FC_IND_NFM_PA_E!Z12+FC_IND_NFM_SA_E!Z12+FC_IND_NFM_OM_E!Z12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FC_IND_NFM_AM_E!C13+FC_IND_NFM_PA_E!C13+FC_IND_NFM_SA_E!C13+FC_IND_NFM_OM_E!C13</f>
        <v>0</v>
      </c>
      <c r="D13" s="8">
        <f>FC_IND_NFM_AM_E!D13+FC_IND_NFM_PA_E!D13+FC_IND_NFM_SA_E!D13+FC_IND_NFM_OM_E!D13</f>
        <v>0</v>
      </c>
      <c r="E13" s="8">
        <f>FC_IND_NFM_AM_E!E13+FC_IND_NFM_PA_E!E13+FC_IND_NFM_SA_E!E13+FC_IND_NFM_OM_E!E13</f>
        <v>0</v>
      </c>
      <c r="F13" s="8">
        <f>FC_IND_NFM_AM_E!F13+FC_IND_NFM_PA_E!F13+FC_IND_NFM_SA_E!F13+FC_IND_NFM_OM_E!F13</f>
        <v>0</v>
      </c>
      <c r="G13" s="8">
        <f>FC_IND_NFM_AM_E!G13+FC_IND_NFM_PA_E!G13+FC_IND_NFM_SA_E!G13+FC_IND_NFM_OM_E!G13</f>
        <v>0</v>
      </c>
      <c r="H13" s="8">
        <f>FC_IND_NFM_AM_E!H13+FC_IND_NFM_PA_E!H13+FC_IND_NFM_SA_E!H13+FC_IND_NFM_OM_E!H13</f>
        <v>0</v>
      </c>
      <c r="I13" s="8">
        <f>FC_IND_NFM_AM_E!I13+FC_IND_NFM_PA_E!I13+FC_IND_NFM_SA_E!I13+FC_IND_NFM_OM_E!I13</f>
        <v>0</v>
      </c>
      <c r="J13" s="8">
        <f>FC_IND_NFM_AM_E!J13+FC_IND_NFM_PA_E!J13+FC_IND_NFM_SA_E!J13+FC_IND_NFM_OM_E!J13</f>
        <v>0</v>
      </c>
      <c r="K13" s="8">
        <f>FC_IND_NFM_AM_E!K13+FC_IND_NFM_PA_E!K13+FC_IND_NFM_SA_E!K13+FC_IND_NFM_OM_E!K13</f>
        <v>0</v>
      </c>
      <c r="L13" s="8">
        <f>FC_IND_NFM_AM_E!L13+FC_IND_NFM_PA_E!L13+FC_IND_NFM_SA_E!L13+FC_IND_NFM_OM_E!L13</f>
        <v>0</v>
      </c>
      <c r="M13" s="8">
        <f>FC_IND_NFM_AM_E!M13+FC_IND_NFM_PA_E!M13+FC_IND_NFM_SA_E!M13+FC_IND_NFM_OM_E!M13</f>
        <v>0</v>
      </c>
      <c r="N13" s="8">
        <f>FC_IND_NFM_AM_E!N13+FC_IND_NFM_PA_E!N13+FC_IND_NFM_SA_E!N13+FC_IND_NFM_OM_E!N13</f>
        <v>0</v>
      </c>
      <c r="O13" s="8">
        <f>FC_IND_NFM_AM_E!O13+FC_IND_NFM_PA_E!O13+FC_IND_NFM_SA_E!O13+FC_IND_NFM_OM_E!O13</f>
        <v>0</v>
      </c>
      <c r="P13" s="8">
        <f>FC_IND_NFM_AM_E!P13+FC_IND_NFM_PA_E!P13+FC_IND_NFM_SA_E!P13+FC_IND_NFM_OM_E!P13</f>
        <v>0</v>
      </c>
      <c r="Q13" s="8">
        <f>FC_IND_NFM_AM_E!Q13+FC_IND_NFM_PA_E!Q13+FC_IND_NFM_SA_E!Q13+FC_IND_NFM_OM_E!Q13</f>
        <v>0</v>
      </c>
      <c r="R13" s="8">
        <f>FC_IND_NFM_AM_E!R13+FC_IND_NFM_PA_E!R13+FC_IND_NFM_SA_E!R13+FC_IND_NFM_OM_E!R13</f>
        <v>0</v>
      </c>
      <c r="S13" s="8">
        <f>FC_IND_NFM_AM_E!S13+FC_IND_NFM_PA_E!S13+FC_IND_NFM_SA_E!S13+FC_IND_NFM_OM_E!S13</f>
        <v>0</v>
      </c>
      <c r="T13" s="8">
        <f>FC_IND_NFM_AM_E!T13+FC_IND_NFM_PA_E!T13+FC_IND_NFM_SA_E!T13+FC_IND_NFM_OM_E!T13</f>
        <v>0</v>
      </c>
      <c r="U13" s="8">
        <f>FC_IND_NFM_AM_E!U13+FC_IND_NFM_PA_E!U13+FC_IND_NFM_SA_E!U13+FC_IND_NFM_OM_E!U13</f>
        <v>0</v>
      </c>
      <c r="V13" s="8">
        <f>FC_IND_NFM_AM_E!V13+FC_IND_NFM_PA_E!V13+FC_IND_NFM_SA_E!V13+FC_IND_NFM_OM_E!V13</f>
        <v>0</v>
      </c>
      <c r="W13" s="8">
        <f>FC_IND_NFM_AM_E!W13+FC_IND_NFM_PA_E!W13+FC_IND_NFM_SA_E!W13+FC_IND_NFM_OM_E!W13</f>
        <v>0</v>
      </c>
      <c r="X13" s="8">
        <f>FC_IND_NFM_AM_E!X13+FC_IND_NFM_PA_E!X13+FC_IND_NFM_SA_E!X13+FC_IND_NFM_OM_E!X13</f>
        <v>0</v>
      </c>
      <c r="Y13" s="8">
        <f>FC_IND_NFM_AM_E!Y13+FC_IND_NFM_PA_E!Y13+FC_IND_NFM_SA_E!Y13+FC_IND_NFM_OM_E!Y13</f>
        <v>0</v>
      </c>
      <c r="Z13" s="8">
        <f>FC_IND_NFM_AM_E!Z13+FC_IND_NFM_PA_E!Z13+FC_IND_NFM_SA_E!Z13+FC_IND_NFM_OM_E!Z13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FC_IND_NFM_AM_E!C14+FC_IND_NFM_PA_E!C14+FC_IND_NFM_SA_E!C14+FC_IND_NFM_OM_E!C14</f>
        <v>0</v>
      </c>
      <c r="D14" s="8">
        <f>FC_IND_NFM_AM_E!D14+FC_IND_NFM_PA_E!D14+FC_IND_NFM_SA_E!D14+FC_IND_NFM_OM_E!D14</f>
        <v>0</v>
      </c>
      <c r="E14" s="8">
        <f>FC_IND_NFM_AM_E!E14+FC_IND_NFM_PA_E!E14+FC_IND_NFM_SA_E!E14+FC_IND_NFM_OM_E!E14</f>
        <v>0</v>
      </c>
      <c r="F14" s="8">
        <f>FC_IND_NFM_AM_E!F14+FC_IND_NFM_PA_E!F14+FC_IND_NFM_SA_E!F14+FC_IND_NFM_OM_E!F14</f>
        <v>0</v>
      </c>
      <c r="G14" s="8">
        <f>FC_IND_NFM_AM_E!G14+FC_IND_NFM_PA_E!G14+FC_IND_NFM_SA_E!G14+FC_IND_NFM_OM_E!G14</f>
        <v>0</v>
      </c>
      <c r="H14" s="8">
        <f>FC_IND_NFM_AM_E!H14+FC_IND_NFM_PA_E!H14+FC_IND_NFM_SA_E!H14+FC_IND_NFM_OM_E!H14</f>
        <v>0</v>
      </c>
      <c r="I14" s="8">
        <f>FC_IND_NFM_AM_E!I14+FC_IND_NFM_PA_E!I14+FC_IND_NFM_SA_E!I14+FC_IND_NFM_OM_E!I14</f>
        <v>0</v>
      </c>
      <c r="J14" s="8">
        <f>FC_IND_NFM_AM_E!J14+FC_IND_NFM_PA_E!J14+FC_IND_NFM_SA_E!J14+FC_IND_NFM_OM_E!J14</f>
        <v>0</v>
      </c>
      <c r="K14" s="8">
        <f>FC_IND_NFM_AM_E!K14+FC_IND_NFM_PA_E!K14+FC_IND_NFM_SA_E!K14+FC_IND_NFM_OM_E!K14</f>
        <v>0</v>
      </c>
      <c r="L14" s="8">
        <f>FC_IND_NFM_AM_E!L14+FC_IND_NFM_PA_E!L14+FC_IND_NFM_SA_E!L14+FC_IND_NFM_OM_E!L14</f>
        <v>0</v>
      </c>
      <c r="M14" s="8">
        <f>FC_IND_NFM_AM_E!M14+FC_IND_NFM_PA_E!M14+FC_IND_NFM_SA_E!M14+FC_IND_NFM_OM_E!M14</f>
        <v>0</v>
      </c>
      <c r="N14" s="8">
        <f>FC_IND_NFM_AM_E!N14+FC_IND_NFM_PA_E!N14+FC_IND_NFM_SA_E!N14+FC_IND_NFM_OM_E!N14</f>
        <v>0</v>
      </c>
      <c r="O14" s="8">
        <f>FC_IND_NFM_AM_E!O14+FC_IND_NFM_PA_E!O14+FC_IND_NFM_SA_E!O14+FC_IND_NFM_OM_E!O14</f>
        <v>0</v>
      </c>
      <c r="P14" s="8">
        <f>FC_IND_NFM_AM_E!P14+FC_IND_NFM_PA_E!P14+FC_IND_NFM_SA_E!P14+FC_IND_NFM_OM_E!P14</f>
        <v>0</v>
      </c>
      <c r="Q14" s="8">
        <f>FC_IND_NFM_AM_E!Q14+FC_IND_NFM_PA_E!Q14+FC_IND_NFM_SA_E!Q14+FC_IND_NFM_OM_E!Q14</f>
        <v>0</v>
      </c>
      <c r="R14" s="8">
        <f>FC_IND_NFM_AM_E!R14+FC_IND_NFM_PA_E!R14+FC_IND_NFM_SA_E!R14+FC_IND_NFM_OM_E!R14</f>
        <v>0</v>
      </c>
      <c r="S14" s="8">
        <f>FC_IND_NFM_AM_E!S14+FC_IND_NFM_PA_E!S14+FC_IND_NFM_SA_E!S14+FC_IND_NFM_OM_E!S14</f>
        <v>0</v>
      </c>
      <c r="T14" s="8">
        <f>FC_IND_NFM_AM_E!T14+FC_IND_NFM_PA_E!T14+FC_IND_NFM_SA_E!T14+FC_IND_NFM_OM_E!T14</f>
        <v>0</v>
      </c>
      <c r="U14" s="8">
        <f>FC_IND_NFM_AM_E!U14+FC_IND_NFM_PA_E!U14+FC_IND_NFM_SA_E!U14+FC_IND_NFM_OM_E!U14</f>
        <v>0</v>
      </c>
      <c r="V14" s="8">
        <f>FC_IND_NFM_AM_E!V14+FC_IND_NFM_PA_E!V14+FC_IND_NFM_SA_E!V14+FC_IND_NFM_OM_E!V14</f>
        <v>0</v>
      </c>
      <c r="W14" s="8">
        <f>FC_IND_NFM_AM_E!W14+FC_IND_NFM_PA_E!W14+FC_IND_NFM_SA_E!W14+FC_IND_NFM_OM_E!W14</f>
        <v>0</v>
      </c>
      <c r="X14" s="8">
        <f>FC_IND_NFM_AM_E!X14+FC_IND_NFM_PA_E!X14+FC_IND_NFM_SA_E!X14+FC_IND_NFM_OM_E!X14</f>
        <v>0</v>
      </c>
      <c r="Y14" s="8">
        <f>FC_IND_NFM_AM_E!Y14+FC_IND_NFM_PA_E!Y14+FC_IND_NFM_SA_E!Y14+FC_IND_NFM_OM_E!Y14</f>
        <v>0</v>
      </c>
      <c r="Z14" s="8">
        <f>FC_IND_NFM_AM_E!Z14+FC_IND_NFM_PA_E!Z14+FC_IND_NFM_SA_E!Z14+FC_IND_NFM_OM_E!Z14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FC_IND_NFM_AM_E!C15+FC_IND_NFM_PA_E!C15+FC_IND_NFM_SA_E!C15+FC_IND_NFM_OM_E!C15</f>
        <v>0</v>
      </c>
      <c r="D15" s="8">
        <f>FC_IND_NFM_AM_E!D15+FC_IND_NFM_PA_E!D15+FC_IND_NFM_SA_E!D15+FC_IND_NFM_OM_E!D15</f>
        <v>0</v>
      </c>
      <c r="E15" s="8">
        <f>FC_IND_NFM_AM_E!E15+FC_IND_NFM_PA_E!E15+FC_IND_NFM_SA_E!E15+FC_IND_NFM_OM_E!E15</f>
        <v>0</v>
      </c>
      <c r="F15" s="8">
        <f>FC_IND_NFM_AM_E!F15+FC_IND_NFM_PA_E!F15+FC_IND_NFM_SA_E!F15+FC_IND_NFM_OM_E!F15</f>
        <v>0</v>
      </c>
      <c r="G15" s="8">
        <f>FC_IND_NFM_AM_E!G15+FC_IND_NFM_PA_E!G15+FC_IND_NFM_SA_E!G15+FC_IND_NFM_OM_E!G15</f>
        <v>0</v>
      </c>
      <c r="H15" s="8">
        <f>FC_IND_NFM_AM_E!H15+FC_IND_NFM_PA_E!H15+FC_IND_NFM_SA_E!H15+FC_IND_NFM_OM_E!H15</f>
        <v>0</v>
      </c>
      <c r="I15" s="8">
        <f>FC_IND_NFM_AM_E!I15+FC_IND_NFM_PA_E!I15+FC_IND_NFM_SA_E!I15+FC_IND_NFM_OM_E!I15</f>
        <v>0</v>
      </c>
      <c r="J15" s="8">
        <f>FC_IND_NFM_AM_E!J15+FC_IND_NFM_PA_E!J15+FC_IND_NFM_SA_E!J15+FC_IND_NFM_OM_E!J15</f>
        <v>0</v>
      </c>
      <c r="K15" s="8">
        <f>FC_IND_NFM_AM_E!K15+FC_IND_NFM_PA_E!K15+FC_IND_NFM_SA_E!K15+FC_IND_NFM_OM_E!K15</f>
        <v>0</v>
      </c>
      <c r="L15" s="8">
        <f>FC_IND_NFM_AM_E!L15+FC_IND_NFM_PA_E!L15+FC_IND_NFM_SA_E!L15+FC_IND_NFM_OM_E!L15</f>
        <v>0</v>
      </c>
      <c r="M15" s="8">
        <f>FC_IND_NFM_AM_E!M15+FC_IND_NFM_PA_E!M15+FC_IND_NFM_SA_E!M15+FC_IND_NFM_OM_E!M15</f>
        <v>0</v>
      </c>
      <c r="N15" s="8">
        <f>FC_IND_NFM_AM_E!N15+FC_IND_NFM_PA_E!N15+FC_IND_NFM_SA_E!N15+FC_IND_NFM_OM_E!N15</f>
        <v>0</v>
      </c>
      <c r="O15" s="8">
        <f>FC_IND_NFM_AM_E!O15+FC_IND_NFM_PA_E!O15+FC_IND_NFM_SA_E!O15+FC_IND_NFM_OM_E!O15</f>
        <v>0</v>
      </c>
      <c r="P15" s="8">
        <f>FC_IND_NFM_AM_E!P15+FC_IND_NFM_PA_E!P15+FC_IND_NFM_SA_E!P15+FC_IND_NFM_OM_E!P15</f>
        <v>0</v>
      </c>
      <c r="Q15" s="8">
        <f>FC_IND_NFM_AM_E!Q15+FC_IND_NFM_PA_E!Q15+FC_IND_NFM_SA_E!Q15+FC_IND_NFM_OM_E!Q15</f>
        <v>0</v>
      </c>
      <c r="R15" s="8">
        <f>FC_IND_NFM_AM_E!R15+FC_IND_NFM_PA_E!R15+FC_IND_NFM_SA_E!R15+FC_IND_NFM_OM_E!R15</f>
        <v>0</v>
      </c>
      <c r="S15" s="8">
        <f>FC_IND_NFM_AM_E!S15+FC_IND_NFM_PA_E!S15+FC_IND_NFM_SA_E!S15+FC_IND_NFM_OM_E!S15</f>
        <v>0</v>
      </c>
      <c r="T15" s="8">
        <f>FC_IND_NFM_AM_E!T15+FC_IND_NFM_PA_E!T15+FC_IND_NFM_SA_E!T15+FC_IND_NFM_OM_E!T15</f>
        <v>0</v>
      </c>
      <c r="U15" s="8">
        <f>FC_IND_NFM_AM_E!U15+FC_IND_NFM_PA_E!U15+FC_IND_NFM_SA_E!U15+FC_IND_NFM_OM_E!U15</f>
        <v>0</v>
      </c>
      <c r="V15" s="8">
        <f>FC_IND_NFM_AM_E!V15+FC_IND_NFM_PA_E!V15+FC_IND_NFM_SA_E!V15+FC_IND_NFM_OM_E!V15</f>
        <v>0</v>
      </c>
      <c r="W15" s="8">
        <f>FC_IND_NFM_AM_E!W15+FC_IND_NFM_PA_E!W15+FC_IND_NFM_SA_E!W15+FC_IND_NFM_OM_E!W15</f>
        <v>0</v>
      </c>
      <c r="X15" s="8">
        <f>FC_IND_NFM_AM_E!X15+FC_IND_NFM_PA_E!X15+FC_IND_NFM_SA_E!X15+FC_IND_NFM_OM_E!X15</f>
        <v>0</v>
      </c>
      <c r="Y15" s="8">
        <f>FC_IND_NFM_AM_E!Y15+FC_IND_NFM_PA_E!Y15+FC_IND_NFM_SA_E!Y15+FC_IND_NFM_OM_E!Y15</f>
        <v>0</v>
      </c>
      <c r="Z15" s="8">
        <f>FC_IND_NFM_AM_E!Z15+FC_IND_NFM_PA_E!Z15+FC_IND_NFM_SA_E!Z15+FC_IND_NFM_OM_E!Z15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FC_IND_NFM_AM_E!C16+FC_IND_NFM_PA_E!C16+FC_IND_NFM_SA_E!C16+FC_IND_NFM_OM_E!C16</f>
        <v>0</v>
      </c>
      <c r="D16" s="8">
        <f>FC_IND_NFM_AM_E!D16+FC_IND_NFM_PA_E!D16+FC_IND_NFM_SA_E!D16+FC_IND_NFM_OM_E!D16</f>
        <v>0</v>
      </c>
      <c r="E16" s="8">
        <f>FC_IND_NFM_AM_E!E16+FC_IND_NFM_PA_E!E16+FC_IND_NFM_SA_E!E16+FC_IND_NFM_OM_E!E16</f>
        <v>0</v>
      </c>
      <c r="F16" s="8">
        <f>FC_IND_NFM_AM_E!F16+FC_IND_NFM_PA_E!F16+FC_IND_NFM_SA_E!F16+FC_IND_NFM_OM_E!F16</f>
        <v>0</v>
      </c>
      <c r="G16" s="8">
        <f>FC_IND_NFM_AM_E!G16+FC_IND_NFM_PA_E!G16+FC_IND_NFM_SA_E!G16+FC_IND_NFM_OM_E!G16</f>
        <v>0</v>
      </c>
      <c r="H16" s="8">
        <f>FC_IND_NFM_AM_E!H16+FC_IND_NFM_PA_E!H16+FC_IND_NFM_SA_E!H16+FC_IND_NFM_OM_E!H16</f>
        <v>0</v>
      </c>
      <c r="I16" s="8">
        <f>FC_IND_NFM_AM_E!I16+FC_IND_NFM_PA_E!I16+FC_IND_NFM_SA_E!I16+FC_IND_NFM_OM_E!I16</f>
        <v>0</v>
      </c>
      <c r="J16" s="8">
        <f>FC_IND_NFM_AM_E!J16+FC_IND_NFM_PA_E!J16+FC_IND_NFM_SA_E!J16+FC_IND_NFM_OM_E!J16</f>
        <v>0</v>
      </c>
      <c r="K16" s="8">
        <f>FC_IND_NFM_AM_E!K16+FC_IND_NFM_PA_E!K16+FC_IND_NFM_SA_E!K16+FC_IND_NFM_OM_E!K16</f>
        <v>0</v>
      </c>
      <c r="L16" s="8">
        <f>FC_IND_NFM_AM_E!L16+FC_IND_NFM_PA_E!L16+FC_IND_NFM_SA_E!L16+FC_IND_NFM_OM_E!L16</f>
        <v>0</v>
      </c>
      <c r="M16" s="8">
        <f>FC_IND_NFM_AM_E!M16+FC_IND_NFM_PA_E!M16+FC_IND_NFM_SA_E!M16+FC_IND_NFM_OM_E!M16</f>
        <v>0</v>
      </c>
      <c r="N16" s="8">
        <f>FC_IND_NFM_AM_E!N16+FC_IND_NFM_PA_E!N16+FC_IND_NFM_SA_E!N16+FC_IND_NFM_OM_E!N16</f>
        <v>0</v>
      </c>
      <c r="O16" s="8">
        <f>FC_IND_NFM_AM_E!O16+FC_IND_NFM_PA_E!O16+FC_IND_NFM_SA_E!O16+FC_IND_NFM_OM_E!O16</f>
        <v>0</v>
      </c>
      <c r="P16" s="8">
        <f>FC_IND_NFM_AM_E!P16+FC_IND_NFM_PA_E!P16+FC_IND_NFM_SA_E!P16+FC_IND_NFM_OM_E!P16</f>
        <v>0</v>
      </c>
      <c r="Q16" s="8">
        <f>FC_IND_NFM_AM_E!Q16+FC_IND_NFM_PA_E!Q16+FC_IND_NFM_SA_E!Q16+FC_IND_NFM_OM_E!Q16</f>
        <v>0</v>
      </c>
      <c r="R16" s="8">
        <f>FC_IND_NFM_AM_E!R16+FC_IND_NFM_PA_E!R16+FC_IND_NFM_SA_E!R16+FC_IND_NFM_OM_E!R16</f>
        <v>0</v>
      </c>
      <c r="S16" s="8">
        <f>FC_IND_NFM_AM_E!S16+FC_IND_NFM_PA_E!S16+FC_IND_NFM_SA_E!S16+FC_IND_NFM_OM_E!S16</f>
        <v>0</v>
      </c>
      <c r="T16" s="8">
        <f>FC_IND_NFM_AM_E!T16+FC_IND_NFM_PA_E!T16+FC_IND_NFM_SA_E!T16+FC_IND_NFM_OM_E!T16</f>
        <v>0</v>
      </c>
      <c r="U16" s="8">
        <f>FC_IND_NFM_AM_E!U16+FC_IND_NFM_PA_E!U16+FC_IND_NFM_SA_E!U16+FC_IND_NFM_OM_E!U16</f>
        <v>0</v>
      </c>
      <c r="V16" s="8">
        <f>FC_IND_NFM_AM_E!V16+FC_IND_NFM_PA_E!V16+FC_IND_NFM_SA_E!V16+FC_IND_NFM_OM_E!V16</f>
        <v>0</v>
      </c>
      <c r="W16" s="8">
        <f>FC_IND_NFM_AM_E!W16+FC_IND_NFM_PA_E!W16+FC_IND_NFM_SA_E!W16+FC_IND_NFM_OM_E!W16</f>
        <v>0</v>
      </c>
      <c r="X16" s="8">
        <f>FC_IND_NFM_AM_E!X16+FC_IND_NFM_PA_E!X16+FC_IND_NFM_SA_E!X16+FC_IND_NFM_OM_E!X16</f>
        <v>0</v>
      </c>
      <c r="Y16" s="8">
        <f>FC_IND_NFM_AM_E!Y16+FC_IND_NFM_PA_E!Y16+FC_IND_NFM_SA_E!Y16+FC_IND_NFM_OM_E!Y16</f>
        <v>0</v>
      </c>
      <c r="Z16" s="8">
        <f>FC_IND_NFM_AM_E!Z16+FC_IND_NFM_PA_E!Z16+FC_IND_NFM_SA_E!Z16+FC_IND_NFM_OM_E!Z16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0</v>
      </c>
      <c r="D17" s="27">
        <f t="shared" ref="D17:W17" si="15">SUM(D18:D21)</f>
        <v>0</v>
      </c>
      <c r="E17" s="27">
        <f t="shared" si="15"/>
        <v>0</v>
      </c>
      <c r="F17" s="27">
        <f t="shared" si="15"/>
        <v>0</v>
      </c>
      <c r="G17" s="27">
        <f t="shared" si="15"/>
        <v>0</v>
      </c>
      <c r="H17" s="27">
        <f t="shared" si="15"/>
        <v>0</v>
      </c>
      <c r="I17" s="27">
        <f t="shared" si="15"/>
        <v>0</v>
      </c>
      <c r="J17" s="27">
        <f t="shared" si="15"/>
        <v>0</v>
      </c>
      <c r="K17" s="27">
        <f t="shared" si="15"/>
        <v>0</v>
      </c>
      <c r="L17" s="27">
        <f t="shared" si="15"/>
        <v>0</v>
      </c>
      <c r="M17" s="27">
        <f t="shared" si="15"/>
        <v>0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ref="X17:Z17" si="16">SUM(X18:X21)</f>
        <v>0</v>
      </c>
      <c r="Y17" s="27">
        <f t="shared" si="16"/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FC_IND_NFM_AM_E!C18+FC_IND_NFM_PA_E!C18+FC_IND_NFM_SA_E!C18+FC_IND_NFM_OM_E!C18</f>
        <v>0</v>
      </c>
      <c r="D18" s="8">
        <f>FC_IND_NFM_AM_E!D18+FC_IND_NFM_PA_E!D18+FC_IND_NFM_SA_E!D18+FC_IND_NFM_OM_E!D18</f>
        <v>0</v>
      </c>
      <c r="E18" s="8">
        <f>FC_IND_NFM_AM_E!E18+FC_IND_NFM_PA_E!E18+FC_IND_NFM_SA_E!E18+FC_IND_NFM_OM_E!E18</f>
        <v>0</v>
      </c>
      <c r="F18" s="8">
        <f>FC_IND_NFM_AM_E!F18+FC_IND_NFM_PA_E!F18+FC_IND_NFM_SA_E!F18+FC_IND_NFM_OM_E!F18</f>
        <v>0</v>
      </c>
      <c r="G18" s="8">
        <f>FC_IND_NFM_AM_E!G18+FC_IND_NFM_PA_E!G18+FC_IND_NFM_SA_E!G18+FC_IND_NFM_OM_E!G18</f>
        <v>0</v>
      </c>
      <c r="H18" s="8">
        <f>FC_IND_NFM_AM_E!H18+FC_IND_NFM_PA_E!H18+FC_IND_NFM_SA_E!H18+FC_IND_NFM_OM_E!H18</f>
        <v>0</v>
      </c>
      <c r="I18" s="8">
        <f>FC_IND_NFM_AM_E!I18+FC_IND_NFM_PA_E!I18+FC_IND_NFM_SA_E!I18+FC_IND_NFM_OM_E!I18</f>
        <v>0</v>
      </c>
      <c r="J18" s="8">
        <f>FC_IND_NFM_AM_E!J18+FC_IND_NFM_PA_E!J18+FC_IND_NFM_SA_E!J18+FC_IND_NFM_OM_E!J18</f>
        <v>0</v>
      </c>
      <c r="K18" s="8">
        <f>FC_IND_NFM_AM_E!K18+FC_IND_NFM_PA_E!K18+FC_IND_NFM_SA_E!K18+FC_IND_NFM_OM_E!K18</f>
        <v>0</v>
      </c>
      <c r="L18" s="8">
        <f>FC_IND_NFM_AM_E!L18+FC_IND_NFM_PA_E!L18+FC_IND_NFM_SA_E!L18+FC_IND_NFM_OM_E!L18</f>
        <v>0</v>
      </c>
      <c r="M18" s="8">
        <f>FC_IND_NFM_AM_E!M18+FC_IND_NFM_PA_E!M18+FC_IND_NFM_SA_E!M18+FC_IND_NFM_OM_E!M18</f>
        <v>0</v>
      </c>
      <c r="N18" s="8">
        <f>FC_IND_NFM_AM_E!N18+FC_IND_NFM_PA_E!N18+FC_IND_NFM_SA_E!N18+FC_IND_NFM_OM_E!N18</f>
        <v>0</v>
      </c>
      <c r="O18" s="8">
        <f>FC_IND_NFM_AM_E!O18+FC_IND_NFM_PA_E!O18+FC_IND_NFM_SA_E!O18+FC_IND_NFM_OM_E!O18</f>
        <v>0</v>
      </c>
      <c r="P18" s="8">
        <f>FC_IND_NFM_AM_E!P18+FC_IND_NFM_PA_E!P18+FC_IND_NFM_SA_E!P18+FC_IND_NFM_OM_E!P18</f>
        <v>0</v>
      </c>
      <c r="Q18" s="8">
        <f>FC_IND_NFM_AM_E!Q18+FC_IND_NFM_PA_E!Q18+FC_IND_NFM_SA_E!Q18+FC_IND_NFM_OM_E!Q18</f>
        <v>0</v>
      </c>
      <c r="R18" s="8">
        <f>FC_IND_NFM_AM_E!R18+FC_IND_NFM_PA_E!R18+FC_IND_NFM_SA_E!R18+FC_IND_NFM_OM_E!R18</f>
        <v>0</v>
      </c>
      <c r="S18" s="8">
        <f>FC_IND_NFM_AM_E!S18+FC_IND_NFM_PA_E!S18+FC_IND_NFM_SA_E!S18+FC_IND_NFM_OM_E!S18</f>
        <v>0</v>
      </c>
      <c r="T18" s="8">
        <f>FC_IND_NFM_AM_E!T18+FC_IND_NFM_PA_E!T18+FC_IND_NFM_SA_E!T18+FC_IND_NFM_OM_E!T18</f>
        <v>0</v>
      </c>
      <c r="U18" s="8">
        <f>FC_IND_NFM_AM_E!U18+FC_IND_NFM_PA_E!U18+FC_IND_NFM_SA_E!U18+FC_IND_NFM_OM_E!U18</f>
        <v>0</v>
      </c>
      <c r="V18" s="8">
        <f>FC_IND_NFM_AM_E!V18+FC_IND_NFM_PA_E!V18+FC_IND_NFM_SA_E!V18+FC_IND_NFM_OM_E!V18</f>
        <v>0</v>
      </c>
      <c r="W18" s="8">
        <f>FC_IND_NFM_AM_E!W18+FC_IND_NFM_PA_E!W18+FC_IND_NFM_SA_E!W18+FC_IND_NFM_OM_E!W18</f>
        <v>0</v>
      </c>
      <c r="X18" s="8">
        <f>FC_IND_NFM_AM_E!X18+FC_IND_NFM_PA_E!X18+FC_IND_NFM_SA_E!X18+FC_IND_NFM_OM_E!X18</f>
        <v>0</v>
      </c>
      <c r="Y18" s="8">
        <f>FC_IND_NFM_AM_E!Y18+FC_IND_NFM_PA_E!Y18+FC_IND_NFM_SA_E!Y18+FC_IND_NFM_OM_E!Y18</f>
        <v>0</v>
      </c>
      <c r="Z18" s="8">
        <f>FC_IND_NFM_AM_E!Z18+FC_IND_NFM_PA_E!Z18+FC_IND_NFM_SA_E!Z18+FC_IND_NFM_OM_E!Z18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FC_IND_NFM_AM_E!C19+FC_IND_NFM_PA_E!C19+FC_IND_NFM_SA_E!C19+FC_IND_NFM_OM_E!C19</f>
        <v>0</v>
      </c>
      <c r="D19" s="8">
        <f>FC_IND_NFM_AM_E!D19+FC_IND_NFM_PA_E!D19+FC_IND_NFM_SA_E!D19+FC_IND_NFM_OM_E!D19</f>
        <v>0</v>
      </c>
      <c r="E19" s="8">
        <f>FC_IND_NFM_AM_E!E19+FC_IND_NFM_PA_E!E19+FC_IND_NFM_SA_E!E19+FC_IND_NFM_OM_E!E19</f>
        <v>0</v>
      </c>
      <c r="F19" s="8">
        <f>FC_IND_NFM_AM_E!F19+FC_IND_NFM_PA_E!F19+FC_IND_NFM_SA_E!F19+FC_IND_NFM_OM_E!F19</f>
        <v>0</v>
      </c>
      <c r="G19" s="8">
        <f>FC_IND_NFM_AM_E!G19+FC_IND_NFM_PA_E!G19+FC_IND_NFM_SA_E!G19+FC_IND_NFM_OM_E!G19</f>
        <v>0</v>
      </c>
      <c r="H19" s="8">
        <f>FC_IND_NFM_AM_E!H19+FC_IND_NFM_PA_E!H19+FC_IND_NFM_SA_E!H19+FC_IND_NFM_OM_E!H19</f>
        <v>0</v>
      </c>
      <c r="I19" s="8">
        <f>FC_IND_NFM_AM_E!I19+FC_IND_NFM_PA_E!I19+FC_IND_NFM_SA_E!I19+FC_IND_NFM_OM_E!I19</f>
        <v>0</v>
      </c>
      <c r="J19" s="8">
        <f>FC_IND_NFM_AM_E!J19+FC_IND_NFM_PA_E!J19+FC_IND_NFM_SA_E!J19+FC_IND_NFM_OM_E!J19</f>
        <v>0</v>
      </c>
      <c r="K19" s="8">
        <f>FC_IND_NFM_AM_E!K19+FC_IND_NFM_PA_E!K19+FC_IND_NFM_SA_E!K19+FC_IND_NFM_OM_E!K19</f>
        <v>0</v>
      </c>
      <c r="L19" s="8">
        <f>FC_IND_NFM_AM_E!L19+FC_IND_NFM_PA_E!L19+FC_IND_NFM_SA_E!L19+FC_IND_NFM_OM_E!L19</f>
        <v>0</v>
      </c>
      <c r="M19" s="8">
        <f>FC_IND_NFM_AM_E!M19+FC_IND_NFM_PA_E!M19+FC_IND_NFM_SA_E!M19+FC_IND_NFM_OM_E!M19</f>
        <v>0</v>
      </c>
      <c r="N19" s="8">
        <f>FC_IND_NFM_AM_E!N19+FC_IND_NFM_PA_E!N19+FC_IND_NFM_SA_E!N19+FC_IND_NFM_OM_E!N19</f>
        <v>0</v>
      </c>
      <c r="O19" s="8">
        <f>FC_IND_NFM_AM_E!O19+FC_IND_NFM_PA_E!O19+FC_IND_NFM_SA_E!O19+FC_IND_NFM_OM_E!O19</f>
        <v>0</v>
      </c>
      <c r="P19" s="8">
        <f>FC_IND_NFM_AM_E!P19+FC_IND_NFM_PA_E!P19+FC_IND_NFM_SA_E!P19+FC_IND_NFM_OM_E!P19</f>
        <v>0</v>
      </c>
      <c r="Q19" s="8">
        <f>FC_IND_NFM_AM_E!Q19+FC_IND_NFM_PA_E!Q19+FC_IND_NFM_SA_E!Q19+FC_IND_NFM_OM_E!Q19</f>
        <v>0</v>
      </c>
      <c r="R19" s="8">
        <f>FC_IND_NFM_AM_E!R19+FC_IND_NFM_PA_E!R19+FC_IND_NFM_SA_E!R19+FC_IND_NFM_OM_E!R19</f>
        <v>0</v>
      </c>
      <c r="S19" s="8">
        <f>FC_IND_NFM_AM_E!S19+FC_IND_NFM_PA_E!S19+FC_IND_NFM_SA_E!S19+FC_IND_NFM_OM_E!S19</f>
        <v>0</v>
      </c>
      <c r="T19" s="8">
        <f>FC_IND_NFM_AM_E!T19+FC_IND_NFM_PA_E!T19+FC_IND_NFM_SA_E!T19+FC_IND_NFM_OM_E!T19</f>
        <v>0</v>
      </c>
      <c r="U19" s="8">
        <f>FC_IND_NFM_AM_E!U19+FC_IND_NFM_PA_E!U19+FC_IND_NFM_SA_E!U19+FC_IND_NFM_OM_E!U19</f>
        <v>0</v>
      </c>
      <c r="V19" s="8">
        <f>FC_IND_NFM_AM_E!V19+FC_IND_NFM_PA_E!V19+FC_IND_NFM_SA_E!V19+FC_IND_NFM_OM_E!V19</f>
        <v>0</v>
      </c>
      <c r="W19" s="8">
        <f>FC_IND_NFM_AM_E!W19+FC_IND_NFM_PA_E!W19+FC_IND_NFM_SA_E!W19+FC_IND_NFM_OM_E!W19</f>
        <v>0</v>
      </c>
      <c r="X19" s="8">
        <f>FC_IND_NFM_AM_E!X19+FC_IND_NFM_PA_E!X19+FC_IND_NFM_SA_E!X19+FC_IND_NFM_OM_E!X19</f>
        <v>0</v>
      </c>
      <c r="Y19" s="8">
        <f>FC_IND_NFM_AM_E!Y19+FC_IND_NFM_PA_E!Y19+FC_IND_NFM_SA_E!Y19+FC_IND_NFM_OM_E!Y19</f>
        <v>0</v>
      </c>
      <c r="Z19" s="8">
        <f>FC_IND_NFM_AM_E!Z19+FC_IND_NFM_PA_E!Z19+FC_IND_NFM_SA_E!Z19+FC_IND_NFM_OM_E!Z19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FC_IND_NFM_AM_E!C20+FC_IND_NFM_PA_E!C20+FC_IND_NFM_SA_E!C20+FC_IND_NFM_OM_E!C20</f>
        <v>0</v>
      </c>
      <c r="D20" s="8">
        <f>FC_IND_NFM_AM_E!D20+FC_IND_NFM_PA_E!D20+FC_IND_NFM_SA_E!D20+FC_IND_NFM_OM_E!D20</f>
        <v>0</v>
      </c>
      <c r="E20" s="8">
        <f>FC_IND_NFM_AM_E!E20+FC_IND_NFM_PA_E!E20+FC_IND_NFM_SA_E!E20+FC_IND_NFM_OM_E!E20</f>
        <v>0</v>
      </c>
      <c r="F20" s="8">
        <f>FC_IND_NFM_AM_E!F20+FC_IND_NFM_PA_E!F20+FC_IND_NFM_SA_E!F20+FC_IND_NFM_OM_E!F20</f>
        <v>0</v>
      </c>
      <c r="G20" s="8">
        <f>FC_IND_NFM_AM_E!G20+FC_IND_NFM_PA_E!G20+FC_IND_NFM_SA_E!G20+FC_IND_NFM_OM_E!G20</f>
        <v>0</v>
      </c>
      <c r="H20" s="8">
        <f>FC_IND_NFM_AM_E!H20+FC_IND_NFM_PA_E!H20+FC_IND_NFM_SA_E!H20+FC_IND_NFM_OM_E!H20</f>
        <v>0</v>
      </c>
      <c r="I20" s="8">
        <f>FC_IND_NFM_AM_E!I20+FC_IND_NFM_PA_E!I20+FC_IND_NFM_SA_E!I20+FC_IND_NFM_OM_E!I20</f>
        <v>0</v>
      </c>
      <c r="J20" s="8">
        <f>FC_IND_NFM_AM_E!J20+FC_IND_NFM_PA_E!J20+FC_IND_NFM_SA_E!J20+FC_IND_NFM_OM_E!J20</f>
        <v>0</v>
      </c>
      <c r="K20" s="8">
        <f>FC_IND_NFM_AM_E!K20+FC_IND_NFM_PA_E!K20+FC_IND_NFM_SA_E!K20+FC_IND_NFM_OM_E!K20</f>
        <v>0</v>
      </c>
      <c r="L20" s="8">
        <f>FC_IND_NFM_AM_E!L20+FC_IND_NFM_PA_E!L20+FC_IND_NFM_SA_E!L20+FC_IND_NFM_OM_E!L20</f>
        <v>0</v>
      </c>
      <c r="M20" s="8">
        <f>FC_IND_NFM_AM_E!M20+FC_IND_NFM_PA_E!M20+FC_IND_NFM_SA_E!M20+FC_IND_NFM_OM_E!M20</f>
        <v>0</v>
      </c>
      <c r="N20" s="8">
        <f>FC_IND_NFM_AM_E!N20+FC_IND_NFM_PA_E!N20+FC_IND_NFM_SA_E!N20+FC_IND_NFM_OM_E!N20</f>
        <v>0</v>
      </c>
      <c r="O20" s="8">
        <f>FC_IND_NFM_AM_E!O20+FC_IND_NFM_PA_E!O20+FC_IND_NFM_SA_E!O20+FC_IND_NFM_OM_E!O20</f>
        <v>0</v>
      </c>
      <c r="P20" s="8">
        <f>FC_IND_NFM_AM_E!P20+FC_IND_NFM_PA_E!P20+FC_IND_NFM_SA_E!P20+FC_IND_NFM_OM_E!P20</f>
        <v>0</v>
      </c>
      <c r="Q20" s="8">
        <f>FC_IND_NFM_AM_E!Q20+FC_IND_NFM_PA_E!Q20+FC_IND_NFM_SA_E!Q20+FC_IND_NFM_OM_E!Q20</f>
        <v>0</v>
      </c>
      <c r="R20" s="8">
        <f>FC_IND_NFM_AM_E!R20+FC_IND_NFM_PA_E!R20+FC_IND_NFM_SA_E!R20+FC_IND_NFM_OM_E!R20</f>
        <v>0</v>
      </c>
      <c r="S20" s="8">
        <f>FC_IND_NFM_AM_E!S20+FC_IND_NFM_PA_E!S20+FC_IND_NFM_SA_E!S20+FC_IND_NFM_OM_E!S20</f>
        <v>0</v>
      </c>
      <c r="T20" s="8">
        <f>FC_IND_NFM_AM_E!T20+FC_IND_NFM_PA_E!T20+FC_IND_NFM_SA_E!T20+FC_IND_NFM_OM_E!T20</f>
        <v>0</v>
      </c>
      <c r="U20" s="8">
        <f>FC_IND_NFM_AM_E!U20+FC_IND_NFM_PA_E!U20+FC_IND_NFM_SA_E!U20+FC_IND_NFM_OM_E!U20</f>
        <v>0</v>
      </c>
      <c r="V20" s="8">
        <f>FC_IND_NFM_AM_E!V20+FC_IND_NFM_PA_E!V20+FC_IND_NFM_SA_E!V20+FC_IND_NFM_OM_E!V20</f>
        <v>0</v>
      </c>
      <c r="W20" s="8">
        <f>FC_IND_NFM_AM_E!W20+FC_IND_NFM_PA_E!W20+FC_IND_NFM_SA_E!W20+FC_IND_NFM_OM_E!W20</f>
        <v>0</v>
      </c>
      <c r="X20" s="8">
        <f>FC_IND_NFM_AM_E!X20+FC_IND_NFM_PA_E!X20+FC_IND_NFM_SA_E!X20+FC_IND_NFM_OM_E!X20</f>
        <v>0</v>
      </c>
      <c r="Y20" s="8">
        <f>FC_IND_NFM_AM_E!Y20+FC_IND_NFM_PA_E!Y20+FC_IND_NFM_SA_E!Y20+FC_IND_NFM_OM_E!Y20</f>
        <v>0</v>
      </c>
      <c r="Z20" s="8">
        <f>FC_IND_NFM_AM_E!Z20+FC_IND_NFM_PA_E!Z20+FC_IND_NFM_SA_E!Z20+FC_IND_NFM_OM_E!Z20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FC_IND_NFM_AM_E!C21+FC_IND_NFM_PA_E!C21+FC_IND_NFM_SA_E!C21+FC_IND_NFM_OM_E!C21</f>
        <v>0</v>
      </c>
      <c r="D21" s="8">
        <f>FC_IND_NFM_AM_E!D21+FC_IND_NFM_PA_E!D21+FC_IND_NFM_SA_E!D21+FC_IND_NFM_OM_E!D21</f>
        <v>0</v>
      </c>
      <c r="E21" s="8">
        <f>FC_IND_NFM_AM_E!E21+FC_IND_NFM_PA_E!E21+FC_IND_NFM_SA_E!E21+FC_IND_NFM_OM_E!E21</f>
        <v>0</v>
      </c>
      <c r="F21" s="8">
        <f>FC_IND_NFM_AM_E!F21+FC_IND_NFM_PA_E!F21+FC_IND_NFM_SA_E!F21+FC_IND_NFM_OM_E!F21</f>
        <v>0</v>
      </c>
      <c r="G21" s="8">
        <f>FC_IND_NFM_AM_E!G21+FC_IND_NFM_PA_E!G21+FC_IND_NFM_SA_E!G21+FC_IND_NFM_OM_E!G21</f>
        <v>0</v>
      </c>
      <c r="H21" s="8">
        <f>FC_IND_NFM_AM_E!H21+FC_IND_NFM_PA_E!H21+FC_IND_NFM_SA_E!H21+FC_IND_NFM_OM_E!H21</f>
        <v>0</v>
      </c>
      <c r="I21" s="8">
        <f>FC_IND_NFM_AM_E!I21+FC_IND_NFM_PA_E!I21+FC_IND_NFM_SA_E!I21+FC_IND_NFM_OM_E!I21</f>
        <v>0</v>
      </c>
      <c r="J21" s="8">
        <f>FC_IND_NFM_AM_E!J21+FC_IND_NFM_PA_E!J21+FC_IND_NFM_SA_E!J21+FC_IND_NFM_OM_E!J21</f>
        <v>0</v>
      </c>
      <c r="K21" s="8">
        <f>FC_IND_NFM_AM_E!K21+FC_IND_NFM_PA_E!K21+FC_IND_NFM_SA_E!K21+FC_IND_NFM_OM_E!K21</f>
        <v>0</v>
      </c>
      <c r="L21" s="8">
        <f>FC_IND_NFM_AM_E!L21+FC_IND_NFM_PA_E!L21+FC_IND_NFM_SA_E!L21+FC_IND_NFM_OM_E!L21</f>
        <v>0</v>
      </c>
      <c r="M21" s="8">
        <f>FC_IND_NFM_AM_E!M21+FC_IND_NFM_PA_E!M21+FC_IND_NFM_SA_E!M21+FC_IND_NFM_OM_E!M21</f>
        <v>0</v>
      </c>
      <c r="N21" s="8">
        <f>FC_IND_NFM_AM_E!N21+FC_IND_NFM_PA_E!N21+FC_IND_NFM_SA_E!N21+FC_IND_NFM_OM_E!N21</f>
        <v>0</v>
      </c>
      <c r="O21" s="8">
        <f>FC_IND_NFM_AM_E!O21+FC_IND_NFM_PA_E!O21+FC_IND_NFM_SA_E!O21+FC_IND_NFM_OM_E!O21</f>
        <v>0</v>
      </c>
      <c r="P21" s="8">
        <f>FC_IND_NFM_AM_E!P21+FC_IND_NFM_PA_E!P21+FC_IND_NFM_SA_E!P21+FC_IND_NFM_OM_E!P21</f>
        <v>0</v>
      </c>
      <c r="Q21" s="8">
        <f>FC_IND_NFM_AM_E!Q21+FC_IND_NFM_PA_E!Q21+FC_IND_NFM_SA_E!Q21+FC_IND_NFM_OM_E!Q21</f>
        <v>0</v>
      </c>
      <c r="R21" s="8">
        <f>FC_IND_NFM_AM_E!R21+FC_IND_NFM_PA_E!R21+FC_IND_NFM_SA_E!R21+FC_IND_NFM_OM_E!R21</f>
        <v>0</v>
      </c>
      <c r="S21" s="8">
        <f>FC_IND_NFM_AM_E!S21+FC_IND_NFM_PA_E!S21+FC_IND_NFM_SA_E!S21+FC_IND_NFM_OM_E!S21</f>
        <v>0</v>
      </c>
      <c r="T21" s="8">
        <f>FC_IND_NFM_AM_E!T21+FC_IND_NFM_PA_E!T21+FC_IND_NFM_SA_E!T21+FC_IND_NFM_OM_E!T21</f>
        <v>0</v>
      </c>
      <c r="U21" s="8">
        <f>FC_IND_NFM_AM_E!U21+FC_IND_NFM_PA_E!U21+FC_IND_NFM_SA_E!U21+FC_IND_NFM_OM_E!U21</f>
        <v>0</v>
      </c>
      <c r="V21" s="8">
        <f>FC_IND_NFM_AM_E!V21+FC_IND_NFM_PA_E!V21+FC_IND_NFM_SA_E!V21+FC_IND_NFM_OM_E!V21</f>
        <v>0</v>
      </c>
      <c r="W21" s="8">
        <f>FC_IND_NFM_AM_E!W21+FC_IND_NFM_PA_E!W21+FC_IND_NFM_SA_E!W21+FC_IND_NFM_OM_E!W21</f>
        <v>0</v>
      </c>
      <c r="X21" s="8">
        <f>FC_IND_NFM_AM_E!X21+FC_IND_NFM_PA_E!X21+FC_IND_NFM_SA_E!X21+FC_IND_NFM_OM_E!X21</f>
        <v>0</v>
      </c>
      <c r="Y21" s="8">
        <f>FC_IND_NFM_AM_E!Y21+FC_IND_NFM_PA_E!Y21+FC_IND_NFM_SA_E!Y21+FC_IND_NFM_OM_E!Y21</f>
        <v>0</v>
      </c>
      <c r="Z21" s="8">
        <f>FC_IND_NFM_AM_E!Z21+FC_IND_NFM_PA_E!Z21+FC_IND_NFM_SA_E!Z21+FC_IND_NFM_OM_E!Z21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W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ref="X22:Z22" si="19">SUM(X23:X24)</f>
        <v>0</v>
      </c>
      <c r="Y22" s="27">
        <f t="shared" si="19"/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FC_IND_NFM_AM_E!C23+FC_IND_NFM_PA_E!C23+FC_IND_NFM_SA_E!C23+FC_IND_NFM_OM_E!C23</f>
        <v>0</v>
      </c>
      <c r="D23" s="8">
        <f>FC_IND_NFM_AM_E!D23+FC_IND_NFM_PA_E!D23+FC_IND_NFM_SA_E!D23+FC_IND_NFM_OM_E!D23</f>
        <v>0</v>
      </c>
      <c r="E23" s="8">
        <f>FC_IND_NFM_AM_E!E23+FC_IND_NFM_PA_E!E23+FC_IND_NFM_SA_E!E23+FC_IND_NFM_OM_E!E23</f>
        <v>0</v>
      </c>
      <c r="F23" s="8">
        <f>FC_IND_NFM_AM_E!F23+FC_IND_NFM_PA_E!F23+FC_IND_NFM_SA_E!F23+FC_IND_NFM_OM_E!F23</f>
        <v>0</v>
      </c>
      <c r="G23" s="8">
        <f>FC_IND_NFM_AM_E!G23+FC_IND_NFM_PA_E!G23+FC_IND_NFM_SA_E!G23+FC_IND_NFM_OM_E!G23</f>
        <v>0</v>
      </c>
      <c r="H23" s="8">
        <f>FC_IND_NFM_AM_E!H23+FC_IND_NFM_PA_E!H23+FC_IND_NFM_SA_E!H23+FC_IND_NFM_OM_E!H23</f>
        <v>0</v>
      </c>
      <c r="I23" s="8">
        <f>FC_IND_NFM_AM_E!I23+FC_IND_NFM_PA_E!I23+FC_IND_NFM_SA_E!I23+FC_IND_NFM_OM_E!I23</f>
        <v>0</v>
      </c>
      <c r="J23" s="8">
        <f>FC_IND_NFM_AM_E!J23+FC_IND_NFM_PA_E!J23+FC_IND_NFM_SA_E!J23+FC_IND_NFM_OM_E!J23</f>
        <v>0</v>
      </c>
      <c r="K23" s="8">
        <f>FC_IND_NFM_AM_E!K23+FC_IND_NFM_PA_E!K23+FC_IND_NFM_SA_E!K23+FC_IND_NFM_OM_E!K23</f>
        <v>0</v>
      </c>
      <c r="L23" s="8">
        <f>FC_IND_NFM_AM_E!L23+FC_IND_NFM_PA_E!L23+FC_IND_NFM_SA_E!L23+FC_IND_NFM_OM_E!L23</f>
        <v>0</v>
      </c>
      <c r="M23" s="8">
        <f>FC_IND_NFM_AM_E!M23+FC_IND_NFM_PA_E!M23+FC_IND_NFM_SA_E!M23+FC_IND_NFM_OM_E!M23</f>
        <v>0</v>
      </c>
      <c r="N23" s="8">
        <f>FC_IND_NFM_AM_E!N23+FC_IND_NFM_PA_E!N23+FC_IND_NFM_SA_E!N23+FC_IND_NFM_OM_E!N23</f>
        <v>0</v>
      </c>
      <c r="O23" s="8">
        <f>FC_IND_NFM_AM_E!O23+FC_IND_NFM_PA_E!O23+FC_IND_NFM_SA_E!O23+FC_IND_NFM_OM_E!O23</f>
        <v>0</v>
      </c>
      <c r="P23" s="8">
        <f>FC_IND_NFM_AM_E!P23+FC_IND_NFM_PA_E!P23+FC_IND_NFM_SA_E!P23+FC_IND_NFM_OM_E!P23</f>
        <v>0</v>
      </c>
      <c r="Q23" s="8">
        <f>FC_IND_NFM_AM_E!Q23+FC_IND_NFM_PA_E!Q23+FC_IND_NFM_SA_E!Q23+FC_IND_NFM_OM_E!Q23</f>
        <v>0</v>
      </c>
      <c r="R23" s="8">
        <f>FC_IND_NFM_AM_E!R23+FC_IND_NFM_PA_E!R23+FC_IND_NFM_SA_E!R23+FC_IND_NFM_OM_E!R23</f>
        <v>0</v>
      </c>
      <c r="S23" s="8">
        <f>FC_IND_NFM_AM_E!S23+FC_IND_NFM_PA_E!S23+FC_IND_NFM_SA_E!S23+FC_IND_NFM_OM_E!S23</f>
        <v>0</v>
      </c>
      <c r="T23" s="8">
        <f>FC_IND_NFM_AM_E!T23+FC_IND_NFM_PA_E!T23+FC_IND_NFM_SA_E!T23+FC_IND_NFM_OM_E!T23</f>
        <v>0</v>
      </c>
      <c r="U23" s="8">
        <f>FC_IND_NFM_AM_E!U23+FC_IND_NFM_PA_E!U23+FC_IND_NFM_SA_E!U23+FC_IND_NFM_OM_E!U23</f>
        <v>0</v>
      </c>
      <c r="V23" s="8">
        <f>FC_IND_NFM_AM_E!V23+FC_IND_NFM_PA_E!V23+FC_IND_NFM_SA_E!V23+FC_IND_NFM_OM_E!V23</f>
        <v>0</v>
      </c>
      <c r="W23" s="8">
        <f>FC_IND_NFM_AM_E!W23+FC_IND_NFM_PA_E!W23+FC_IND_NFM_SA_E!W23+FC_IND_NFM_OM_E!W23</f>
        <v>0</v>
      </c>
      <c r="X23" s="8">
        <f>FC_IND_NFM_AM_E!X23+FC_IND_NFM_PA_E!X23+FC_IND_NFM_SA_E!X23+FC_IND_NFM_OM_E!X23</f>
        <v>0</v>
      </c>
      <c r="Y23" s="8">
        <f>FC_IND_NFM_AM_E!Y23+FC_IND_NFM_PA_E!Y23+FC_IND_NFM_SA_E!Y23+FC_IND_NFM_OM_E!Y23</f>
        <v>0</v>
      </c>
      <c r="Z23" s="8">
        <f>FC_IND_NFM_AM_E!Z23+FC_IND_NFM_PA_E!Z23+FC_IND_NFM_SA_E!Z23+FC_IND_NFM_OM_E!Z23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FC_IND_NFM_AM_E!C24+FC_IND_NFM_PA_E!C24+FC_IND_NFM_SA_E!C24+FC_IND_NFM_OM_E!C24</f>
        <v>0</v>
      </c>
      <c r="D24" s="8">
        <f>FC_IND_NFM_AM_E!D24+FC_IND_NFM_PA_E!D24+FC_IND_NFM_SA_E!D24+FC_IND_NFM_OM_E!D24</f>
        <v>0</v>
      </c>
      <c r="E24" s="8">
        <f>FC_IND_NFM_AM_E!E24+FC_IND_NFM_PA_E!E24+FC_IND_NFM_SA_E!E24+FC_IND_NFM_OM_E!E24</f>
        <v>0</v>
      </c>
      <c r="F24" s="8">
        <f>FC_IND_NFM_AM_E!F24+FC_IND_NFM_PA_E!F24+FC_IND_NFM_SA_E!F24+FC_IND_NFM_OM_E!F24</f>
        <v>0</v>
      </c>
      <c r="G24" s="8">
        <f>FC_IND_NFM_AM_E!G24+FC_IND_NFM_PA_E!G24+FC_IND_NFM_SA_E!G24+FC_IND_NFM_OM_E!G24</f>
        <v>0</v>
      </c>
      <c r="H24" s="8">
        <f>FC_IND_NFM_AM_E!H24+FC_IND_NFM_PA_E!H24+FC_IND_NFM_SA_E!H24+FC_IND_NFM_OM_E!H24</f>
        <v>0</v>
      </c>
      <c r="I24" s="8">
        <f>FC_IND_NFM_AM_E!I24+FC_IND_NFM_PA_E!I24+FC_IND_NFM_SA_E!I24+FC_IND_NFM_OM_E!I24</f>
        <v>0</v>
      </c>
      <c r="J24" s="8">
        <f>FC_IND_NFM_AM_E!J24+FC_IND_NFM_PA_E!J24+FC_IND_NFM_SA_E!J24+FC_IND_NFM_OM_E!J24</f>
        <v>0</v>
      </c>
      <c r="K24" s="8">
        <f>FC_IND_NFM_AM_E!K24+FC_IND_NFM_PA_E!K24+FC_IND_NFM_SA_E!K24+FC_IND_NFM_OM_E!K24</f>
        <v>0</v>
      </c>
      <c r="L24" s="8">
        <f>FC_IND_NFM_AM_E!L24+FC_IND_NFM_PA_E!L24+FC_IND_NFM_SA_E!L24+FC_IND_NFM_OM_E!L24</f>
        <v>0</v>
      </c>
      <c r="M24" s="8">
        <f>FC_IND_NFM_AM_E!M24+FC_IND_NFM_PA_E!M24+FC_IND_NFM_SA_E!M24+FC_IND_NFM_OM_E!M24</f>
        <v>0</v>
      </c>
      <c r="N24" s="8">
        <f>FC_IND_NFM_AM_E!N24+FC_IND_NFM_PA_E!N24+FC_IND_NFM_SA_E!N24+FC_IND_NFM_OM_E!N24</f>
        <v>0</v>
      </c>
      <c r="O24" s="8">
        <f>FC_IND_NFM_AM_E!O24+FC_IND_NFM_PA_E!O24+FC_IND_NFM_SA_E!O24+FC_IND_NFM_OM_E!O24</f>
        <v>0</v>
      </c>
      <c r="P24" s="8">
        <f>FC_IND_NFM_AM_E!P24+FC_IND_NFM_PA_E!P24+FC_IND_NFM_SA_E!P24+FC_IND_NFM_OM_E!P24</f>
        <v>0</v>
      </c>
      <c r="Q24" s="8">
        <f>FC_IND_NFM_AM_E!Q24+FC_IND_NFM_PA_E!Q24+FC_IND_NFM_SA_E!Q24+FC_IND_NFM_OM_E!Q24</f>
        <v>0</v>
      </c>
      <c r="R24" s="8">
        <f>FC_IND_NFM_AM_E!R24+FC_IND_NFM_PA_E!R24+FC_IND_NFM_SA_E!R24+FC_IND_NFM_OM_E!R24</f>
        <v>0</v>
      </c>
      <c r="S24" s="8">
        <f>FC_IND_NFM_AM_E!S24+FC_IND_NFM_PA_E!S24+FC_IND_NFM_SA_E!S24+FC_IND_NFM_OM_E!S24</f>
        <v>0</v>
      </c>
      <c r="T24" s="8">
        <f>FC_IND_NFM_AM_E!T24+FC_IND_NFM_PA_E!T24+FC_IND_NFM_SA_E!T24+FC_IND_NFM_OM_E!T24</f>
        <v>0</v>
      </c>
      <c r="U24" s="8">
        <f>FC_IND_NFM_AM_E!U24+FC_IND_NFM_PA_E!U24+FC_IND_NFM_SA_E!U24+FC_IND_NFM_OM_E!U24</f>
        <v>0</v>
      </c>
      <c r="V24" s="8">
        <f>FC_IND_NFM_AM_E!V24+FC_IND_NFM_PA_E!V24+FC_IND_NFM_SA_E!V24+FC_IND_NFM_OM_E!V24</f>
        <v>0</v>
      </c>
      <c r="W24" s="8">
        <f>FC_IND_NFM_AM_E!W24+FC_IND_NFM_PA_E!W24+FC_IND_NFM_SA_E!W24+FC_IND_NFM_OM_E!W24</f>
        <v>0</v>
      </c>
      <c r="X24" s="8">
        <f>FC_IND_NFM_AM_E!X24+FC_IND_NFM_PA_E!X24+FC_IND_NFM_SA_E!X24+FC_IND_NFM_OM_E!X24</f>
        <v>0</v>
      </c>
      <c r="Y24" s="8">
        <f>FC_IND_NFM_AM_E!Y24+FC_IND_NFM_PA_E!Y24+FC_IND_NFM_SA_E!Y24+FC_IND_NFM_OM_E!Y24</f>
        <v>0</v>
      </c>
      <c r="Z24" s="8">
        <f>FC_IND_NFM_AM_E!Z24+FC_IND_NFM_PA_E!Z24+FC_IND_NFM_SA_E!Z24+FC_IND_NFM_OM_E!Z24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FC_IND_NFM_AM_E!C25+FC_IND_NFM_PA_E!C25+FC_IND_NFM_SA_E!C25+FC_IND_NFM_OM_E!C25</f>
        <v>0</v>
      </c>
      <c r="D25" s="27">
        <f>FC_IND_NFM_AM_E!D25+FC_IND_NFM_PA_E!D25+FC_IND_NFM_SA_E!D25+FC_IND_NFM_OM_E!D25</f>
        <v>0</v>
      </c>
      <c r="E25" s="27">
        <f>FC_IND_NFM_AM_E!E25+FC_IND_NFM_PA_E!E25+FC_IND_NFM_SA_E!E25+FC_IND_NFM_OM_E!E25</f>
        <v>0</v>
      </c>
      <c r="F25" s="27">
        <f>FC_IND_NFM_AM_E!F25+FC_IND_NFM_PA_E!F25+FC_IND_NFM_SA_E!F25+FC_IND_NFM_OM_E!F25</f>
        <v>0</v>
      </c>
      <c r="G25" s="27">
        <f>FC_IND_NFM_AM_E!G25+FC_IND_NFM_PA_E!G25+FC_IND_NFM_SA_E!G25+FC_IND_NFM_OM_E!G25</f>
        <v>0</v>
      </c>
      <c r="H25" s="27">
        <f>FC_IND_NFM_AM_E!H25+FC_IND_NFM_PA_E!H25+FC_IND_NFM_SA_E!H25+FC_IND_NFM_OM_E!H25</f>
        <v>0</v>
      </c>
      <c r="I25" s="27">
        <f>FC_IND_NFM_AM_E!I25+FC_IND_NFM_PA_E!I25+FC_IND_NFM_SA_E!I25+FC_IND_NFM_OM_E!I25</f>
        <v>0</v>
      </c>
      <c r="J25" s="27">
        <f>FC_IND_NFM_AM_E!J25+FC_IND_NFM_PA_E!J25+FC_IND_NFM_SA_E!J25+FC_IND_NFM_OM_E!J25</f>
        <v>0</v>
      </c>
      <c r="K25" s="27">
        <f>FC_IND_NFM_AM_E!K25+FC_IND_NFM_PA_E!K25+FC_IND_NFM_SA_E!K25+FC_IND_NFM_OM_E!K25</f>
        <v>0</v>
      </c>
      <c r="L25" s="27">
        <f>FC_IND_NFM_AM_E!L25+FC_IND_NFM_PA_E!L25+FC_IND_NFM_SA_E!L25+FC_IND_NFM_OM_E!L25</f>
        <v>0</v>
      </c>
      <c r="M25" s="27">
        <f>FC_IND_NFM_AM_E!M25+FC_IND_NFM_PA_E!M25+FC_IND_NFM_SA_E!M25+FC_IND_NFM_OM_E!M25</f>
        <v>0</v>
      </c>
      <c r="N25" s="27">
        <f>FC_IND_NFM_AM_E!N25+FC_IND_NFM_PA_E!N25+FC_IND_NFM_SA_E!N25+FC_IND_NFM_OM_E!N25</f>
        <v>0</v>
      </c>
      <c r="O25" s="27">
        <f>FC_IND_NFM_AM_E!O25+FC_IND_NFM_PA_E!O25+FC_IND_NFM_SA_E!O25+FC_IND_NFM_OM_E!O25</f>
        <v>0</v>
      </c>
      <c r="P25" s="27">
        <f>FC_IND_NFM_AM_E!P25+FC_IND_NFM_PA_E!P25+FC_IND_NFM_SA_E!P25+FC_IND_NFM_OM_E!P25</f>
        <v>0</v>
      </c>
      <c r="Q25" s="27">
        <f>FC_IND_NFM_AM_E!Q25+FC_IND_NFM_PA_E!Q25+FC_IND_NFM_SA_E!Q25+FC_IND_NFM_OM_E!Q25</f>
        <v>0</v>
      </c>
      <c r="R25" s="27">
        <f>FC_IND_NFM_AM_E!R25+FC_IND_NFM_PA_E!R25+FC_IND_NFM_SA_E!R25+FC_IND_NFM_OM_E!R25</f>
        <v>0</v>
      </c>
      <c r="S25" s="27">
        <f>FC_IND_NFM_AM_E!S25+FC_IND_NFM_PA_E!S25+FC_IND_NFM_SA_E!S25+FC_IND_NFM_OM_E!S25</f>
        <v>0</v>
      </c>
      <c r="T25" s="27">
        <f>FC_IND_NFM_AM_E!T25+FC_IND_NFM_PA_E!T25+FC_IND_NFM_SA_E!T25+FC_IND_NFM_OM_E!T25</f>
        <v>0</v>
      </c>
      <c r="U25" s="27">
        <f>FC_IND_NFM_AM_E!U25+FC_IND_NFM_PA_E!U25+FC_IND_NFM_SA_E!U25+FC_IND_NFM_OM_E!U25</f>
        <v>0</v>
      </c>
      <c r="V25" s="27">
        <f>FC_IND_NFM_AM_E!V25+FC_IND_NFM_PA_E!V25+FC_IND_NFM_SA_E!V25+FC_IND_NFM_OM_E!V25</f>
        <v>0</v>
      </c>
      <c r="W25" s="27">
        <f>FC_IND_NFM_AM_E!W25+FC_IND_NFM_PA_E!W25+FC_IND_NFM_SA_E!W25+FC_IND_NFM_OM_E!W25</f>
        <v>0</v>
      </c>
      <c r="X25" s="27">
        <f>FC_IND_NFM_AM_E!X25+FC_IND_NFM_PA_E!X25+FC_IND_NFM_SA_E!X25+FC_IND_NFM_OM_E!X25</f>
        <v>0</v>
      </c>
      <c r="Y25" s="27">
        <f>FC_IND_NFM_AM_E!Y25+FC_IND_NFM_PA_E!Y25+FC_IND_NFM_SA_E!Y25+FC_IND_NFM_OM_E!Y25</f>
        <v>0</v>
      </c>
      <c r="Z25" s="27">
        <f>FC_IND_NFM_AM_E!Z25+FC_IND_NFM_PA_E!Z25+FC_IND_NFM_SA_E!Z25+FC_IND_NFM_OM_E!Z25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52.697859120000004</v>
      </c>
      <c r="D26" s="27">
        <f t="shared" ref="D26:W26" si="21">SUM(D27,D33)</f>
        <v>43.316886240000002</v>
      </c>
      <c r="E26" s="27">
        <f t="shared" si="21"/>
        <v>3.2107233600000002</v>
      </c>
      <c r="F26" s="27">
        <f t="shared" si="21"/>
        <v>3.2107233600000007</v>
      </c>
      <c r="G26" s="27">
        <f t="shared" si="21"/>
        <v>9.4321972800000005</v>
      </c>
      <c r="H26" s="27">
        <f t="shared" si="21"/>
        <v>0</v>
      </c>
      <c r="I26" s="27">
        <f t="shared" si="21"/>
        <v>0</v>
      </c>
      <c r="J26" s="27">
        <f t="shared" si="21"/>
        <v>11.99723904</v>
      </c>
      <c r="K26" s="27">
        <f t="shared" si="21"/>
        <v>8.707724279999999</v>
      </c>
      <c r="L26" s="27">
        <f t="shared" si="21"/>
        <v>8.9012700000000002</v>
      </c>
      <c r="M26" s="27">
        <f t="shared" si="21"/>
        <v>2.9026504799999988</v>
      </c>
      <c r="N26" s="27">
        <f t="shared" si="21"/>
        <v>5.8053009599999994</v>
      </c>
      <c r="O26" s="27">
        <f t="shared" si="21"/>
        <v>5.8053009600000003</v>
      </c>
      <c r="P26" s="27">
        <f t="shared" si="21"/>
        <v>2.9026504799999984</v>
      </c>
      <c r="Q26" s="27">
        <f t="shared" si="21"/>
        <v>5.8053009600000012</v>
      </c>
      <c r="R26" s="27">
        <f t="shared" si="21"/>
        <v>5.8053009600000003</v>
      </c>
      <c r="S26" s="27">
        <f t="shared" si="21"/>
        <v>5.8053009600000003</v>
      </c>
      <c r="T26" s="27">
        <f t="shared" si="21"/>
        <v>5.9229237600000006</v>
      </c>
      <c r="U26" s="27">
        <f t="shared" si="21"/>
        <v>5.7476815200000013</v>
      </c>
      <c r="V26" s="27">
        <f t="shared" si="21"/>
        <v>5.5458590400000007</v>
      </c>
      <c r="W26" s="27">
        <f t="shared" si="21"/>
        <v>2.6260207200000001</v>
      </c>
      <c r="X26" s="27">
        <f t="shared" ref="X26:Z26" si="22">SUM(X27,X33)</f>
        <v>3.0156235200000006</v>
      </c>
      <c r="Y26" s="27">
        <f t="shared" si="22"/>
        <v>3.9094401600000013</v>
      </c>
      <c r="Z26" s="27">
        <f t="shared" si="22"/>
        <v>3.7563577199999982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W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ref="X27:Z27" si="25">SUM(X28:X32)</f>
        <v>0</v>
      </c>
      <c r="Y27" s="19">
        <f t="shared" si="25"/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FC_IND_NFM_AM_E!C28+FC_IND_NFM_PA_E!C28+FC_IND_NFM_SA_E!C28+FC_IND_NFM_OM_E!C28</f>
        <v>0</v>
      </c>
      <c r="D28" s="8">
        <f>FC_IND_NFM_AM_E!D28+FC_IND_NFM_PA_E!D28+FC_IND_NFM_SA_E!D28+FC_IND_NFM_OM_E!D28</f>
        <v>0</v>
      </c>
      <c r="E28" s="8">
        <f>FC_IND_NFM_AM_E!E28+FC_IND_NFM_PA_E!E28+FC_IND_NFM_SA_E!E28+FC_IND_NFM_OM_E!E28</f>
        <v>0</v>
      </c>
      <c r="F28" s="8">
        <f>FC_IND_NFM_AM_E!F28+FC_IND_NFM_PA_E!F28+FC_IND_NFM_SA_E!F28+FC_IND_NFM_OM_E!F28</f>
        <v>0</v>
      </c>
      <c r="G28" s="8">
        <f>FC_IND_NFM_AM_E!G28+FC_IND_NFM_PA_E!G28+FC_IND_NFM_SA_E!G28+FC_IND_NFM_OM_E!G28</f>
        <v>0</v>
      </c>
      <c r="H28" s="8">
        <f>FC_IND_NFM_AM_E!H28+FC_IND_NFM_PA_E!H28+FC_IND_NFM_SA_E!H28+FC_IND_NFM_OM_E!H28</f>
        <v>0</v>
      </c>
      <c r="I28" s="8">
        <f>FC_IND_NFM_AM_E!I28+FC_IND_NFM_PA_E!I28+FC_IND_NFM_SA_E!I28+FC_IND_NFM_OM_E!I28</f>
        <v>0</v>
      </c>
      <c r="J28" s="8">
        <f>FC_IND_NFM_AM_E!J28+FC_IND_NFM_PA_E!J28+FC_IND_NFM_SA_E!J28+FC_IND_NFM_OM_E!J28</f>
        <v>0</v>
      </c>
      <c r="K28" s="8">
        <f>FC_IND_NFM_AM_E!K28+FC_IND_NFM_PA_E!K28+FC_IND_NFM_SA_E!K28+FC_IND_NFM_OM_E!K28</f>
        <v>0</v>
      </c>
      <c r="L28" s="8">
        <f>FC_IND_NFM_AM_E!L28+FC_IND_NFM_PA_E!L28+FC_IND_NFM_SA_E!L28+FC_IND_NFM_OM_E!L28</f>
        <v>0</v>
      </c>
      <c r="M28" s="8">
        <f>FC_IND_NFM_AM_E!M28+FC_IND_NFM_PA_E!M28+FC_IND_NFM_SA_E!M28+FC_IND_NFM_OM_E!M28</f>
        <v>0</v>
      </c>
      <c r="N28" s="8">
        <f>FC_IND_NFM_AM_E!N28+FC_IND_NFM_PA_E!N28+FC_IND_NFM_SA_E!N28+FC_IND_NFM_OM_E!N28</f>
        <v>0</v>
      </c>
      <c r="O28" s="8">
        <f>FC_IND_NFM_AM_E!O28+FC_IND_NFM_PA_E!O28+FC_IND_NFM_SA_E!O28+FC_IND_NFM_OM_E!O28</f>
        <v>0</v>
      </c>
      <c r="P28" s="8">
        <f>FC_IND_NFM_AM_E!P28+FC_IND_NFM_PA_E!P28+FC_IND_NFM_SA_E!P28+FC_IND_NFM_OM_E!P28</f>
        <v>0</v>
      </c>
      <c r="Q28" s="8">
        <f>FC_IND_NFM_AM_E!Q28+FC_IND_NFM_PA_E!Q28+FC_IND_NFM_SA_E!Q28+FC_IND_NFM_OM_E!Q28</f>
        <v>0</v>
      </c>
      <c r="R28" s="8">
        <f>FC_IND_NFM_AM_E!R28+FC_IND_NFM_PA_E!R28+FC_IND_NFM_SA_E!R28+FC_IND_NFM_OM_E!R28</f>
        <v>0</v>
      </c>
      <c r="S28" s="8">
        <f>FC_IND_NFM_AM_E!S28+FC_IND_NFM_PA_E!S28+FC_IND_NFM_SA_E!S28+FC_IND_NFM_OM_E!S28</f>
        <v>0</v>
      </c>
      <c r="T28" s="8">
        <f>FC_IND_NFM_AM_E!T28+FC_IND_NFM_PA_E!T28+FC_IND_NFM_SA_E!T28+FC_IND_NFM_OM_E!T28</f>
        <v>0</v>
      </c>
      <c r="U28" s="8">
        <f>FC_IND_NFM_AM_E!U28+FC_IND_NFM_PA_E!U28+FC_IND_NFM_SA_E!U28+FC_IND_NFM_OM_E!U28</f>
        <v>0</v>
      </c>
      <c r="V28" s="8">
        <f>FC_IND_NFM_AM_E!V28+FC_IND_NFM_PA_E!V28+FC_IND_NFM_SA_E!V28+FC_IND_NFM_OM_E!V28</f>
        <v>0</v>
      </c>
      <c r="W28" s="8">
        <f>FC_IND_NFM_AM_E!W28+FC_IND_NFM_PA_E!W28+FC_IND_NFM_SA_E!W28+FC_IND_NFM_OM_E!W28</f>
        <v>0</v>
      </c>
      <c r="X28" s="8">
        <f>FC_IND_NFM_AM_E!X28+FC_IND_NFM_PA_E!X28+FC_IND_NFM_SA_E!X28+FC_IND_NFM_OM_E!X28</f>
        <v>0</v>
      </c>
      <c r="Y28" s="8">
        <f>FC_IND_NFM_AM_E!Y28+FC_IND_NFM_PA_E!Y28+FC_IND_NFM_SA_E!Y28+FC_IND_NFM_OM_E!Y28</f>
        <v>0</v>
      </c>
      <c r="Z28" s="8">
        <f>FC_IND_NFM_AM_E!Z28+FC_IND_NFM_PA_E!Z28+FC_IND_NFM_SA_E!Z28+FC_IND_NFM_OM_E!Z28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FC_IND_NFM_AM_E!C29+FC_IND_NFM_PA_E!C29+FC_IND_NFM_SA_E!C29+FC_IND_NFM_OM_E!C29</f>
        <v>0</v>
      </c>
      <c r="D29" s="8">
        <f>FC_IND_NFM_AM_E!D29+FC_IND_NFM_PA_E!D29+FC_IND_NFM_SA_E!D29+FC_IND_NFM_OM_E!D29</f>
        <v>0</v>
      </c>
      <c r="E29" s="8">
        <f>FC_IND_NFM_AM_E!E29+FC_IND_NFM_PA_E!E29+FC_IND_NFM_SA_E!E29+FC_IND_NFM_OM_E!E29</f>
        <v>0</v>
      </c>
      <c r="F29" s="8">
        <f>FC_IND_NFM_AM_E!F29+FC_IND_NFM_PA_E!F29+FC_IND_NFM_SA_E!F29+FC_IND_NFM_OM_E!F29</f>
        <v>0</v>
      </c>
      <c r="G29" s="8">
        <f>FC_IND_NFM_AM_E!G29+FC_IND_NFM_PA_E!G29+FC_IND_NFM_SA_E!G29+FC_IND_NFM_OM_E!G29</f>
        <v>0</v>
      </c>
      <c r="H29" s="8">
        <f>FC_IND_NFM_AM_E!H29+FC_IND_NFM_PA_E!H29+FC_IND_NFM_SA_E!H29+FC_IND_NFM_OM_E!H29</f>
        <v>0</v>
      </c>
      <c r="I29" s="8">
        <f>FC_IND_NFM_AM_E!I29+FC_IND_NFM_PA_E!I29+FC_IND_NFM_SA_E!I29+FC_IND_NFM_OM_E!I29</f>
        <v>0</v>
      </c>
      <c r="J29" s="8">
        <f>FC_IND_NFM_AM_E!J29+FC_IND_NFM_PA_E!J29+FC_IND_NFM_SA_E!J29+FC_IND_NFM_OM_E!J29</f>
        <v>0</v>
      </c>
      <c r="K29" s="8">
        <f>FC_IND_NFM_AM_E!K29+FC_IND_NFM_PA_E!K29+FC_IND_NFM_SA_E!K29+FC_IND_NFM_OM_E!K29</f>
        <v>0</v>
      </c>
      <c r="L29" s="8">
        <f>FC_IND_NFM_AM_E!L29+FC_IND_NFM_PA_E!L29+FC_IND_NFM_SA_E!L29+FC_IND_NFM_OM_E!L29</f>
        <v>0</v>
      </c>
      <c r="M29" s="8">
        <f>FC_IND_NFM_AM_E!M29+FC_IND_NFM_PA_E!M29+FC_IND_NFM_SA_E!M29+FC_IND_NFM_OM_E!M29</f>
        <v>0</v>
      </c>
      <c r="N29" s="8">
        <f>FC_IND_NFM_AM_E!N29+FC_IND_NFM_PA_E!N29+FC_IND_NFM_SA_E!N29+FC_IND_NFM_OM_E!N29</f>
        <v>0</v>
      </c>
      <c r="O29" s="8">
        <f>FC_IND_NFM_AM_E!O29+FC_IND_NFM_PA_E!O29+FC_IND_NFM_SA_E!O29+FC_IND_NFM_OM_E!O29</f>
        <v>0</v>
      </c>
      <c r="P29" s="8">
        <f>FC_IND_NFM_AM_E!P29+FC_IND_NFM_PA_E!P29+FC_IND_NFM_SA_E!P29+FC_IND_NFM_OM_E!P29</f>
        <v>0</v>
      </c>
      <c r="Q29" s="8">
        <f>FC_IND_NFM_AM_E!Q29+FC_IND_NFM_PA_E!Q29+FC_IND_NFM_SA_E!Q29+FC_IND_NFM_OM_E!Q29</f>
        <v>0</v>
      </c>
      <c r="R29" s="8">
        <f>FC_IND_NFM_AM_E!R29+FC_IND_NFM_PA_E!R29+FC_IND_NFM_SA_E!R29+FC_IND_NFM_OM_E!R29</f>
        <v>0</v>
      </c>
      <c r="S29" s="8">
        <f>FC_IND_NFM_AM_E!S29+FC_IND_NFM_PA_E!S29+FC_IND_NFM_SA_E!S29+FC_IND_NFM_OM_E!S29</f>
        <v>0</v>
      </c>
      <c r="T29" s="8">
        <f>FC_IND_NFM_AM_E!T29+FC_IND_NFM_PA_E!T29+FC_IND_NFM_SA_E!T29+FC_IND_NFM_OM_E!T29</f>
        <v>0</v>
      </c>
      <c r="U29" s="8">
        <f>FC_IND_NFM_AM_E!U29+FC_IND_NFM_PA_E!U29+FC_IND_NFM_SA_E!U29+FC_IND_NFM_OM_E!U29</f>
        <v>0</v>
      </c>
      <c r="V29" s="8">
        <f>FC_IND_NFM_AM_E!V29+FC_IND_NFM_PA_E!V29+FC_IND_NFM_SA_E!V29+FC_IND_NFM_OM_E!V29</f>
        <v>0</v>
      </c>
      <c r="W29" s="8">
        <f>FC_IND_NFM_AM_E!W29+FC_IND_NFM_PA_E!W29+FC_IND_NFM_SA_E!W29+FC_IND_NFM_OM_E!W29</f>
        <v>0</v>
      </c>
      <c r="X29" s="8">
        <f>FC_IND_NFM_AM_E!X29+FC_IND_NFM_PA_E!X29+FC_IND_NFM_SA_E!X29+FC_IND_NFM_OM_E!X29</f>
        <v>0</v>
      </c>
      <c r="Y29" s="8">
        <f>FC_IND_NFM_AM_E!Y29+FC_IND_NFM_PA_E!Y29+FC_IND_NFM_SA_E!Y29+FC_IND_NFM_OM_E!Y29</f>
        <v>0</v>
      </c>
      <c r="Z29" s="8">
        <f>FC_IND_NFM_AM_E!Z29+FC_IND_NFM_PA_E!Z29+FC_IND_NFM_SA_E!Z29+FC_IND_NFM_OM_E!Z29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FC_IND_NFM_AM_E!C30+FC_IND_NFM_PA_E!C30+FC_IND_NFM_SA_E!C30+FC_IND_NFM_OM_E!C30</f>
        <v>0</v>
      </c>
      <c r="D30" s="8">
        <f>FC_IND_NFM_AM_E!D30+FC_IND_NFM_PA_E!D30+FC_IND_NFM_SA_E!D30+FC_IND_NFM_OM_E!D30</f>
        <v>0</v>
      </c>
      <c r="E30" s="8">
        <f>FC_IND_NFM_AM_E!E30+FC_IND_NFM_PA_E!E30+FC_IND_NFM_SA_E!E30+FC_IND_NFM_OM_E!E30</f>
        <v>0</v>
      </c>
      <c r="F30" s="8">
        <f>FC_IND_NFM_AM_E!F30+FC_IND_NFM_PA_E!F30+FC_IND_NFM_SA_E!F30+FC_IND_NFM_OM_E!F30</f>
        <v>0</v>
      </c>
      <c r="G30" s="8">
        <f>FC_IND_NFM_AM_E!G30+FC_IND_NFM_PA_E!G30+FC_IND_NFM_SA_E!G30+FC_IND_NFM_OM_E!G30</f>
        <v>0</v>
      </c>
      <c r="H30" s="8">
        <f>FC_IND_NFM_AM_E!H30+FC_IND_NFM_PA_E!H30+FC_IND_NFM_SA_E!H30+FC_IND_NFM_OM_E!H30</f>
        <v>0</v>
      </c>
      <c r="I30" s="8">
        <f>FC_IND_NFM_AM_E!I30+FC_IND_NFM_PA_E!I30+FC_IND_NFM_SA_E!I30+FC_IND_NFM_OM_E!I30</f>
        <v>0</v>
      </c>
      <c r="J30" s="8">
        <f>FC_IND_NFM_AM_E!J30+FC_IND_NFM_PA_E!J30+FC_IND_NFM_SA_E!J30+FC_IND_NFM_OM_E!J30</f>
        <v>0</v>
      </c>
      <c r="K30" s="8">
        <f>FC_IND_NFM_AM_E!K30+FC_IND_NFM_PA_E!K30+FC_IND_NFM_SA_E!K30+FC_IND_NFM_OM_E!K30</f>
        <v>0</v>
      </c>
      <c r="L30" s="8">
        <f>FC_IND_NFM_AM_E!L30+FC_IND_NFM_PA_E!L30+FC_IND_NFM_SA_E!L30+FC_IND_NFM_OM_E!L30</f>
        <v>0</v>
      </c>
      <c r="M30" s="8">
        <f>FC_IND_NFM_AM_E!M30+FC_IND_NFM_PA_E!M30+FC_IND_NFM_SA_E!M30+FC_IND_NFM_OM_E!M30</f>
        <v>0</v>
      </c>
      <c r="N30" s="8">
        <f>FC_IND_NFM_AM_E!N30+FC_IND_NFM_PA_E!N30+FC_IND_NFM_SA_E!N30+FC_IND_NFM_OM_E!N30</f>
        <v>0</v>
      </c>
      <c r="O30" s="8">
        <f>FC_IND_NFM_AM_E!O30+FC_IND_NFM_PA_E!O30+FC_IND_NFM_SA_E!O30+FC_IND_NFM_OM_E!O30</f>
        <v>0</v>
      </c>
      <c r="P30" s="8">
        <f>FC_IND_NFM_AM_E!P30+FC_IND_NFM_PA_E!P30+FC_IND_NFM_SA_E!P30+FC_IND_NFM_OM_E!P30</f>
        <v>0</v>
      </c>
      <c r="Q30" s="8">
        <f>FC_IND_NFM_AM_E!Q30+FC_IND_NFM_PA_E!Q30+FC_IND_NFM_SA_E!Q30+FC_IND_NFM_OM_E!Q30</f>
        <v>0</v>
      </c>
      <c r="R30" s="8">
        <f>FC_IND_NFM_AM_E!R30+FC_IND_NFM_PA_E!R30+FC_IND_NFM_SA_E!R30+FC_IND_NFM_OM_E!R30</f>
        <v>0</v>
      </c>
      <c r="S30" s="8">
        <f>FC_IND_NFM_AM_E!S30+FC_IND_NFM_PA_E!S30+FC_IND_NFM_SA_E!S30+FC_IND_NFM_OM_E!S30</f>
        <v>0</v>
      </c>
      <c r="T30" s="8">
        <f>FC_IND_NFM_AM_E!T30+FC_IND_NFM_PA_E!T30+FC_IND_NFM_SA_E!T30+FC_IND_NFM_OM_E!T30</f>
        <v>0</v>
      </c>
      <c r="U30" s="8">
        <f>FC_IND_NFM_AM_E!U30+FC_IND_NFM_PA_E!U30+FC_IND_NFM_SA_E!U30+FC_IND_NFM_OM_E!U30</f>
        <v>0</v>
      </c>
      <c r="V30" s="8">
        <f>FC_IND_NFM_AM_E!V30+FC_IND_NFM_PA_E!V30+FC_IND_NFM_SA_E!V30+FC_IND_NFM_OM_E!V30</f>
        <v>0</v>
      </c>
      <c r="W30" s="8">
        <f>FC_IND_NFM_AM_E!W30+FC_IND_NFM_PA_E!W30+FC_IND_NFM_SA_E!W30+FC_IND_NFM_OM_E!W30</f>
        <v>0</v>
      </c>
      <c r="X30" s="8">
        <f>FC_IND_NFM_AM_E!X30+FC_IND_NFM_PA_E!X30+FC_IND_NFM_SA_E!X30+FC_IND_NFM_OM_E!X30</f>
        <v>0</v>
      </c>
      <c r="Y30" s="8">
        <f>FC_IND_NFM_AM_E!Y30+FC_IND_NFM_PA_E!Y30+FC_IND_NFM_SA_E!Y30+FC_IND_NFM_OM_E!Y30</f>
        <v>0</v>
      </c>
      <c r="Z30" s="8">
        <f>FC_IND_NFM_AM_E!Z30+FC_IND_NFM_PA_E!Z30+FC_IND_NFM_SA_E!Z30+FC_IND_NFM_OM_E!Z30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FC_IND_NFM_AM_E!C31+FC_IND_NFM_PA_E!C31+FC_IND_NFM_SA_E!C31+FC_IND_NFM_OM_E!C31</f>
        <v>0</v>
      </c>
      <c r="D31" s="8">
        <f>FC_IND_NFM_AM_E!D31+FC_IND_NFM_PA_E!D31+FC_IND_NFM_SA_E!D31+FC_IND_NFM_OM_E!D31</f>
        <v>0</v>
      </c>
      <c r="E31" s="8">
        <f>FC_IND_NFM_AM_E!E31+FC_IND_NFM_PA_E!E31+FC_IND_NFM_SA_E!E31+FC_IND_NFM_OM_E!E31</f>
        <v>0</v>
      </c>
      <c r="F31" s="8">
        <f>FC_IND_NFM_AM_E!F31+FC_IND_NFM_PA_E!F31+FC_IND_NFM_SA_E!F31+FC_IND_NFM_OM_E!F31</f>
        <v>0</v>
      </c>
      <c r="G31" s="8">
        <f>FC_IND_NFM_AM_E!G31+FC_IND_NFM_PA_E!G31+FC_IND_NFM_SA_E!G31+FC_IND_NFM_OM_E!G31</f>
        <v>0</v>
      </c>
      <c r="H31" s="8">
        <f>FC_IND_NFM_AM_E!H31+FC_IND_NFM_PA_E!H31+FC_IND_NFM_SA_E!H31+FC_IND_NFM_OM_E!H31</f>
        <v>0</v>
      </c>
      <c r="I31" s="8">
        <f>FC_IND_NFM_AM_E!I31+FC_IND_NFM_PA_E!I31+FC_IND_NFM_SA_E!I31+FC_IND_NFM_OM_E!I31</f>
        <v>0</v>
      </c>
      <c r="J31" s="8">
        <f>FC_IND_NFM_AM_E!J31+FC_IND_NFM_PA_E!J31+FC_IND_NFM_SA_E!J31+FC_IND_NFM_OM_E!J31</f>
        <v>0</v>
      </c>
      <c r="K31" s="8">
        <f>FC_IND_NFM_AM_E!K31+FC_IND_NFM_PA_E!K31+FC_IND_NFM_SA_E!K31+FC_IND_NFM_OM_E!K31</f>
        <v>0</v>
      </c>
      <c r="L31" s="8">
        <f>FC_IND_NFM_AM_E!L31+FC_IND_NFM_PA_E!L31+FC_IND_NFM_SA_E!L31+FC_IND_NFM_OM_E!L31</f>
        <v>0</v>
      </c>
      <c r="M31" s="8">
        <f>FC_IND_NFM_AM_E!M31+FC_IND_NFM_PA_E!M31+FC_IND_NFM_SA_E!M31+FC_IND_NFM_OM_E!M31</f>
        <v>0</v>
      </c>
      <c r="N31" s="8">
        <f>FC_IND_NFM_AM_E!N31+FC_IND_NFM_PA_E!N31+FC_IND_NFM_SA_E!N31+FC_IND_NFM_OM_E!N31</f>
        <v>0</v>
      </c>
      <c r="O31" s="8">
        <f>FC_IND_NFM_AM_E!O31+FC_IND_NFM_PA_E!O31+FC_IND_NFM_SA_E!O31+FC_IND_NFM_OM_E!O31</f>
        <v>0</v>
      </c>
      <c r="P31" s="8">
        <f>FC_IND_NFM_AM_E!P31+FC_IND_NFM_PA_E!P31+FC_IND_NFM_SA_E!P31+FC_IND_NFM_OM_E!P31</f>
        <v>0</v>
      </c>
      <c r="Q31" s="8">
        <f>FC_IND_NFM_AM_E!Q31+FC_IND_NFM_PA_E!Q31+FC_IND_NFM_SA_E!Q31+FC_IND_NFM_OM_E!Q31</f>
        <v>0</v>
      </c>
      <c r="R31" s="8">
        <f>FC_IND_NFM_AM_E!R31+FC_IND_NFM_PA_E!R31+FC_IND_NFM_SA_E!R31+FC_IND_NFM_OM_E!R31</f>
        <v>0</v>
      </c>
      <c r="S31" s="8">
        <f>FC_IND_NFM_AM_E!S31+FC_IND_NFM_PA_E!S31+FC_IND_NFM_SA_E!S31+FC_IND_NFM_OM_E!S31</f>
        <v>0</v>
      </c>
      <c r="T31" s="8">
        <f>FC_IND_NFM_AM_E!T31+FC_IND_NFM_PA_E!T31+FC_IND_NFM_SA_E!T31+FC_IND_NFM_OM_E!T31</f>
        <v>0</v>
      </c>
      <c r="U31" s="8">
        <f>FC_IND_NFM_AM_E!U31+FC_IND_NFM_PA_E!U31+FC_IND_NFM_SA_E!U31+FC_IND_NFM_OM_E!U31</f>
        <v>0</v>
      </c>
      <c r="V31" s="8">
        <f>FC_IND_NFM_AM_E!V31+FC_IND_NFM_PA_E!V31+FC_IND_NFM_SA_E!V31+FC_IND_NFM_OM_E!V31</f>
        <v>0</v>
      </c>
      <c r="W31" s="8">
        <f>FC_IND_NFM_AM_E!W31+FC_IND_NFM_PA_E!W31+FC_IND_NFM_SA_E!W31+FC_IND_NFM_OM_E!W31</f>
        <v>0</v>
      </c>
      <c r="X31" s="8">
        <f>FC_IND_NFM_AM_E!X31+FC_IND_NFM_PA_E!X31+FC_IND_NFM_SA_E!X31+FC_IND_NFM_OM_E!X31</f>
        <v>0</v>
      </c>
      <c r="Y31" s="8">
        <f>FC_IND_NFM_AM_E!Y31+FC_IND_NFM_PA_E!Y31+FC_IND_NFM_SA_E!Y31+FC_IND_NFM_OM_E!Y31</f>
        <v>0</v>
      </c>
      <c r="Z31" s="8">
        <f>FC_IND_NFM_AM_E!Z31+FC_IND_NFM_PA_E!Z31+FC_IND_NFM_SA_E!Z31+FC_IND_NFM_OM_E!Z31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FC_IND_NFM_AM_E!C32+FC_IND_NFM_PA_E!C32+FC_IND_NFM_SA_E!C32+FC_IND_NFM_OM_E!C32</f>
        <v>0</v>
      </c>
      <c r="D32" s="8">
        <f>FC_IND_NFM_AM_E!D32+FC_IND_NFM_PA_E!D32+FC_IND_NFM_SA_E!D32+FC_IND_NFM_OM_E!D32</f>
        <v>0</v>
      </c>
      <c r="E32" s="8">
        <f>FC_IND_NFM_AM_E!E32+FC_IND_NFM_PA_E!E32+FC_IND_NFM_SA_E!E32+FC_IND_NFM_OM_E!E32</f>
        <v>0</v>
      </c>
      <c r="F32" s="8">
        <f>FC_IND_NFM_AM_E!F32+FC_IND_NFM_PA_E!F32+FC_IND_NFM_SA_E!F32+FC_IND_NFM_OM_E!F32</f>
        <v>0</v>
      </c>
      <c r="G32" s="8">
        <f>FC_IND_NFM_AM_E!G32+FC_IND_NFM_PA_E!G32+FC_IND_NFM_SA_E!G32+FC_IND_NFM_OM_E!G32</f>
        <v>0</v>
      </c>
      <c r="H32" s="8">
        <f>FC_IND_NFM_AM_E!H32+FC_IND_NFM_PA_E!H32+FC_IND_NFM_SA_E!H32+FC_IND_NFM_OM_E!H32</f>
        <v>0</v>
      </c>
      <c r="I32" s="8">
        <f>FC_IND_NFM_AM_E!I32+FC_IND_NFM_PA_E!I32+FC_IND_NFM_SA_E!I32+FC_IND_NFM_OM_E!I32</f>
        <v>0</v>
      </c>
      <c r="J32" s="8">
        <f>FC_IND_NFM_AM_E!J32+FC_IND_NFM_PA_E!J32+FC_IND_NFM_SA_E!J32+FC_IND_NFM_OM_E!J32</f>
        <v>0</v>
      </c>
      <c r="K32" s="8">
        <f>FC_IND_NFM_AM_E!K32+FC_IND_NFM_PA_E!K32+FC_IND_NFM_SA_E!K32+FC_IND_NFM_OM_E!K32</f>
        <v>0</v>
      </c>
      <c r="L32" s="8">
        <f>FC_IND_NFM_AM_E!L32+FC_IND_NFM_PA_E!L32+FC_IND_NFM_SA_E!L32+FC_IND_NFM_OM_E!L32</f>
        <v>0</v>
      </c>
      <c r="M32" s="8">
        <f>FC_IND_NFM_AM_E!M32+FC_IND_NFM_PA_E!M32+FC_IND_NFM_SA_E!M32+FC_IND_NFM_OM_E!M32</f>
        <v>0</v>
      </c>
      <c r="N32" s="8">
        <f>FC_IND_NFM_AM_E!N32+FC_IND_NFM_PA_E!N32+FC_IND_NFM_SA_E!N32+FC_IND_NFM_OM_E!N32</f>
        <v>0</v>
      </c>
      <c r="O32" s="8">
        <f>FC_IND_NFM_AM_E!O32+FC_IND_NFM_PA_E!O32+FC_IND_NFM_SA_E!O32+FC_IND_NFM_OM_E!O32</f>
        <v>0</v>
      </c>
      <c r="P32" s="8">
        <f>FC_IND_NFM_AM_E!P32+FC_IND_NFM_PA_E!P32+FC_IND_NFM_SA_E!P32+FC_IND_NFM_OM_E!P32</f>
        <v>0</v>
      </c>
      <c r="Q32" s="8">
        <f>FC_IND_NFM_AM_E!Q32+FC_IND_NFM_PA_E!Q32+FC_IND_NFM_SA_E!Q32+FC_IND_NFM_OM_E!Q32</f>
        <v>0</v>
      </c>
      <c r="R32" s="8">
        <f>FC_IND_NFM_AM_E!R32+FC_IND_NFM_PA_E!R32+FC_IND_NFM_SA_E!R32+FC_IND_NFM_OM_E!R32</f>
        <v>0</v>
      </c>
      <c r="S32" s="8">
        <f>FC_IND_NFM_AM_E!S32+FC_IND_NFM_PA_E!S32+FC_IND_NFM_SA_E!S32+FC_IND_NFM_OM_E!S32</f>
        <v>0</v>
      </c>
      <c r="T32" s="8">
        <f>FC_IND_NFM_AM_E!T32+FC_IND_NFM_PA_E!T32+FC_IND_NFM_SA_E!T32+FC_IND_NFM_OM_E!T32</f>
        <v>0</v>
      </c>
      <c r="U32" s="8">
        <f>FC_IND_NFM_AM_E!U32+FC_IND_NFM_PA_E!U32+FC_IND_NFM_SA_E!U32+FC_IND_NFM_OM_E!U32</f>
        <v>0</v>
      </c>
      <c r="V32" s="8">
        <f>FC_IND_NFM_AM_E!V32+FC_IND_NFM_PA_E!V32+FC_IND_NFM_SA_E!V32+FC_IND_NFM_OM_E!V32</f>
        <v>0</v>
      </c>
      <c r="W32" s="8">
        <f>FC_IND_NFM_AM_E!W32+FC_IND_NFM_PA_E!W32+FC_IND_NFM_SA_E!W32+FC_IND_NFM_OM_E!W32</f>
        <v>0</v>
      </c>
      <c r="X32" s="8">
        <f>FC_IND_NFM_AM_E!X32+FC_IND_NFM_PA_E!X32+FC_IND_NFM_SA_E!X32+FC_IND_NFM_OM_E!X32</f>
        <v>0</v>
      </c>
      <c r="Y32" s="8">
        <f>FC_IND_NFM_AM_E!Y32+FC_IND_NFM_PA_E!Y32+FC_IND_NFM_SA_E!Y32+FC_IND_NFM_OM_E!Y32</f>
        <v>0</v>
      </c>
      <c r="Z32" s="8">
        <f>FC_IND_NFM_AM_E!Z32+FC_IND_NFM_PA_E!Z32+FC_IND_NFM_SA_E!Z32+FC_IND_NFM_OM_E!Z32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52.697859120000004</v>
      </c>
      <c r="D33" s="19">
        <f t="shared" ref="D33:W33" si="27">SUM(D34:D50)</f>
        <v>43.316886240000002</v>
      </c>
      <c r="E33" s="19">
        <f t="shared" si="27"/>
        <v>3.2107233600000002</v>
      </c>
      <c r="F33" s="19">
        <f t="shared" si="27"/>
        <v>3.2107233600000007</v>
      </c>
      <c r="G33" s="19">
        <f t="shared" si="27"/>
        <v>9.4321972800000005</v>
      </c>
      <c r="H33" s="19">
        <f t="shared" si="27"/>
        <v>0</v>
      </c>
      <c r="I33" s="19">
        <f t="shared" si="27"/>
        <v>0</v>
      </c>
      <c r="J33" s="19">
        <f t="shared" si="27"/>
        <v>11.99723904</v>
      </c>
      <c r="K33" s="19">
        <f t="shared" si="27"/>
        <v>8.707724279999999</v>
      </c>
      <c r="L33" s="19">
        <f t="shared" si="27"/>
        <v>8.9012700000000002</v>
      </c>
      <c r="M33" s="19">
        <f t="shared" si="27"/>
        <v>2.9026504799999988</v>
      </c>
      <c r="N33" s="19">
        <f t="shared" si="27"/>
        <v>5.8053009599999994</v>
      </c>
      <c r="O33" s="19">
        <f t="shared" si="27"/>
        <v>5.8053009600000003</v>
      </c>
      <c r="P33" s="19">
        <f t="shared" si="27"/>
        <v>2.9026504799999984</v>
      </c>
      <c r="Q33" s="19">
        <f t="shared" si="27"/>
        <v>5.8053009600000012</v>
      </c>
      <c r="R33" s="19">
        <f t="shared" si="27"/>
        <v>5.8053009600000003</v>
      </c>
      <c r="S33" s="19">
        <f t="shared" si="27"/>
        <v>5.8053009600000003</v>
      </c>
      <c r="T33" s="19">
        <f t="shared" si="27"/>
        <v>5.9229237600000006</v>
      </c>
      <c r="U33" s="19">
        <f t="shared" si="27"/>
        <v>5.7476815200000013</v>
      </c>
      <c r="V33" s="19">
        <f t="shared" si="27"/>
        <v>5.5458590400000007</v>
      </c>
      <c r="W33" s="19">
        <f t="shared" si="27"/>
        <v>2.6260207200000001</v>
      </c>
      <c r="X33" s="19">
        <f t="shared" ref="X33:Z33" si="28">SUM(X34:X50)</f>
        <v>3.0156235200000006</v>
      </c>
      <c r="Y33" s="19">
        <f t="shared" si="28"/>
        <v>3.9094401600000013</v>
      </c>
      <c r="Z33" s="19">
        <f t="shared" si="28"/>
        <v>3.7563577199999982</v>
      </c>
    </row>
    <row r="34" spans="1:26" ht="11.25" customHeight="1" x14ac:dyDescent="0.2">
      <c r="A34" s="28" t="s">
        <v>54</v>
      </c>
      <c r="B34" s="7" t="s">
        <v>55</v>
      </c>
      <c r="C34" s="8">
        <f>FC_IND_NFM_AM_E!C34+FC_IND_NFM_PA_E!C34+FC_IND_NFM_SA_E!C34+FC_IND_NFM_OM_E!C34</f>
        <v>0</v>
      </c>
      <c r="D34" s="8">
        <f>FC_IND_NFM_AM_E!D34+FC_IND_NFM_PA_E!D34+FC_IND_NFM_SA_E!D34+FC_IND_NFM_OM_E!D34</f>
        <v>0</v>
      </c>
      <c r="E34" s="8">
        <f>FC_IND_NFM_AM_E!E34+FC_IND_NFM_PA_E!E34+FC_IND_NFM_SA_E!E34+FC_IND_NFM_OM_E!E34</f>
        <v>0</v>
      </c>
      <c r="F34" s="8">
        <f>FC_IND_NFM_AM_E!F34+FC_IND_NFM_PA_E!F34+FC_IND_NFM_SA_E!F34+FC_IND_NFM_OM_E!F34</f>
        <v>0</v>
      </c>
      <c r="G34" s="8">
        <f>FC_IND_NFM_AM_E!G34+FC_IND_NFM_PA_E!G34+FC_IND_NFM_SA_E!G34+FC_IND_NFM_OM_E!G34</f>
        <v>0</v>
      </c>
      <c r="H34" s="8">
        <f>FC_IND_NFM_AM_E!H34+FC_IND_NFM_PA_E!H34+FC_IND_NFM_SA_E!H34+FC_IND_NFM_OM_E!H34</f>
        <v>0</v>
      </c>
      <c r="I34" s="8">
        <f>FC_IND_NFM_AM_E!I34+FC_IND_NFM_PA_E!I34+FC_IND_NFM_SA_E!I34+FC_IND_NFM_OM_E!I34</f>
        <v>0</v>
      </c>
      <c r="J34" s="8">
        <f>FC_IND_NFM_AM_E!J34+FC_IND_NFM_PA_E!J34+FC_IND_NFM_SA_E!J34+FC_IND_NFM_OM_E!J34</f>
        <v>0</v>
      </c>
      <c r="K34" s="8">
        <f>FC_IND_NFM_AM_E!K34+FC_IND_NFM_PA_E!K34+FC_IND_NFM_SA_E!K34+FC_IND_NFM_OM_E!K34</f>
        <v>0</v>
      </c>
      <c r="L34" s="8">
        <f>FC_IND_NFM_AM_E!L34+FC_IND_NFM_PA_E!L34+FC_IND_NFM_SA_E!L34+FC_IND_NFM_OM_E!L34</f>
        <v>0</v>
      </c>
      <c r="M34" s="8">
        <f>FC_IND_NFM_AM_E!M34+FC_IND_NFM_PA_E!M34+FC_IND_NFM_SA_E!M34+FC_IND_NFM_OM_E!M34</f>
        <v>0</v>
      </c>
      <c r="N34" s="8">
        <f>FC_IND_NFM_AM_E!N34+FC_IND_NFM_PA_E!N34+FC_IND_NFM_SA_E!N34+FC_IND_NFM_OM_E!N34</f>
        <v>0</v>
      </c>
      <c r="O34" s="8">
        <f>FC_IND_NFM_AM_E!O34+FC_IND_NFM_PA_E!O34+FC_IND_NFM_SA_E!O34+FC_IND_NFM_OM_E!O34</f>
        <v>0</v>
      </c>
      <c r="P34" s="8">
        <f>FC_IND_NFM_AM_E!P34+FC_IND_NFM_PA_E!P34+FC_IND_NFM_SA_E!P34+FC_IND_NFM_OM_E!P34</f>
        <v>0</v>
      </c>
      <c r="Q34" s="8">
        <f>FC_IND_NFM_AM_E!Q34+FC_IND_NFM_PA_E!Q34+FC_IND_NFM_SA_E!Q34+FC_IND_NFM_OM_E!Q34</f>
        <v>0</v>
      </c>
      <c r="R34" s="8">
        <f>FC_IND_NFM_AM_E!R34+FC_IND_NFM_PA_E!R34+FC_IND_NFM_SA_E!R34+FC_IND_NFM_OM_E!R34</f>
        <v>0</v>
      </c>
      <c r="S34" s="8">
        <f>FC_IND_NFM_AM_E!S34+FC_IND_NFM_PA_E!S34+FC_IND_NFM_SA_E!S34+FC_IND_NFM_OM_E!S34</f>
        <v>0</v>
      </c>
      <c r="T34" s="8">
        <f>FC_IND_NFM_AM_E!T34+FC_IND_NFM_PA_E!T34+FC_IND_NFM_SA_E!T34+FC_IND_NFM_OM_E!T34</f>
        <v>0</v>
      </c>
      <c r="U34" s="8">
        <f>FC_IND_NFM_AM_E!U34+FC_IND_NFM_PA_E!U34+FC_IND_NFM_SA_E!U34+FC_IND_NFM_OM_E!U34</f>
        <v>0</v>
      </c>
      <c r="V34" s="8">
        <f>FC_IND_NFM_AM_E!V34+FC_IND_NFM_PA_E!V34+FC_IND_NFM_SA_E!V34+FC_IND_NFM_OM_E!V34</f>
        <v>0</v>
      </c>
      <c r="W34" s="8">
        <f>FC_IND_NFM_AM_E!W34+FC_IND_NFM_PA_E!W34+FC_IND_NFM_SA_E!W34+FC_IND_NFM_OM_E!W34</f>
        <v>0</v>
      </c>
      <c r="X34" s="8">
        <f>FC_IND_NFM_AM_E!X34+FC_IND_NFM_PA_E!X34+FC_IND_NFM_SA_E!X34+FC_IND_NFM_OM_E!X34</f>
        <v>0</v>
      </c>
      <c r="Y34" s="8">
        <f>FC_IND_NFM_AM_E!Y34+FC_IND_NFM_PA_E!Y34+FC_IND_NFM_SA_E!Y34+FC_IND_NFM_OM_E!Y34</f>
        <v>0</v>
      </c>
      <c r="Z34" s="8">
        <f>FC_IND_NFM_AM_E!Z34+FC_IND_NFM_PA_E!Z34+FC_IND_NFM_SA_E!Z34+FC_IND_NFM_OM_E!Z34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FC_IND_NFM_AM_E!C35+FC_IND_NFM_PA_E!C35+FC_IND_NFM_SA_E!C35+FC_IND_NFM_OM_E!C35</f>
        <v>0</v>
      </c>
      <c r="D35" s="8">
        <f>FC_IND_NFM_AM_E!D35+FC_IND_NFM_PA_E!D35+FC_IND_NFM_SA_E!D35+FC_IND_NFM_OM_E!D35</f>
        <v>0</v>
      </c>
      <c r="E35" s="8">
        <f>FC_IND_NFM_AM_E!E35+FC_IND_NFM_PA_E!E35+FC_IND_NFM_SA_E!E35+FC_IND_NFM_OM_E!E35</f>
        <v>0</v>
      </c>
      <c r="F35" s="8">
        <f>FC_IND_NFM_AM_E!F35+FC_IND_NFM_PA_E!F35+FC_IND_NFM_SA_E!F35+FC_IND_NFM_OM_E!F35</f>
        <v>0</v>
      </c>
      <c r="G35" s="8">
        <f>FC_IND_NFM_AM_E!G35+FC_IND_NFM_PA_E!G35+FC_IND_NFM_SA_E!G35+FC_IND_NFM_OM_E!G35</f>
        <v>0</v>
      </c>
      <c r="H35" s="8">
        <f>FC_IND_NFM_AM_E!H35+FC_IND_NFM_PA_E!H35+FC_IND_NFM_SA_E!H35+FC_IND_NFM_OM_E!H35</f>
        <v>0</v>
      </c>
      <c r="I35" s="8">
        <f>FC_IND_NFM_AM_E!I35+FC_IND_NFM_PA_E!I35+FC_IND_NFM_SA_E!I35+FC_IND_NFM_OM_E!I35</f>
        <v>0</v>
      </c>
      <c r="J35" s="8">
        <f>FC_IND_NFM_AM_E!J35+FC_IND_NFM_PA_E!J35+FC_IND_NFM_SA_E!J35+FC_IND_NFM_OM_E!J35</f>
        <v>0</v>
      </c>
      <c r="K35" s="8">
        <f>FC_IND_NFM_AM_E!K35+FC_IND_NFM_PA_E!K35+FC_IND_NFM_SA_E!K35+FC_IND_NFM_OM_E!K35</f>
        <v>0</v>
      </c>
      <c r="L35" s="8">
        <f>FC_IND_NFM_AM_E!L35+FC_IND_NFM_PA_E!L35+FC_IND_NFM_SA_E!L35+FC_IND_NFM_OM_E!L35</f>
        <v>0</v>
      </c>
      <c r="M35" s="8">
        <f>FC_IND_NFM_AM_E!M35+FC_IND_NFM_PA_E!M35+FC_IND_NFM_SA_E!M35+FC_IND_NFM_OM_E!M35</f>
        <v>0</v>
      </c>
      <c r="N35" s="8">
        <f>FC_IND_NFM_AM_E!N35+FC_IND_NFM_PA_E!N35+FC_IND_NFM_SA_E!N35+FC_IND_NFM_OM_E!N35</f>
        <v>0</v>
      </c>
      <c r="O35" s="8">
        <f>FC_IND_NFM_AM_E!O35+FC_IND_NFM_PA_E!O35+FC_IND_NFM_SA_E!O35+FC_IND_NFM_OM_E!O35</f>
        <v>0</v>
      </c>
      <c r="P35" s="8">
        <f>FC_IND_NFM_AM_E!P35+FC_IND_NFM_PA_E!P35+FC_IND_NFM_SA_E!P35+FC_IND_NFM_OM_E!P35</f>
        <v>0</v>
      </c>
      <c r="Q35" s="8">
        <f>FC_IND_NFM_AM_E!Q35+FC_IND_NFM_PA_E!Q35+FC_IND_NFM_SA_E!Q35+FC_IND_NFM_OM_E!Q35</f>
        <v>0</v>
      </c>
      <c r="R35" s="8">
        <f>FC_IND_NFM_AM_E!R35+FC_IND_NFM_PA_E!R35+FC_IND_NFM_SA_E!R35+FC_IND_NFM_OM_E!R35</f>
        <v>0</v>
      </c>
      <c r="S35" s="8">
        <f>FC_IND_NFM_AM_E!S35+FC_IND_NFM_PA_E!S35+FC_IND_NFM_SA_E!S35+FC_IND_NFM_OM_E!S35</f>
        <v>0</v>
      </c>
      <c r="T35" s="8">
        <f>FC_IND_NFM_AM_E!T35+FC_IND_NFM_PA_E!T35+FC_IND_NFM_SA_E!T35+FC_IND_NFM_OM_E!T35</f>
        <v>0</v>
      </c>
      <c r="U35" s="8">
        <f>FC_IND_NFM_AM_E!U35+FC_IND_NFM_PA_E!U35+FC_IND_NFM_SA_E!U35+FC_IND_NFM_OM_E!U35</f>
        <v>0</v>
      </c>
      <c r="V35" s="8">
        <f>FC_IND_NFM_AM_E!V35+FC_IND_NFM_PA_E!V35+FC_IND_NFM_SA_E!V35+FC_IND_NFM_OM_E!V35</f>
        <v>0</v>
      </c>
      <c r="W35" s="8">
        <f>FC_IND_NFM_AM_E!W35+FC_IND_NFM_PA_E!W35+FC_IND_NFM_SA_E!W35+FC_IND_NFM_OM_E!W35</f>
        <v>0</v>
      </c>
      <c r="X35" s="8">
        <f>FC_IND_NFM_AM_E!X35+FC_IND_NFM_PA_E!X35+FC_IND_NFM_SA_E!X35+FC_IND_NFM_OM_E!X35</f>
        <v>0</v>
      </c>
      <c r="Y35" s="8">
        <f>FC_IND_NFM_AM_E!Y35+FC_IND_NFM_PA_E!Y35+FC_IND_NFM_SA_E!Y35+FC_IND_NFM_OM_E!Y35</f>
        <v>0</v>
      </c>
      <c r="Z35" s="8">
        <f>FC_IND_NFM_AM_E!Z35+FC_IND_NFM_PA_E!Z35+FC_IND_NFM_SA_E!Z35+FC_IND_NFM_OM_E!Z35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FC_IND_NFM_AM_E!C36+FC_IND_NFM_PA_E!C36+FC_IND_NFM_SA_E!C36+FC_IND_NFM_OM_E!C36</f>
        <v>14.923049040000006</v>
      </c>
      <c r="D36" s="8">
        <f>FC_IND_NFM_AM_E!D36+FC_IND_NFM_PA_E!D36+FC_IND_NFM_SA_E!D36+FC_IND_NFM_OM_E!D36</f>
        <v>14.923049040000004</v>
      </c>
      <c r="E36" s="8">
        <f>FC_IND_NFM_AM_E!E36+FC_IND_NFM_PA_E!E36+FC_IND_NFM_SA_E!E36+FC_IND_NFM_OM_E!E36</f>
        <v>0</v>
      </c>
      <c r="F36" s="8">
        <f>FC_IND_NFM_AM_E!F36+FC_IND_NFM_PA_E!F36+FC_IND_NFM_SA_E!F36+FC_IND_NFM_OM_E!F36</f>
        <v>0</v>
      </c>
      <c r="G36" s="8">
        <f>FC_IND_NFM_AM_E!G36+FC_IND_NFM_PA_E!G36+FC_IND_NFM_SA_E!G36+FC_IND_NFM_OM_E!G36</f>
        <v>0</v>
      </c>
      <c r="H36" s="8">
        <f>FC_IND_NFM_AM_E!H36+FC_IND_NFM_PA_E!H36+FC_IND_NFM_SA_E!H36+FC_IND_NFM_OM_E!H36</f>
        <v>0</v>
      </c>
      <c r="I36" s="8">
        <f>FC_IND_NFM_AM_E!I36+FC_IND_NFM_PA_E!I36+FC_IND_NFM_SA_E!I36+FC_IND_NFM_OM_E!I36</f>
        <v>0</v>
      </c>
      <c r="J36" s="8">
        <f>FC_IND_NFM_AM_E!J36+FC_IND_NFM_PA_E!J36+FC_IND_NFM_SA_E!J36+FC_IND_NFM_OM_E!J36</f>
        <v>5.8053009600000003</v>
      </c>
      <c r="K36" s="8">
        <f>FC_IND_NFM_AM_E!K36+FC_IND_NFM_PA_E!K36+FC_IND_NFM_SA_E!K36+FC_IND_NFM_OM_E!K36</f>
        <v>8.707724279999999</v>
      </c>
      <c r="L36" s="8">
        <f>FC_IND_NFM_AM_E!L36+FC_IND_NFM_PA_E!L36+FC_IND_NFM_SA_E!L36+FC_IND_NFM_OM_E!L36</f>
        <v>5.8053009600000003</v>
      </c>
      <c r="M36" s="8">
        <f>FC_IND_NFM_AM_E!M36+FC_IND_NFM_PA_E!M36+FC_IND_NFM_SA_E!M36+FC_IND_NFM_OM_E!M36</f>
        <v>2.9026504799999988</v>
      </c>
      <c r="N36" s="8">
        <f>FC_IND_NFM_AM_E!N36+FC_IND_NFM_PA_E!N36+FC_IND_NFM_SA_E!N36+FC_IND_NFM_OM_E!N36</f>
        <v>5.8053009599999994</v>
      </c>
      <c r="O36" s="8">
        <f>FC_IND_NFM_AM_E!O36+FC_IND_NFM_PA_E!O36+FC_IND_NFM_SA_E!O36+FC_IND_NFM_OM_E!O36</f>
        <v>5.8053009600000003</v>
      </c>
      <c r="P36" s="8">
        <f>FC_IND_NFM_AM_E!P36+FC_IND_NFM_PA_E!P36+FC_IND_NFM_SA_E!P36+FC_IND_NFM_OM_E!P36</f>
        <v>2.9026504799999984</v>
      </c>
      <c r="Q36" s="8">
        <f>FC_IND_NFM_AM_E!Q36+FC_IND_NFM_PA_E!Q36+FC_IND_NFM_SA_E!Q36+FC_IND_NFM_OM_E!Q36</f>
        <v>5.8053009600000012</v>
      </c>
      <c r="R36" s="8">
        <f>FC_IND_NFM_AM_E!R36+FC_IND_NFM_PA_E!R36+FC_IND_NFM_SA_E!R36+FC_IND_NFM_OM_E!R36</f>
        <v>5.8053009600000003</v>
      </c>
      <c r="S36" s="8">
        <f>FC_IND_NFM_AM_E!S36+FC_IND_NFM_PA_E!S36+FC_IND_NFM_SA_E!S36+FC_IND_NFM_OM_E!S36</f>
        <v>5.8053009600000003</v>
      </c>
      <c r="T36" s="8">
        <f>FC_IND_NFM_AM_E!T36+FC_IND_NFM_PA_E!T36+FC_IND_NFM_SA_E!T36+FC_IND_NFM_OM_E!T36</f>
        <v>5.7732714000000005</v>
      </c>
      <c r="U36" s="8">
        <f>FC_IND_NFM_AM_E!U36+FC_IND_NFM_PA_E!U36+FC_IND_NFM_SA_E!U36+FC_IND_NFM_OM_E!U36</f>
        <v>5.5788224400000015</v>
      </c>
      <c r="V36" s="8">
        <f>FC_IND_NFM_AM_E!V36+FC_IND_NFM_PA_E!V36+FC_IND_NFM_SA_E!V36+FC_IND_NFM_OM_E!V36</f>
        <v>5.3930055600000006</v>
      </c>
      <c r="W36" s="8">
        <f>FC_IND_NFM_AM_E!W36+FC_IND_NFM_PA_E!W36+FC_IND_NFM_SA_E!W36+FC_IND_NFM_OM_E!W36</f>
        <v>2.5369228800000001</v>
      </c>
      <c r="X36" s="8">
        <f>FC_IND_NFM_AM_E!X36+FC_IND_NFM_PA_E!X36+FC_IND_NFM_SA_E!X36+FC_IND_NFM_OM_E!X36</f>
        <v>2.8881122400000008</v>
      </c>
      <c r="Y36" s="8">
        <f>FC_IND_NFM_AM_E!Y36+FC_IND_NFM_PA_E!Y36+FC_IND_NFM_SA_E!Y36+FC_IND_NFM_OM_E!Y36</f>
        <v>3.7501844400000013</v>
      </c>
      <c r="Z36" s="8">
        <f>FC_IND_NFM_AM_E!Z36+FC_IND_NFM_PA_E!Z36+FC_IND_NFM_SA_E!Z36+FC_IND_NFM_OM_E!Z36</f>
        <v>3.5586885599999984</v>
      </c>
    </row>
    <row r="37" spans="1:26" ht="11.25" customHeight="1" x14ac:dyDescent="0.2">
      <c r="A37" s="28" t="s">
        <v>60</v>
      </c>
      <c r="B37" s="7" t="s">
        <v>61</v>
      </c>
      <c r="C37" s="8">
        <f>FC_IND_NFM_AM_E!C37+FC_IND_NFM_PA_E!C37+FC_IND_NFM_SA_E!C37+FC_IND_NFM_OM_E!C37</f>
        <v>0</v>
      </c>
      <c r="D37" s="8">
        <f>FC_IND_NFM_AM_E!D37+FC_IND_NFM_PA_E!D37+FC_IND_NFM_SA_E!D37+FC_IND_NFM_OM_E!D37</f>
        <v>0</v>
      </c>
      <c r="E37" s="8">
        <f>FC_IND_NFM_AM_E!E37+FC_IND_NFM_PA_E!E37+FC_IND_NFM_SA_E!E37+FC_IND_NFM_OM_E!E37</f>
        <v>0</v>
      </c>
      <c r="F37" s="8">
        <f>FC_IND_NFM_AM_E!F37+FC_IND_NFM_PA_E!F37+FC_IND_NFM_SA_E!F37+FC_IND_NFM_OM_E!F37</f>
        <v>0</v>
      </c>
      <c r="G37" s="8">
        <f>FC_IND_NFM_AM_E!G37+FC_IND_NFM_PA_E!G37+FC_IND_NFM_SA_E!G37+FC_IND_NFM_OM_E!G37</f>
        <v>0</v>
      </c>
      <c r="H37" s="8">
        <f>FC_IND_NFM_AM_E!H37+FC_IND_NFM_PA_E!H37+FC_IND_NFM_SA_E!H37+FC_IND_NFM_OM_E!H37</f>
        <v>0</v>
      </c>
      <c r="I37" s="8">
        <f>FC_IND_NFM_AM_E!I37+FC_IND_NFM_PA_E!I37+FC_IND_NFM_SA_E!I37+FC_IND_NFM_OM_E!I37</f>
        <v>0</v>
      </c>
      <c r="J37" s="8">
        <f>FC_IND_NFM_AM_E!J37+FC_IND_NFM_PA_E!J37+FC_IND_NFM_SA_E!J37+FC_IND_NFM_OM_E!J37</f>
        <v>0</v>
      </c>
      <c r="K37" s="8">
        <f>FC_IND_NFM_AM_E!K37+FC_IND_NFM_PA_E!K37+FC_IND_NFM_SA_E!K37+FC_IND_NFM_OM_E!K37</f>
        <v>0</v>
      </c>
      <c r="L37" s="8">
        <f>FC_IND_NFM_AM_E!L37+FC_IND_NFM_PA_E!L37+FC_IND_NFM_SA_E!L37+FC_IND_NFM_OM_E!L37</f>
        <v>0</v>
      </c>
      <c r="M37" s="8">
        <f>FC_IND_NFM_AM_E!M37+FC_IND_NFM_PA_E!M37+FC_IND_NFM_SA_E!M37+FC_IND_NFM_OM_E!M37</f>
        <v>0</v>
      </c>
      <c r="N37" s="8">
        <f>FC_IND_NFM_AM_E!N37+FC_IND_NFM_PA_E!N37+FC_IND_NFM_SA_E!N37+FC_IND_NFM_OM_E!N37</f>
        <v>0</v>
      </c>
      <c r="O37" s="8">
        <f>FC_IND_NFM_AM_E!O37+FC_IND_NFM_PA_E!O37+FC_IND_NFM_SA_E!O37+FC_IND_NFM_OM_E!O37</f>
        <v>0</v>
      </c>
      <c r="P37" s="8">
        <f>FC_IND_NFM_AM_E!P37+FC_IND_NFM_PA_E!P37+FC_IND_NFM_SA_E!P37+FC_IND_NFM_OM_E!P37</f>
        <v>0</v>
      </c>
      <c r="Q37" s="8">
        <f>FC_IND_NFM_AM_E!Q37+FC_IND_NFM_PA_E!Q37+FC_IND_NFM_SA_E!Q37+FC_IND_NFM_OM_E!Q37</f>
        <v>0</v>
      </c>
      <c r="R37" s="8">
        <f>FC_IND_NFM_AM_E!R37+FC_IND_NFM_PA_E!R37+FC_IND_NFM_SA_E!R37+FC_IND_NFM_OM_E!R37</f>
        <v>0</v>
      </c>
      <c r="S37" s="8">
        <f>FC_IND_NFM_AM_E!S37+FC_IND_NFM_PA_E!S37+FC_IND_NFM_SA_E!S37+FC_IND_NFM_OM_E!S37</f>
        <v>0</v>
      </c>
      <c r="T37" s="8">
        <f>FC_IND_NFM_AM_E!T37+FC_IND_NFM_PA_E!T37+FC_IND_NFM_SA_E!T37+FC_IND_NFM_OM_E!T37</f>
        <v>0</v>
      </c>
      <c r="U37" s="8">
        <f>FC_IND_NFM_AM_E!U37+FC_IND_NFM_PA_E!U37+FC_IND_NFM_SA_E!U37+FC_IND_NFM_OM_E!U37</f>
        <v>0</v>
      </c>
      <c r="V37" s="8">
        <f>FC_IND_NFM_AM_E!V37+FC_IND_NFM_PA_E!V37+FC_IND_NFM_SA_E!V37+FC_IND_NFM_OM_E!V37</f>
        <v>0</v>
      </c>
      <c r="W37" s="8">
        <f>FC_IND_NFM_AM_E!W37+FC_IND_NFM_PA_E!W37+FC_IND_NFM_SA_E!W37+FC_IND_NFM_OM_E!W37</f>
        <v>0</v>
      </c>
      <c r="X37" s="8">
        <f>FC_IND_NFM_AM_E!X37+FC_IND_NFM_PA_E!X37+FC_IND_NFM_SA_E!X37+FC_IND_NFM_OM_E!X37</f>
        <v>0</v>
      </c>
      <c r="Y37" s="8">
        <f>FC_IND_NFM_AM_E!Y37+FC_IND_NFM_PA_E!Y37+FC_IND_NFM_SA_E!Y37+FC_IND_NFM_OM_E!Y37</f>
        <v>0</v>
      </c>
      <c r="Z37" s="8">
        <f>FC_IND_NFM_AM_E!Z37+FC_IND_NFM_PA_E!Z37+FC_IND_NFM_SA_E!Z37+FC_IND_NFM_OM_E!Z37</f>
        <v>0</v>
      </c>
    </row>
    <row r="38" spans="1:26" ht="11.25" customHeight="1" x14ac:dyDescent="0.2">
      <c r="A38" s="28" t="s">
        <v>62</v>
      </c>
      <c r="B38" s="7" t="s">
        <v>63</v>
      </c>
      <c r="C38" s="8">
        <f>FC_IND_NFM_AM_E!C38+FC_IND_NFM_PA_E!C38+FC_IND_NFM_SA_E!C38+FC_IND_NFM_OM_E!C38</f>
        <v>0</v>
      </c>
      <c r="D38" s="8">
        <f>FC_IND_NFM_AM_E!D38+FC_IND_NFM_PA_E!D38+FC_IND_NFM_SA_E!D38+FC_IND_NFM_OM_E!D38</f>
        <v>0</v>
      </c>
      <c r="E38" s="8">
        <f>FC_IND_NFM_AM_E!E38+FC_IND_NFM_PA_E!E38+FC_IND_NFM_SA_E!E38+FC_IND_NFM_OM_E!E38</f>
        <v>0</v>
      </c>
      <c r="F38" s="8">
        <f>FC_IND_NFM_AM_E!F38+FC_IND_NFM_PA_E!F38+FC_IND_NFM_SA_E!F38+FC_IND_NFM_OM_E!F38</f>
        <v>0</v>
      </c>
      <c r="G38" s="8">
        <f>FC_IND_NFM_AM_E!G38+FC_IND_NFM_PA_E!G38+FC_IND_NFM_SA_E!G38+FC_IND_NFM_OM_E!G38</f>
        <v>0</v>
      </c>
      <c r="H38" s="8">
        <f>FC_IND_NFM_AM_E!H38+FC_IND_NFM_PA_E!H38+FC_IND_NFM_SA_E!H38+FC_IND_NFM_OM_E!H38</f>
        <v>0</v>
      </c>
      <c r="I38" s="8">
        <f>FC_IND_NFM_AM_E!I38+FC_IND_NFM_PA_E!I38+FC_IND_NFM_SA_E!I38+FC_IND_NFM_OM_E!I38</f>
        <v>0</v>
      </c>
      <c r="J38" s="8">
        <f>FC_IND_NFM_AM_E!J38+FC_IND_NFM_PA_E!J38+FC_IND_NFM_SA_E!J38+FC_IND_NFM_OM_E!J38</f>
        <v>0</v>
      </c>
      <c r="K38" s="8">
        <f>FC_IND_NFM_AM_E!K38+FC_IND_NFM_PA_E!K38+FC_IND_NFM_SA_E!K38+FC_IND_NFM_OM_E!K38</f>
        <v>0</v>
      </c>
      <c r="L38" s="8">
        <f>FC_IND_NFM_AM_E!L38+FC_IND_NFM_PA_E!L38+FC_IND_NFM_SA_E!L38+FC_IND_NFM_OM_E!L38</f>
        <v>0</v>
      </c>
      <c r="M38" s="8">
        <f>FC_IND_NFM_AM_E!M38+FC_IND_NFM_PA_E!M38+FC_IND_NFM_SA_E!M38+FC_IND_NFM_OM_E!M38</f>
        <v>0</v>
      </c>
      <c r="N38" s="8">
        <f>FC_IND_NFM_AM_E!N38+FC_IND_NFM_PA_E!N38+FC_IND_NFM_SA_E!N38+FC_IND_NFM_OM_E!N38</f>
        <v>0</v>
      </c>
      <c r="O38" s="8">
        <f>FC_IND_NFM_AM_E!O38+FC_IND_NFM_PA_E!O38+FC_IND_NFM_SA_E!O38+FC_IND_NFM_OM_E!O38</f>
        <v>0</v>
      </c>
      <c r="P38" s="8">
        <f>FC_IND_NFM_AM_E!P38+FC_IND_NFM_PA_E!P38+FC_IND_NFM_SA_E!P38+FC_IND_NFM_OM_E!P38</f>
        <v>0</v>
      </c>
      <c r="Q38" s="8">
        <f>FC_IND_NFM_AM_E!Q38+FC_IND_NFM_PA_E!Q38+FC_IND_NFM_SA_E!Q38+FC_IND_NFM_OM_E!Q38</f>
        <v>0</v>
      </c>
      <c r="R38" s="8">
        <f>FC_IND_NFM_AM_E!R38+FC_IND_NFM_PA_E!R38+FC_IND_NFM_SA_E!R38+FC_IND_NFM_OM_E!R38</f>
        <v>0</v>
      </c>
      <c r="S38" s="8">
        <f>FC_IND_NFM_AM_E!S38+FC_IND_NFM_PA_E!S38+FC_IND_NFM_SA_E!S38+FC_IND_NFM_OM_E!S38</f>
        <v>0</v>
      </c>
      <c r="T38" s="8">
        <f>FC_IND_NFM_AM_E!T38+FC_IND_NFM_PA_E!T38+FC_IND_NFM_SA_E!T38+FC_IND_NFM_OM_E!T38</f>
        <v>0</v>
      </c>
      <c r="U38" s="8">
        <f>FC_IND_NFM_AM_E!U38+FC_IND_NFM_PA_E!U38+FC_IND_NFM_SA_E!U38+FC_IND_NFM_OM_E!U38</f>
        <v>0</v>
      </c>
      <c r="V38" s="8">
        <f>FC_IND_NFM_AM_E!V38+FC_IND_NFM_PA_E!V38+FC_IND_NFM_SA_E!V38+FC_IND_NFM_OM_E!V38</f>
        <v>0</v>
      </c>
      <c r="W38" s="8">
        <f>FC_IND_NFM_AM_E!W38+FC_IND_NFM_PA_E!W38+FC_IND_NFM_SA_E!W38+FC_IND_NFM_OM_E!W38</f>
        <v>0</v>
      </c>
      <c r="X38" s="8">
        <f>FC_IND_NFM_AM_E!X38+FC_IND_NFM_PA_E!X38+FC_IND_NFM_SA_E!X38+FC_IND_NFM_OM_E!X38</f>
        <v>0</v>
      </c>
      <c r="Y38" s="8">
        <f>FC_IND_NFM_AM_E!Y38+FC_IND_NFM_PA_E!Y38+FC_IND_NFM_SA_E!Y38+FC_IND_NFM_OM_E!Y38</f>
        <v>0</v>
      </c>
      <c r="Z38" s="8">
        <f>FC_IND_NFM_AM_E!Z38+FC_IND_NFM_PA_E!Z38+FC_IND_NFM_SA_E!Z38+FC_IND_NFM_OM_E!Z38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FC_IND_NFM_AM_E!C39+FC_IND_NFM_PA_E!C39+FC_IND_NFM_SA_E!C39+FC_IND_NFM_OM_E!C39</f>
        <v>0</v>
      </c>
      <c r="D39" s="8">
        <f>FC_IND_NFM_AM_E!D39+FC_IND_NFM_PA_E!D39+FC_IND_NFM_SA_E!D39+FC_IND_NFM_OM_E!D39</f>
        <v>0</v>
      </c>
      <c r="E39" s="8">
        <f>FC_IND_NFM_AM_E!E39+FC_IND_NFM_PA_E!E39+FC_IND_NFM_SA_E!E39+FC_IND_NFM_OM_E!E39</f>
        <v>0</v>
      </c>
      <c r="F39" s="8">
        <f>FC_IND_NFM_AM_E!F39+FC_IND_NFM_PA_E!F39+FC_IND_NFM_SA_E!F39+FC_IND_NFM_OM_E!F39</f>
        <v>0</v>
      </c>
      <c r="G39" s="8">
        <f>FC_IND_NFM_AM_E!G39+FC_IND_NFM_PA_E!G39+FC_IND_NFM_SA_E!G39+FC_IND_NFM_OM_E!G39</f>
        <v>0</v>
      </c>
      <c r="H39" s="8">
        <f>FC_IND_NFM_AM_E!H39+FC_IND_NFM_PA_E!H39+FC_IND_NFM_SA_E!H39+FC_IND_NFM_OM_E!H39</f>
        <v>0</v>
      </c>
      <c r="I39" s="8">
        <f>FC_IND_NFM_AM_E!I39+FC_IND_NFM_PA_E!I39+FC_IND_NFM_SA_E!I39+FC_IND_NFM_OM_E!I39</f>
        <v>0</v>
      </c>
      <c r="J39" s="8">
        <f>FC_IND_NFM_AM_E!J39+FC_IND_NFM_PA_E!J39+FC_IND_NFM_SA_E!J39+FC_IND_NFM_OM_E!J39</f>
        <v>0</v>
      </c>
      <c r="K39" s="8">
        <f>FC_IND_NFM_AM_E!K39+FC_IND_NFM_PA_E!K39+FC_IND_NFM_SA_E!K39+FC_IND_NFM_OM_E!K39</f>
        <v>0</v>
      </c>
      <c r="L39" s="8">
        <f>FC_IND_NFM_AM_E!L39+FC_IND_NFM_PA_E!L39+FC_IND_NFM_SA_E!L39+FC_IND_NFM_OM_E!L39</f>
        <v>0</v>
      </c>
      <c r="M39" s="8">
        <f>FC_IND_NFM_AM_E!M39+FC_IND_NFM_PA_E!M39+FC_IND_NFM_SA_E!M39+FC_IND_NFM_OM_E!M39</f>
        <v>0</v>
      </c>
      <c r="N39" s="8">
        <f>FC_IND_NFM_AM_E!N39+FC_IND_NFM_PA_E!N39+FC_IND_NFM_SA_E!N39+FC_IND_NFM_OM_E!N39</f>
        <v>0</v>
      </c>
      <c r="O39" s="8">
        <f>FC_IND_NFM_AM_E!O39+FC_IND_NFM_PA_E!O39+FC_IND_NFM_SA_E!O39+FC_IND_NFM_OM_E!O39</f>
        <v>0</v>
      </c>
      <c r="P39" s="8">
        <f>FC_IND_NFM_AM_E!P39+FC_IND_NFM_PA_E!P39+FC_IND_NFM_SA_E!P39+FC_IND_NFM_OM_E!P39</f>
        <v>0</v>
      </c>
      <c r="Q39" s="8">
        <f>FC_IND_NFM_AM_E!Q39+FC_IND_NFM_PA_E!Q39+FC_IND_NFM_SA_E!Q39+FC_IND_NFM_OM_E!Q39</f>
        <v>0</v>
      </c>
      <c r="R39" s="8">
        <f>FC_IND_NFM_AM_E!R39+FC_IND_NFM_PA_E!R39+FC_IND_NFM_SA_E!R39+FC_IND_NFM_OM_E!R39</f>
        <v>0</v>
      </c>
      <c r="S39" s="8">
        <f>FC_IND_NFM_AM_E!S39+FC_IND_NFM_PA_E!S39+FC_IND_NFM_SA_E!S39+FC_IND_NFM_OM_E!S39</f>
        <v>0</v>
      </c>
      <c r="T39" s="8">
        <f>FC_IND_NFM_AM_E!T39+FC_IND_NFM_PA_E!T39+FC_IND_NFM_SA_E!T39+FC_IND_NFM_OM_E!T39</f>
        <v>0</v>
      </c>
      <c r="U39" s="8">
        <f>FC_IND_NFM_AM_E!U39+FC_IND_NFM_PA_E!U39+FC_IND_NFM_SA_E!U39+FC_IND_NFM_OM_E!U39</f>
        <v>0</v>
      </c>
      <c r="V39" s="8">
        <f>FC_IND_NFM_AM_E!V39+FC_IND_NFM_PA_E!V39+FC_IND_NFM_SA_E!V39+FC_IND_NFM_OM_E!V39</f>
        <v>0</v>
      </c>
      <c r="W39" s="8">
        <f>FC_IND_NFM_AM_E!W39+FC_IND_NFM_PA_E!W39+FC_IND_NFM_SA_E!W39+FC_IND_NFM_OM_E!W39</f>
        <v>0</v>
      </c>
      <c r="X39" s="8">
        <f>FC_IND_NFM_AM_E!X39+FC_IND_NFM_PA_E!X39+FC_IND_NFM_SA_E!X39+FC_IND_NFM_OM_E!X39</f>
        <v>0</v>
      </c>
      <c r="Y39" s="8">
        <f>FC_IND_NFM_AM_E!Y39+FC_IND_NFM_PA_E!Y39+FC_IND_NFM_SA_E!Y39+FC_IND_NFM_OM_E!Y39</f>
        <v>0</v>
      </c>
      <c r="Z39" s="8">
        <f>FC_IND_NFM_AM_E!Z39+FC_IND_NFM_PA_E!Z39+FC_IND_NFM_SA_E!Z39+FC_IND_NFM_OM_E!Z39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FC_IND_NFM_AM_E!C40+FC_IND_NFM_PA_E!C40+FC_IND_NFM_SA_E!C40+FC_IND_NFM_OM_E!C40</f>
        <v>0</v>
      </c>
      <c r="D40" s="8">
        <f>FC_IND_NFM_AM_E!D40+FC_IND_NFM_PA_E!D40+FC_IND_NFM_SA_E!D40+FC_IND_NFM_OM_E!D40</f>
        <v>0</v>
      </c>
      <c r="E40" s="8">
        <f>FC_IND_NFM_AM_E!E40+FC_IND_NFM_PA_E!E40+FC_IND_NFM_SA_E!E40+FC_IND_NFM_OM_E!E40</f>
        <v>0</v>
      </c>
      <c r="F40" s="8">
        <f>FC_IND_NFM_AM_E!F40+FC_IND_NFM_PA_E!F40+FC_IND_NFM_SA_E!F40+FC_IND_NFM_OM_E!F40</f>
        <v>0</v>
      </c>
      <c r="G40" s="8">
        <f>FC_IND_NFM_AM_E!G40+FC_IND_NFM_PA_E!G40+FC_IND_NFM_SA_E!G40+FC_IND_NFM_OM_E!G40</f>
        <v>0</v>
      </c>
      <c r="H40" s="8">
        <f>FC_IND_NFM_AM_E!H40+FC_IND_NFM_PA_E!H40+FC_IND_NFM_SA_E!H40+FC_IND_NFM_OM_E!H40</f>
        <v>0</v>
      </c>
      <c r="I40" s="8">
        <f>FC_IND_NFM_AM_E!I40+FC_IND_NFM_PA_E!I40+FC_IND_NFM_SA_E!I40+FC_IND_NFM_OM_E!I40</f>
        <v>0</v>
      </c>
      <c r="J40" s="8">
        <f>FC_IND_NFM_AM_E!J40+FC_IND_NFM_PA_E!J40+FC_IND_NFM_SA_E!J40+FC_IND_NFM_OM_E!J40</f>
        <v>0</v>
      </c>
      <c r="K40" s="8">
        <f>FC_IND_NFM_AM_E!K40+FC_IND_NFM_PA_E!K40+FC_IND_NFM_SA_E!K40+FC_IND_NFM_OM_E!K40</f>
        <v>0</v>
      </c>
      <c r="L40" s="8">
        <f>FC_IND_NFM_AM_E!L40+FC_IND_NFM_PA_E!L40+FC_IND_NFM_SA_E!L40+FC_IND_NFM_OM_E!L40</f>
        <v>0</v>
      </c>
      <c r="M40" s="8">
        <f>FC_IND_NFM_AM_E!M40+FC_IND_NFM_PA_E!M40+FC_IND_NFM_SA_E!M40+FC_IND_NFM_OM_E!M40</f>
        <v>0</v>
      </c>
      <c r="N40" s="8">
        <f>FC_IND_NFM_AM_E!N40+FC_IND_NFM_PA_E!N40+FC_IND_NFM_SA_E!N40+FC_IND_NFM_OM_E!N40</f>
        <v>0</v>
      </c>
      <c r="O40" s="8">
        <f>FC_IND_NFM_AM_E!O40+FC_IND_NFM_PA_E!O40+FC_IND_NFM_SA_E!O40+FC_IND_NFM_OM_E!O40</f>
        <v>0</v>
      </c>
      <c r="P40" s="8">
        <f>FC_IND_NFM_AM_E!P40+FC_IND_NFM_PA_E!P40+FC_IND_NFM_SA_E!P40+FC_IND_NFM_OM_E!P40</f>
        <v>0</v>
      </c>
      <c r="Q40" s="8">
        <f>FC_IND_NFM_AM_E!Q40+FC_IND_NFM_PA_E!Q40+FC_IND_NFM_SA_E!Q40+FC_IND_NFM_OM_E!Q40</f>
        <v>0</v>
      </c>
      <c r="R40" s="8">
        <f>FC_IND_NFM_AM_E!R40+FC_IND_NFM_PA_E!R40+FC_IND_NFM_SA_E!R40+FC_IND_NFM_OM_E!R40</f>
        <v>0</v>
      </c>
      <c r="S40" s="8">
        <f>FC_IND_NFM_AM_E!S40+FC_IND_NFM_PA_E!S40+FC_IND_NFM_SA_E!S40+FC_IND_NFM_OM_E!S40</f>
        <v>0</v>
      </c>
      <c r="T40" s="8">
        <f>FC_IND_NFM_AM_E!T40+FC_IND_NFM_PA_E!T40+FC_IND_NFM_SA_E!T40+FC_IND_NFM_OM_E!T40</f>
        <v>0</v>
      </c>
      <c r="U40" s="8">
        <f>FC_IND_NFM_AM_E!U40+FC_IND_NFM_PA_E!U40+FC_IND_NFM_SA_E!U40+FC_IND_NFM_OM_E!U40</f>
        <v>0</v>
      </c>
      <c r="V40" s="8">
        <f>FC_IND_NFM_AM_E!V40+FC_IND_NFM_PA_E!V40+FC_IND_NFM_SA_E!V40+FC_IND_NFM_OM_E!V40</f>
        <v>0</v>
      </c>
      <c r="W40" s="8">
        <f>FC_IND_NFM_AM_E!W40+FC_IND_NFM_PA_E!W40+FC_IND_NFM_SA_E!W40+FC_IND_NFM_OM_E!W40</f>
        <v>0</v>
      </c>
      <c r="X40" s="8">
        <f>FC_IND_NFM_AM_E!X40+FC_IND_NFM_PA_E!X40+FC_IND_NFM_SA_E!X40+FC_IND_NFM_OM_E!X40</f>
        <v>0</v>
      </c>
      <c r="Y40" s="8">
        <f>FC_IND_NFM_AM_E!Y40+FC_IND_NFM_PA_E!Y40+FC_IND_NFM_SA_E!Y40+FC_IND_NFM_OM_E!Y40</f>
        <v>0</v>
      </c>
      <c r="Z40" s="8">
        <f>FC_IND_NFM_AM_E!Z40+FC_IND_NFM_PA_E!Z40+FC_IND_NFM_SA_E!Z40+FC_IND_NFM_OM_E!Z40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FC_IND_NFM_AM_E!C41+FC_IND_NFM_PA_E!C41+FC_IND_NFM_SA_E!C41+FC_IND_NFM_OM_E!C41</f>
        <v>0</v>
      </c>
      <c r="D41" s="8">
        <f>FC_IND_NFM_AM_E!D41+FC_IND_NFM_PA_E!D41+FC_IND_NFM_SA_E!D41+FC_IND_NFM_OM_E!D41</f>
        <v>0</v>
      </c>
      <c r="E41" s="8">
        <f>FC_IND_NFM_AM_E!E41+FC_IND_NFM_PA_E!E41+FC_IND_NFM_SA_E!E41+FC_IND_NFM_OM_E!E41</f>
        <v>0</v>
      </c>
      <c r="F41" s="8">
        <f>FC_IND_NFM_AM_E!F41+FC_IND_NFM_PA_E!F41+FC_IND_NFM_SA_E!F41+FC_IND_NFM_OM_E!F41</f>
        <v>0</v>
      </c>
      <c r="G41" s="8">
        <f>FC_IND_NFM_AM_E!G41+FC_IND_NFM_PA_E!G41+FC_IND_NFM_SA_E!G41+FC_IND_NFM_OM_E!G41</f>
        <v>0</v>
      </c>
      <c r="H41" s="8">
        <f>FC_IND_NFM_AM_E!H41+FC_IND_NFM_PA_E!H41+FC_IND_NFM_SA_E!H41+FC_IND_NFM_OM_E!H41</f>
        <v>0</v>
      </c>
      <c r="I41" s="8">
        <f>FC_IND_NFM_AM_E!I41+FC_IND_NFM_PA_E!I41+FC_IND_NFM_SA_E!I41+FC_IND_NFM_OM_E!I41</f>
        <v>0</v>
      </c>
      <c r="J41" s="8">
        <f>FC_IND_NFM_AM_E!J41+FC_IND_NFM_PA_E!J41+FC_IND_NFM_SA_E!J41+FC_IND_NFM_OM_E!J41</f>
        <v>0</v>
      </c>
      <c r="K41" s="8">
        <f>FC_IND_NFM_AM_E!K41+FC_IND_NFM_PA_E!K41+FC_IND_NFM_SA_E!K41+FC_IND_NFM_OM_E!K41</f>
        <v>0</v>
      </c>
      <c r="L41" s="8">
        <f>FC_IND_NFM_AM_E!L41+FC_IND_NFM_PA_E!L41+FC_IND_NFM_SA_E!L41+FC_IND_NFM_OM_E!L41</f>
        <v>0</v>
      </c>
      <c r="M41" s="8">
        <f>FC_IND_NFM_AM_E!M41+FC_IND_NFM_PA_E!M41+FC_IND_NFM_SA_E!M41+FC_IND_NFM_OM_E!M41</f>
        <v>0</v>
      </c>
      <c r="N41" s="8">
        <f>FC_IND_NFM_AM_E!N41+FC_IND_NFM_PA_E!N41+FC_IND_NFM_SA_E!N41+FC_IND_NFM_OM_E!N41</f>
        <v>0</v>
      </c>
      <c r="O41" s="8">
        <f>FC_IND_NFM_AM_E!O41+FC_IND_NFM_PA_E!O41+FC_IND_NFM_SA_E!O41+FC_IND_NFM_OM_E!O41</f>
        <v>0</v>
      </c>
      <c r="P41" s="8">
        <f>FC_IND_NFM_AM_E!P41+FC_IND_NFM_PA_E!P41+FC_IND_NFM_SA_E!P41+FC_IND_NFM_OM_E!P41</f>
        <v>0</v>
      </c>
      <c r="Q41" s="8">
        <f>FC_IND_NFM_AM_E!Q41+FC_IND_NFM_PA_E!Q41+FC_IND_NFM_SA_E!Q41+FC_IND_NFM_OM_E!Q41</f>
        <v>0</v>
      </c>
      <c r="R41" s="8">
        <f>FC_IND_NFM_AM_E!R41+FC_IND_NFM_PA_E!R41+FC_IND_NFM_SA_E!R41+FC_IND_NFM_OM_E!R41</f>
        <v>0</v>
      </c>
      <c r="S41" s="8">
        <f>FC_IND_NFM_AM_E!S41+FC_IND_NFM_PA_E!S41+FC_IND_NFM_SA_E!S41+FC_IND_NFM_OM_E!S41</f>
        <v>0</v>
      </c>
      <c r="T41" s="8">
        <f>FC_IND_NFM_AM_E!T41+FC_IND_NFM_PA_E!T41+FC_IND_NFM_SA_E!T41+FC_IND_NFM_OM_E!T41</f>
        <v>0</v>
      </c>
      <c r="U41" s="8">
        <f>FC_IND_NFM_AM_E!U41+FC_IND_NFM_PA_E!U41+FC_IND_NFM_SA_E!U41+FC_IND_NFM_OM_E!U41</f>
        <v>0</v>
      </c>
      <c r="V41" s="8">
        <f>FC_IND_NFM_AM_E!V41+FC_IND_NFM_PA_E!V41+FC_IND_NFM_SA_E!V41+FC_IND_NFM_OM_E!V41</f>
        <v>0</v>
      </c>
      <c r="W41" s="8">
        <f>FC_IND_NFM_AM_E!W41+FC_IND_NFM_PA_E!W41+FC_IND_NFM_SA_E!W41+FC_IND_NFM_OM_E!W41</f>
        <v>0</v>
      </c>
      <c r="X41" s="8">
        <f>FC_IND_NFM_AM_E!X41+FC_IND_NFM_PA_E!X41+FC_IND_NFM_SA_E!X41+FC_IND_NFM_OM_E!X41</f>
        <v>0</v>
      </c>
      <c r="Y41" s="8">
        <f>FC_IND_NFM_AM_E!Y41+FC_IND_NFM_PA_E!Y41+FC_IND_NFM_SA_E!Y41+FC_IND_NFM_OM_E!Y41</f>
        <v>0</v>
      </c>
      <c r="Z41" s="8">
        <f>FC_IND_NFM_AM_E!Z41+FC_IND_NFM_PA_E!Z41+FC_IND_NFM_SA_E!Z41+FC_IND_NFM_OM_E!Z41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FC_IND_NFM_AM_E!C42+FC_IND_NFM_PA_E!C42+FC_IND_NFM_SA_E!C42+FC_IND_NFM_OM_E!C42</f>
        <v>0</v>
      </c>
      <c r="D42" s="8">
        <f>FC_IND_NFM_AM_E!D42+FC_IND_NFM_PA_E!D42+FC_IND_NFM_SA_E!D42+FC_IND_NFM_OM_E!D42</f>
        <v>0</v>
      </c>
      <c r="E42" s="8">
        <f>FC_IND_NFM_AM_E!E42+FC_IND_NFM_PA_E!E42+FC_IND_NFM_SA_E!E42+FC_IND_NFM_OM_E!E42</f>
        <v>0</v>
      </c>
      <c r="F42" s="8">
        <f>FC_IND_NFM_AM_E!F42+FC_IND_NFM_PA_E!F42+FC_IND_NFM_SA_E!F42+FC_IND_NFM_OM_E!F42</f>
        <v>0</v>
      </c>
      <c r="G42" s="8">
        <f>FC_IND_NFM_AM_E!G42+FC_IND_NFM_PA_E!G42+FC_IND_NFM_SA_E!G42+FC_IND_NFM_OM_E!G42</f>
        <v>0</v>
      </c>
      <c r="H42" s="8">
        <f>FC_IND_NFM_AM_E!H42+FC_IND_NFM_PA_E!H42+FC_IND_NFM_SA_E!H42+FC_IND_NFM_OM_E!H42</f>
        <v>0</v>
      </c>
      <c r="I42" s="8">
        <f>FC_IND_NFM_AM_E!I42+FC_IND_NFM_PA_E!I42+FC_IND_NFM_SA_E!I42+FC_IND_NFM_OM_E!I42</f>
        <v>0</v>
      </c>
      <c r="J42" s="8">
        <f>FC_IND_NFM_AM_E!J42+FC_IND_NFM_PA_E!J42+FC_IND_NFM_SA_E!J42+FC_IND_NFM_OM_E!J42</f>
        <v>0</v>
      </c>
      <c r="K42" s="8">
        <f>FC_IND_NFM_AM_E!K42+FC_IND_NFM_PA_E!K42+FC_IND_NFM_SA_E!K42+FC_IND_NFM_OM_E!K42</f>
        <v>0</v>
      </c>
      <c r="L42" s="8">
        <f>FC_IND_NFM_AM_E!L42+FC_IND_NFM_PA_E!L42+FC_IND_NFM_SA_E!L42+FC_IND_NFM_OM_E!L42</f>
        <v>0</v>
      </c>
      <c r="M42" s="8">
        <f>FC_IND_NFM_AM_E!M42+FC_IND_NFM_PA_E!M42+FC_IND_NFM_SA_E!M42+FC_IND_NFM_OM_E!M42</f>
        <v>0</v>
      </c>
      <c r="N42" s="8">
        <f>FC_IND_NFM_AM_E!N42+FC_IND_NFM_PA_E!N42+FC_IND_NFM_SA_E!N42+FC_IND_NFM_OM_E!N42</f>
        <v>0</v>
      </c>
      <c r="O42" s="8">
        <f>FC_IND_NFM_AM_E!O42+FC_IND_NFM_PA_E!O42+FC_IND_NFM_SA_E!O42+FC_IND_NFM_OM_E!O42</f>
        <v>0</v>
      </c>
      <c r="P42" s="8">
        <f>FC_IND_NFM_AM_E!P42+FC_IND_NFM_PA_E!P42+FC_IND_NFM_SA_E!P42+FC_IND_NFM_OM_E!P42</f>
        <v>0</v>
      </c>
      <c r="Q42" s="8">
        <f>FC_IND_NFM_AM_E!Q42+FC_IND_NFM_PA_E!Q42+FC_IND_NFM_SA_E!Q42+FC_IND_NFM_OM_E!Q42</f>
        <v>0</v>
      </c>
      <c r="R42" s="8">
        <f>FC_IND_NFM_AM_E!R42+FC_IND_NFM_PA_E!R42+FC_IND_NFM_SA_E!R42+FC_IND_NFM_OM_E!R42</f>
        <v>0</v>
      </c>
      <c r="S42" s="8">
        <f>FC_IND_NFM_AM_E!S42+FC_IND_NFM_PA_E!S42+FC_IND_NFM_SA_E!S42+FC_IND_NFM_OM_E!S42</f>
        <v>0</v>
      </c>
      <c r="T42" s="8">
        <f>FC_IND_NFM_AM_E!T42+FC_IND_NFM_PA_E!T42+FC_IND_NFM_SA_E!T42+FC_IND_NFM_OM_E!T42</f>
        <v>0</v>
      </c>
      <c r="U42" s="8">
        <f>FC_IND_NFM_AM_E!U42+FC_IND_NFM_PA_E!U42+FC_IND_NFM_SA_E!U42+FC_IND_NFM_OM_E!U42</f>
        <v>0</v>
      </c>
      <c r="V42" s="8">
        <f>FC_IND_NFM_AM_E!V42+FC_IND_NFM_PA_E!V42+FC_IND_NFM_SA_E!V42+FC_IND_NFM_OM_E!V42</f>
        <v>0</v>
      </c>
      <c r="W42" s="8">
        <f>FC_IND_NFM_AM_E!W42+FC_IND_NFM_PA_E!W42+FC_IND_NFM_SA_E!W42+FC_IND_NFM_OM_E!W42</f>
        <v>0</v>
      </c>
      <c r="X42" s="8">
        <f>FC_IND_NFM_AM_E!X42+FC_IND_NFM_PA_E!X42+FC_IND_NFM_SA_E!X42+FC_IND_NFM_OM_E!X42</f>
        <v>0</v>
      </c>
      <c r="Y42" s="8">
        <f>FC_IND_NFM_AM_E!Y42+FC_IND_NFM_PA_E!Y42+FC_IND_NFM_SA_E!Y42+FC_IND_NFM_OM_E!Y42</f>
        <v>0</v>
      </c>
      <c r="Z42" s="8">
        <f>FC_IND_NFM_AM_E!Z42+FC_IND_NFM_PA_E!Z42+FC_IND_NFM_SA_E!Z42+FC_IND_NFM_OM_E!Z42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FC_IND_NFM_AM_E!C43+FC_IND_NFM_PA_E!C43+FC_IND_NFM_SA_E!C43+FC_IND_NFM_OM_E!C43</f>
        <v>9.6321700799999981</v>
      </c>
      <c r="D43" s="8">
        <f>FC_IND_NFM_AM_E!D43+FC_IND_NFM_PA_E!D43+FC_IND_NFM_SA_E!D43+FC_IND_NFM_OM_E!D43</f>
        <v>9.6321700799999999</v>
      </c>
      <c r="E43" s="8">
        <f>FC_IND_NFM_AM_E!E43+FC_IND_NFM_PA_E!E43+FC_IND_NFM_SA_E!E43+FC_IND_NFM_OM_E!E43</f>
        <v>3.2107233600000002</v>
      </c>
      <c r="F43" s="8">
        <f>FC_IND_NFM_AM_E!F43+FC_IND_NFM_PA_E!F43+FC_IND_NFM_SA_E!F43+FC_IND_NFM_OM_E!F43</f>
        <v>3.2107233600000007</v>
      </c>
      <c r="G43" s="8">
        <f>FC_IND_NFM_AM_E!G43+FC_IND_NFM_PA_E!G43+FC_IND_NFM_SA_E!G43+FC_IND_NFM_OM_E!G43</f>
        <v>3.2107233600000007</v>
      </c>
      <c r="H43" s="8">
        <f>FC_IND_NFM_AM_E!H43+FC_IND_NFM_PA_E!H43+FC_IND_NFM_SA_E!H43+FC_IND_NFM_OM_E!H43</f>
        <v>0</v>
      </c>
      <c r="I43" s="8">
        <f>FC_IND_NFM_AM_E!I43+FC_IND_NFM_PA_E!I43+FC_IND_NFM_SA_E!I43+FC_IND_NFM_OM_E!I43</f>
        <v>0</v>
      </c>
      <c r="J43" s="8">
        <f>FC_IND_NFM_AM_E!J43+FC_IND_NFM_PA_E!J43+FC_IND_NFM_SA_E!J43+FC_IND_NFM_OM_E!J43</f>
        <v>0</v>
      </c>
      <c r="K43" s="8">
        <f>FC_IND_NFM_AM_E!K43+FC_IND_NFM_PA_E!K43+FC_IND_NFM_SA_E!K43+FC_IND_NFM_OM_E!K43</f>
        <v>0</v>
      </c>
      <c r="L43" s="8">
        <f>FC_IND_NFM_AM_E!L43+FC_IND_NFM_PA_E!L43+FC_IND_NFM_SA_E!L43+FC_IND_NFM_OM_E!L43</f>
        <v>0</v>
      </c>
      <c r="M43" s="8">
        <f>FC_IND_NFM_AM_E!M43+FC_IND_NFM_PA_E!M43+FC_IND_NFM_SA_E!M43+FC_IND_NFM_OM_E!M43</f>
        <v>0</v>
      </c>
      <c r="N43" s="8">
        <f>FC_IND_NFM_AM_E!N43+FC_IND_NFM_PA_E!N43+FC_IND_NFM_SA_E!N43+FC_IND_NFM_OM_E!N43</f>
        <v>0</v>
      </c>
      <c r="O43" s="8">
        <f>FC_IND_NFM_AM_E!O43+FC_IND_NFM_PA_E!O43+FC_IND_NFM_SA_E!O43+FC_IND_NFM_OM_E!O43</f>
        <v>0</v>
      </c>
      <c r="P43" s="8">
        <f>FC_IND_NFM_AM_E!P43+FC_IND_NFM_PA_E!P43+FC_IND_NFM_SA_E!P43+FC_IND_NFM_OM_E!P43</f>
        <v>0</v>
      </c>
      <c r="Q43" s="8">
        <f>FC_IND_NFM_AM_E!Q43+FC_IND_NFM_PA_E!Q43+FC_IND_NFM_SA_E!Q43+FC_IND_NFM_OM_E!Q43</f>
        <v>0</v>
      </c>
      <c r="R43" s="8">
        <f>FC_IND_NFM_AM_E!R43+FC_IND_NFM_PA_E!R43+FC_IND_NFM_SA_E!R43+FC_IND_NFM_OM_E!R43</f>
        <v>0</v>
      </c>
      <c r="S43" s="8">
        <f>FC_IND_NFM_AM_E!S43+FC_IND_NFM_PA_E!S43+FC_IND_NFM_SA_E!S43+FC_IND_NFM_OM_E!S43</f>
        <v>0</v>
      </c>
      <c r="T43" s="8">
        <f>FC_IND_NFM_AM_E!T43+FC_IND_NFM_PA_E!T43+FC_IND_NFM_SA_E!T43+FC_IND_NFM_OM_E!T43</f>
        <v>0.14965236000000001</v>
      </c>
      <c r="U43" s="8">
        <f>FC_IND_NFM_AM_E!U43+FC_IND_NFM_PA_E!U43+FC_IND_NFM_SA_E!U43+FC_IND_NFM_OM_E!U43</f>
        <v>0.16885907999999999</v>
      </c>
      <c r="V43" s="8">
        <f>FC_IND_NFM_AM_E!V43+FC_IND_NFM_PA_E!V43+FC_IND_NFM_SA_E!V43+FC_IND_NFM_OM_E!V43</f>
        <v>0.15285347999999999</v>
      </c>
      <c r="W43" s="8">
        <f>FC_IND_NFM_AM_E!W43+FC_IND_NFM_PA_E!W43+FC_IND_NFM_SA_E!W43+FC_IND_NFM_OM_E!W43</f>
        <v>8.9097840000000011E-2</v>
      </c>
      <c r="X43" s="8">
        <f>FC_IND_NFM_AM_E!X43+FC_IND_NFM_PA_E!X43+FC_IND_NFM_SA_E!X43+FC_IND_NFM_OM_E!X43</f>
        <v>0.12751127999999998</v>
      </c>
      <c r="Y43" s="8">
        <f>FC_IND_NFM_AM_E!Y43+FC_IND_NFM_PA_E!Y43+FC_IND_NFM_SA_E!Y43+FC_IND_NFM_OM_E!Y43</f>
        <v>0.15925571999999999</v>
      </c>
      <c r="Z43" s="8">
        <f>FC_IND_NFM_AM_E!Z43+FC_IND_NFM_PA_E!Z43+FC_IND_NFM_SA_E!Z43+FC_IND_NFM_OM_E!Z43</f>
        <v>0.19766915999999998</v>
      </c>
    </row>
    <row r="44" spans="1:26" ht="11.25" customHeight="1" x14ac:dyDescent="0.2">
      <c r="A44" s="28" t="s">
        <v>74</v>
      </c>
      <c r="B44" s="7" t="s">
        <v>75</v>
      </c>
      <c r="C44" s="8">
        <f>FC_IND_NFM_AM_E!C44+FC_IND_NFM_PA_E!C44+FC_IND_NFM_SA_E!C44+FC_IND_NFM_OM_E!C44</f>
        <v>28.142640000000004</v>
      </c>
      <c r="D44" s="8">
        <f>FC_IND_NFM_AM_E!D44+FC_IND_NFM_PA_E!D44+FC_IND_NFM_SA_E!D44+FC_IND_NFM_OM_E!D44</f>
        <v>18.761667120000002</v>
      </c>
      <c r="E44" s="8">
        <f>FC_IND_NFM_AM_E!E44+FC_IND_NFM_PA_E!E44+FC_IND_NFM_SA_E!E44+FC_IND_NFM_OM_E!E44</f>
        <v>0</v>
      </c>
      <c r="F44" s="8">
        <f>FC_IND_NFM_AM_E!F44+FC_IND_NFM_PA_E!F44+FC_IND_NFM_SA_E!F44+FC_IND_NFM_OM_E!F44</f>
        <v>0</v>
      </c>
      <c r="G44" s="8">
        <f>FC_IND_NFM_AM_E!G44+FC_IND_NFM_PA_E!G44+FC_IND_NFM_SA_E!G44+FC_IND_NFM_OM_E!G44</f>
        <v>6.2214739199999993</v>
      </c>
      <c r="H44" s="8">
        <f>FC_IND_NFM_AM_E!H44+FC_IND_NFM_PA_E!H44+FC_IND_NFM_SA_E!H44+FC_IND_NFM_OM_E!H44</f>
        <v>0</v>
      </c>
      <c r="I44" s="8">
        <f>FC_IND_NFM_AM_E!I44+FC_IND_NFM_PA_E!I44+FC_IND_NFM_SA_E!I44+FC_IND_NFM_OM_E!I44</f>
        <v>0</v>
      </c>
      <c r="J44" s="8">
        <f>FC_IND_NFM_AM_E!J44+FC_IND_NFM_PA_E!J44+FC_IND_NFM_SA_E!J44+FC_IND_NFM_OM_E!J44</f>
        <v>6.1919380799999999</v>
      </c>
      <c r="K44" s="8">
        <f>FC_IND_NFM_AM_E!K44+FC_IND_NFM_PA_E!K44+FC_IND_NFM_SA_E!K44+FC_IND_NFM_OM_E!K44</f>
        <v>0</v>
      </c>
      <c r="L44" s="8">
        <f>FC_IND_NFM_AM_E!L44+FC_IND_NFM_PA_E!L44+FC_IND_NFM_SA_E!L44+FC_IND_NFM_OM_E!L44</f>
        <v>3.0959690400000004</v>
      </c>
      <c r="M44" s="8">
        <f>FC_IND_NFM_AM_E!M44+FC_IND_NFM_PA_E!M44+FC_IND_NFM_SA_E!M44+FC_IND_NFM_OM_E!M44</f>
        <v>0</v>
      </c>
      <c r="N44" s="8">
        <f>FC_IND_NFM_AM_E!N44+FC_IND_NFM_PA_E!N44+FC_IND_NFM_SA_E!N44+FC_IND_NFM_OM_E!N44</f>
        <v>0</v>
      </c>
      <c r="O44" s="8">
        <f>FC_IND_NFM_AM_E!O44+FC_IND_NFM_PA_E!O44+FC_IND_NFM_SA_E!O44+FC_IND_NFM_OM_E!O44</f>
        <v>0</v>
      </c>
      <c r="P44" s="8">
        <f>FC_IND_NFM_AM_E!P44+FC_IND_NFM_PA_E!P44+FC_IND_NFM_SA_E!P44+FC_IND_NFM_OM_E!P44</f>
        <v>0</v>
      </c>
      <c r="Q44" s="8">
        <f>FC_IND_NFM_AM_E!Q44+FC_IND_NFM_PA_E!Q44+FC_IND_NFM_SA_E!Q44+FC_IND_NFM_OM_E!Q44</f>
        <v>0</v>
      </c>
      <c r="R44" s="8">
        <f>FC_IND_NFM_AM_E!R44+FC_IND_NFM_PA_E!R44+FC_IND_NFM_SA_E!R44+FC_IND_NFM_OM_E!R44</f>
        <v>0</v>
      </c>
      <c r="S44" s="8">
        <f>FC_IND_NFM_AM_E!S44+FC_IND_NFM_PA_E!S44+FC_IND_NFM_SA_E!S44+FC_IND_NFM_OM_E!S44</f>
        <v>0</v>
      </c>
      <c r="T44" s="8">
        <f>FC_IND_NFM_AM_E!T44+FC_IND_NFM_PA_E!T44+FC_IND_NFM_SA_E!T44+FC_IND_NFM_OM_E!T44</f>
        <v>0</v>
      </c>
      <c r="U44" s="8">
        <f>FC_IND_NFM_AM_E!U44+FC_IND_NFM_PA_E!U44+FC_IND_NFM_SA_E!U44+FC_IND_NFM_OM_E!U44</f>
        <v>0</v>
      </c>
      <c r="V44" s="8">
        <f>FC_IND_NFM_AM_E!V44+FC_IND_NFM_PA_E!V44+FC_IND_NFM_SA_E!V44+FC_IND_NFM_OM_E!V44</f>
        <v>0</v>
      </c>
      <c r="W44" s="8">
        <f>FC_IND_NFM_AM_E!W44+FC_IND_NFM_PA_E!W44+FC_IND_NFM_SA_E!W44+FC_IND_NFM_OM_E!W44</f>
        <v>0</v>
      </c>
      <c r="X44" s="8">
        <f>FC_IND_NFM_AM_E!X44+FC_IND_NFM_PA_E!X44+FC_IND_NFM_SA_E!X44+FC_IND_NFM_OM_E!X44</f>
        <v>0</v>
      </c>
      <c r="Y44" s="8">
        <f>FC_IND_NFM_AM_E!Y44+FC_IND_NFM_PA_E!Y44+FC_IND_NFM_SA_E!Y44+FC_IND_NFM_OM_E!Y44</f>
        <v>0</v>
      </c>
      <c r="Z44" s="8">
        <f>FC_IND_NFM_AM_E!Z44+FC_IND_NFM_PA_E!Z44+FC_IND_NFM_SA_E!Z44+FC_IND_NFM_OM_E!Z44</f>
        <v>0</v>
      </c>
    </row>
    <row r="45" spans="1:26" ht="11.25" customHeight="1" x14ac:dyDescent="0.2">
      <c r="A45" s="28" t="s">
        <v>76</v>
      </c>
      <c r="B45" s="7" t="s">
        <v>77</v>
      </c>
      <c r="C45" s="8">
        <f>FC_IND_NFM_AM_E!C45+FC_IND_NFM_PA_E!C45+FC_IND_NFM_SA_E!C45+FC_IND_NFM_OM_E!C45</f>
        <v>0</v>
      </c>
      <c r="D45" s="8">
        <f>FC_IND_NFM_AM_E!D45+FC_IND_NFM_PA_E!D45+FC_IND_NFM_SA_E!D45+FC_IND_NFM_OM_E!D45</f>
        <v>0</v>
      </c>
      <c r="E45" s="8">
        <f>FC_IND_NFM_AM_E!E45+FC_IND_NFM_PA_E!E45+FC_IND_NFM_SA_E!E45+FC_IND_NFM_OM_E!E45</f>
        <v>0</v>
      </c>
      <c r="F45" s="8">
        <f>FC_IND_NFM_AM_E!F45+FC_IND_NFM_PA_E!F45+FC_IND_NFM_SA_E!F45+FC_IND_NFM_OM_E!F45</f>
        <v>0</v>
      </c>
      <c r="G45" s="8">
        <f>FC_IND_NFM_AM_E!G45+FC_IND_NFM_PA_E!G45+FC_IND_NFM_SA_E!G45+FC_IND_NFM_OM_E!G45</f>
        <v>0</v>
      </c>
      <c r="H45" s="8">
        <f>FC_IND_NFM_AM_E!H45+FC_IND_NFM_PA_E!H45+FC_IND_NFM_SA_E!H45+FC_IND_NFM_OM_E!H45</f>
        <v>0</v>
      </c>
      <c r="I45" s="8">
        <f>FC_IND_NFM_AM_E!I45+FC_IND_NFM_PA_E!I45+FC_IND_NFM_SA_E!I45+FC_IND_NFM_OM_E!I45</f>
        <v>0</v>
      </c>
      <c r="J45" s="8">
        <f>FC_IND_NFM_AM_E!J45+FC_IND_NFM_PA_E!J45+FC_IND_NFM_SA_E!J45+FC_IND_NFM_OM_E!J45</f>
        <v>0</v>
      </c>
      <c r="K45" s="8">
        <f>FC_IND_NFM_AM_E!K45+FC_IND_NFM_PA_E!K45+FC_IND_NFM_SA_E!K45+FC_IND_NFM_OM_E!K45</f>
        <v>0</v>
      </c>
      <c r="L45" s="8">
        <f>FC_IND_NFM_AM_E!L45+FC_IND_NFM_PA_E!L45+FC_IND_NFM_SA_E!L45+FC_IND_NFM_OM_E!L45</f>
        <v>0</v>
      </c>
      <c r="M45" s="8">
        <f>FC_IND_NFM_AM_E!M45+FC_IND_NFM_PA_E!M45+FC_IND_NFM_SA_E!M45+FC_IND_NFM_OM_E!M45</f>
        <v>0</v>
      </c>
      <c r="N45" s="8">
        <f>FC_IND_NFM_AM_E!N45+FC_IND_NFM_PA_E!N45+FC_IND_NFM_SA_E!N45+FC_IND_NFM_OM_E!N45</f>
        <v>0</v>
      </c>
      <c r="O45" s="8">
        <f>FC_IND_NFM_AM_E!O45+FC_IND_NFM_PA_E!O45+FC_IND_NFM_SA_E!O45+FC_IND_NFM_OM_E!O45</f>
        <v>0</v>
      </c>
      <c r="P45" s="8">
        <f>FC_IND_NFM_AM_E!P45+FC_IND_NFM_PA_E!P45+FC_IND_NFM_SA_E!P45+FC_IND_NFM_OM_E!P45</f>
        <v>0</v>
      </c>
      <c r="Q45" s="8">
        <f>FC_IND_NFM_AM_E!Q45+FC_IND_NFM_PA_E!Q45+FC_IND_NFM_SA_E!Q45+FC_IND_NFM_OM_E!Q45</f>
        <v>0</v>
      </c>
      <c r="R45" s="8">
        <f>FC_IND_NFM_AM_E!R45+FC_IND_NFM_PA_E!R45+FC_IND_NFM_SA_E!R45+FC_IND_NFM_OM_E!R45</f>
        <v>0</v>
      </c>
      <c r="S45" s="8">
        <f>FC_IND_NFM_AM_E!S45+FC_IND_NFM_PA_E!S45+FC_IND_NFM_SA_E!S45+FC_IND_NFM_OM_E!S45</f>
        <v>0</v>
      </c>
      <c r="T45" s="8">
        <f>FC_IND_NFM_AM_E!T45+FC_IND_NFM_PA_E!T45+FC_IND_NFM_SA_E!T45+FC_IND_NFM_OM_E!T45</f>
        <v>0</v>
      </c>
      <c r="U45" s="8">
        <f>FC_IND_NFM_AM_E!U45+FC_IND_NFM_PA_E!U45+FC_IND_NFM_SA_E!U45+FC_IND_NFM_OM_E!U45</f>
        <v>0</v>
      </c>
      <c r="V45" s="8">
        <f>FC_IND_NFM_AM_E!V45+FC_IND_NFM_PA_E!V45+FC_IND_NFM_SA_E!V45+FC_IND_NFM_OM_E!V45</f>
        <v>0</v>
      </c>
      <c r="W45" s="8">
        <f>FC_IND_NFM_AM_E!W45+FC_IND_NFM_PA_E!W45+FC_IND_NFM_SA_E!W45+FC_IND_NFM_OM_E!W45</f>
        <v>0</v>
      </c>
      <c r="X45" s="8">
        <f>FC_IND_NFM_AM_E!X45+FC_IND_NFM_PA_E!X45+FC_IND_NFM_SA_E!X45+FC_IND_NFM_OM_E!X45</f>
        <v>0</v>
      </c>
      <c r="Y45" s="8">
        <f>FC_IND_NFM_AM_E!Y45+FC_IND_NFM_PA_E!Y45+FC_IND_NFM_SA_E!Y45+FC_IND_NFM_OM_E!Y45</f>
        <v>0</v>
      </c>
      <c r="Z45" s="8">
        <f>FC_IND_NFM_AM_E!Z45+FC_IND_NFM_PA_E!Z45+FC_IND_NFM_SA_E!Z45+FC_IND_NFM_OM_E!Z45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FC_IND_NFM_AM_E!C46+FC_IND_NFM_PA_E!C46+FC_IND_NFM_SA_E!C46+FC_IND_NFM_OM_E!C46</f>
        <v>0</v>
      </c>
      <c r="D46" s="8">
        <f>FC_IND_NFM_AM_E!D46+FC_IND_NFM_PA_E!D46+FC_IND_NFM_SA_E!D46+FC_IND_NFM_OM_E!D46</f>
        <v>0</v>
      </c>
      <c r="E46" s="8">
        <f>FC_IND_NFM_AM_E!E46+FC_IND_NFM_PA_E!E46+FC_IND_NFM_SA_E!E46+FC_IND_NFM_OM_E!E46</f>
        <v>0</v>
      </c>
      <c r="F46" s="8">
        <f>FC_IND_NFM_AM_E!F46+FC_IND_NFM_PA_E!F46+FC_IND_NFM_SA_E!F46+FC_IND_NFM_OM_E!F46</f>
        <v>0</v>
      </c>
      <c r="G46" s="8">
        <f>FC_IND_NFM_AM_E!G46+FC_IND_NFM_PA_E!G46+FC_IND_NFM_SA_E!G46+FC_IND_NFM_OM_E!G46</f>
        <v>0</v>
      </c>
      <c r="H46" s="8">
        <f>FC_IND_NFM_AM_E!H46+FC_IND_NFM_PA_E!H46+FC_IND_NFM_SA_E!H46+FC_IND_NFM_OM_E!H46</f>
        <v>0</v>
      </c>
      <c r="I46" s="8">
        <f>FC_IND_NFM_AM_E!I46+FC_IND_NFM_PA_E!I46+FC_IND_NFM_SA_E!I46+FC_IND_NFM_OM_E!I46</f>
        <v>0</v>
      </c>
      <c r="J46" s="8">
        <f>FC_IND_NFM_AM_E!J46+FC_IND_NFM_PA_E!J46+FC_IND_NFM_SA_E!J46+FC_IND_NFM_OM_E!J46</f>
        <v>0</v>
      </c>
      <c r="K46" s="8">
        <f>FC_IND_NFM_AM_E!K46+FC_IND_NFM_PA_E!K46+FC_IND_NFM_SA_E!K46+FC_IND_NFM_OM_E!K46</f>
        <v>0</v>
      </c>
      <c r="L46" s="8">
        <f>FC_IND_NFM_AM_E!L46+FC_IND_NFM_PA_E!L46+FC_IND_NFM_SA_E!L46+FC_IND_NFM_OM_E!L46</f>
        <v>0</v>
      </c>
      <c r="M46" s="8">
        <f>FC_IND_NFM_AM_E!M46+FC_IND_NFM_PA_E!M46+FC_IND_NFM_SA_E!M46+FC_IND_NFM_OM_E!M46</f>
        <v>0</v>
      </c>
      <c r="N46" s="8">
        <f>FC_IND_NFM_AM_E!N46+FC_IND_NFM_PA_E!N46+FC_IND_NFM_SA_E!N46+FC_IND_NFM_OM_E!N46</f>
        <v>0</v>
      </c>
      <c r="O46" s="8">
        <f>FC_IND_NFM_AM_E!O46+FC_IND_NFM_PA_E!O46+FC_IND_NFM_SA_E!O46+FC_IND_NFM_OM_E!O46</f>
        <v>0</v>
      </c>
      <c r="P46" s="8">
        <f>FC_IND_NFM_AM_E!P46+FC_IND_NFM_PA_E!P46+FC_IND_NFM_SA_E!P46+FC_IND_NFM_OM_E!P46</f>
        <v>0</v>
      </c>
      <c r="Q46" s="8">
        <f>FC_IND_NFM_AM_E!Q46+FC_IND_NFM_PA_E!Q46+FC_IND_NFM_SA_E!Q46+FC_IND_NFM_OM_E!Q46</f>
        <v>0</v>
      </c>
      <c r="R46" s="8">
        <f>FC_IND_NFM_AM_E!R46+FC_IND_NFM_PA_E!R46+FC_IND_NFM_SA_E!R46+FC_IND_NFM_OM_E!R46</f>
        <v>0</v>
      </c>
      <c r="S46" s="8">
        <f>FC_IND_NFM_AM_E!S46+FC_IND_NFM_PA_E!S46+FC_IND_NFM_SA_E!S46+FC_IND_NFM_OM_E!S46</f>
        <v>0</v>
      </c>
      <c r="T46" s="8">
        <f>FC_IND_NFM_AM_E!T46+FC_IND_NFM_PA_E!T46+FC_IND_NFM_SA_E!T46+FC_IND_NFM_OM_E!T46</f>
        <v>0</v>
      </c>
      <c r="U46" s="8">
        <f>FC_IND_NFM_AM_E!U46+FC_IND_NFM_PA_E!U46+FC_IND_NFM_SA_E!U46+FC_IND_NFM_OM_E!U46</f>
        <v>0</v>
      </c>
      <c r="V46" s="8">
        <f>FC_IND_NFM_AM_E!V46+FC_IND_NFM_PA_E!V46+FC_IND_NFM_SA_E!V46+FC_IND_NFM_OM_E!V46</f>
        <v>0</v>
      </c>
      <c r="W46" s="8">
        <f>FC_IND_NFM_AM_E!W46+FC_IND_NFM_PA_E!W46+FC_IND_NFM_SA_E!W46+FC_IND_NFM_OM_E!W46</f>
        <v>0</v>
      </c>
      <c r="X46" s="8">
        <f>FC_IND_NFM_AM_E!X46+FC_IND_NFM_PA_E!X46+FC_IND_NFM_SA_E!X46+FC_IND_NFM_OM_E!X46</f>
        <v>0</v>
      </c>
      <c r="Y46" s="8">
        <f>FC_IND_NFM_AM_E!Y46+FC_IND_NFM_PA_E!Y46+FC_IND_NFM_SA_E!Y46+FC_IND_NFM_OM_E!Y46</f>
        <v>0</v>
      </c>
      <c r="Z46" s="8">
        <f>FC_IND_NFM_AM_E!Z46+FC_IND_NFM_PA_E!Z46+FC_IND_NFM_SA_E!Z46+FC_IND_NFM_OM_E!Z46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FC_IND_NFM_AM_E!C47+FC_IND_NFM_PA_E!C47+FC_IND_NFM_SA_E!C47+FC_IND_NFM_OM_E!C47</f>
        <v>0</v>
      </c>
      <c r="D47" s="8">
        <f>FC_IND_NFM_AM_E!D47+FC_IND_NFM_PA_E!D47+FC_IND_NFM_SA_E!D47+FC_IND_NFM_OM_E!D47</f>
        <v>0</v>
      </c>
      <c r="E47" s="8">
        <f>FC_IND_NFM_AM_E!E47+FC_IND_NFM_PA_E!E47+FC_IND_NFM_SA_E!E47+FC_IND_NFM_OM_E!E47</f>
        <v>0</v>
      </c>
      <c r="F47" s="8">
        <f>FC_IND_NFM_AM_E!F47+FC_IND_NFM_PA_E!F47+FC_IND_NFM_SA_E!F47+FC_IND_NFM_OM_E!F47</f>
        <v>0</v>
      </c>
      <c r="G47" s="8">
        <f>FC_IND_NFM_AM_E!G47+FC_IND_NFM_PA_E!G47+FC_IND_NFM_SA_E!G47+FC_IND_NFM_OM_E!G47</f>
        <v>0</v>
      </c>
      <c r="H47" s="8">
        <f>FC_IND_NFM_AM_E!H47+FC_IND_NFM_PA_E!H47+FC_IND_NFM_SA_E!H47+FC_IND_NFM_OM_E!H47</f>
        <v>0</v>
      </c>
      <c r="I47" s="8">
        <f>FC_IND_NFM_AM_E!I47+FC_IND_NFM_PA_E!I47+FC_IND_NFM_SA_E!I47+FC_IND_NFM_OM_E!I47</f>
        <v>0</v>
      </c>
      <c r="J47" s="8">
        <f>FC_IND_NFM_AM_E!J47+FC_IND_NFM_PA_E!J47+FC_IND_NFM_SA_E!J47+FC_IND_NFM_OM_E!J47</f>
        <v>0</v>
      </c>
      <c r="K47" s="8">
        <f>FC_IND_NFM_AM_E!K47+FC_IND_NFM_PA_E!K47+FC_IND_NFM_SA_E!K47+FC_IND_NFM_OM_E!K47</f>
        <v>0</v>
      </c>
      <c r="L47" s="8">
        <f>FC_IND_NFM_AM_E!L47+FC_IND_NFM_PA_E!L47+FC_IND_NFM_SA_E!L47+FC_IND_NFM_OM_E!L47</f>
        <v>0</v>
      </c>
      <c r="M47" s="8">
        <f>FC_IND_NFM_AM_E!M47+FC_IND_NFM_PA_E!M47+FC_IND_NFM_SA_E!M47+FC_IND_NFM_OM_E!M47</f>
        <v>0</v>
      </c>
      <c r="N47" s="8">
        <f>FC_IND_NFM_AM_E!N47+FC_IND_NFM_PA_E!N47+FC_IND_NFM_SA_E!N47+FC_IND_NFM_OM_E!N47</f>
        <v>0</v>
      </c>
      <c r="O47" s="8">
        <f>FC_IND_NFM_AM_E!O47+FC_IND_NFM_PA_E!O47+FC_IND_NFM_SA_E!O47+FC_IND_NFM_OM_E!O47</f>
        <v>0</v>
      </c>
      <c r="P47" s="8">
        <f>FC_IND_NFM_AM_E!P47+FC_IND_NFM_PA_E!P47+FC_IND_NFM_SA_E!P47+FC_IND_NFM_OM_E!P47</f>
        <v>0</v>
      </c>
      <c r="Q47" s="8">
        <f>FC_IND_NFM_AM_E!Q47+FC_IND_NFM_PA_E!Q47+FC_IND_NFM_SA_E!Q47+FC_IND_NFM_OM_E!Q47</f>
        <v>0</v>
      </c>
      <c r="R47" s="8">
        <f>FC_IND_NFM_AM_E!R47+FC_IND_NFM_PA_E!R47+FC_IND_NFM_SA_E!R47+FC_IND_NFM_OM_E!R47</f>
        <v>0</v>
      </c>
      <c r="S47" s="8">
        <f>FC_IND_NFM_AM_E!S47+FC_IND_NFM_PA_E!S47+FC_IND_NFM_SA_E!S47+FC_IND_NFM_OM_E!S47</f>
        <v>0</v>
      </c>
      <c r="T47" s="8">
        <f>FC_IND_NFM_AM_E!T47+FC_IND_NFM_PA_E!T47+FC_IND_NFM_SA_E!T47+FC_IND_NFM_OM_E!T47</f>
        <v>0</v>
      </c>
      <c r="U47" s="8">
        <f>FC_IND_NFM_AM_E!U47+FC_IND_NFM_PA_E!U47+FC_IND_NFM_SA_E!U47+FC_IND_NFM_OM_E!U47</f>
        <v>0</v>
      </c>
      <c r="V47" s="8">
        <f>FC_IND_NFM_AM_E!V47+FC_IND_NFM_PA_E!V47+FC_IND_NFM_SA_E!V47+FC_IND_NFM_OM_E!V47</f>
        <v>0</v>
      </c>
      <c r="W47" s="8">
        <f>FC_IND_NFM_AM_E!W47+FC_IND_NFM_PA_E!W47+FC_IND_NFM_SA_E!W47+FC_IND_NFM_OM_E!W47</f>
        <v>0</v>
      </c>
      <c r="X47" s="8">
        <f>FC_IND_NFM_AM_E!X47+FC_IND_NFM_PA_E!X47+FC_IND_NFM_SA_E!X47+FC_IND_NFM_OM_E!X47</f>
        <v>0</v>
      </c>
      <c r="Y47" s="8">
        <f>FC_IND_NFM_AM_E!Y47+FC_IND_NFM_PA_E!Y47+FC_IND_NFM_SA_E!Y47+FC_IND_NFM_OM_E!Y47</f>
        <v>0</v>
      </c>
      <c r="Z47" s="8">
        <f>FC_IND_NFM_AM_E!Z47+FC_IND_NFM_PA_E!Z47+FC_IND_NFM_SA_E!Z47+FC_IND_NFM_OM_E!Z47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FC_IND_NFM_AM_E!C48+FC_IND_NFM_PA_E!C48+FC_IND_NFM_SA_E!C48+FC_IND_NFM_OM_E!C48</f>
        <v>0</v>
      </c>
      <c r="D48" s="8">
        <f>FC_IND_NFM_AM_E!D48+FC_IND_NFM_PA_E!D48+FC_IND_NFM_SA_E!D48+FC_IND_NFM_OM_E!D48</f>
        <v>0</v>
      </c>
      <c r="E48" s="8">
        <f>FC_IND_NFM_AM_E!E48+FC_IND_NFM_PA_E!E48+FC_IND_NFM_SA_E!E48+FC_IND_NFM_OM_E!E48</f>
        <v>0</v>
      </c>
      <c r="F48" s="8">
        <f>FC_IND_NFM_AM_E!F48+FC_IND_NFM_PA_E!F48+FC_IND_NFM_SA_E!F48+FC_IND_NFM_OM_E!F48</f>
        <v>0</v>
      </c>
      <c r="G48" s="8">
        <f>FC_IND_NFM_AM_E!G48+FC_IND_NFM_PA_E!G48+FC_IND_NFM_SA_E!G48+FC_IND_NFM_OM_E!G48</f>
        <v>0</v>
      </c>
      <c r="H48" s="8">
        <f>FC_IND_NFM_AM_E!H48+FC_IND_NFM_PA_E!H48+FC_IND_NFM_SA_E!H48+FC_IND_NFM_OM_E!H48</f>
        <v>0</v>
      </c>
      <c r="I48" s="8">
        <f>FC_IND_NFM_AM_E!I48+FC_IND_NFM_PA_E!I48+FC_IND_NFM_SA_E!I48+FC_IND_NFM_OM_E!I48</f>
        <v>0</v>
      </c>
      <c r="J48" s="8">
        <f>FC_IND_NFM_AM_E!J48+FC_IND_NFM_PA_E!J48+FC_IND_NFM_SA_E!J48+FC_IND_NFM_OM_E!J48</f>
        <v>0</v>
      </c>
      <c r="K48" s="8">
        <f>FC_IND_NFM_AM_E!K48+FC_IND_NFM_PA_E!K48+FC_IND_NFM_SA_E!K48+FC_IND_NFM_OM_E!K48</f>
        <v>0</v>
      </c>
      <c r="L48" s="8">
        <f>FC_IND_NFM_AM_E!L48+FC_IND_NFM_PA_E!L48+FC_IND_NFM_SA_E!L48+FC_IND_NFM_OM_E!L48</f>
        <v>0</v>
      </c>
      <c r="M48" s="8">
        <f>FC_IND_NFM_AM_E!M48+FC_IND_NFM_PA_E!M48+FC_IND_NFM_SA_E!M48+FC_IND_NFM_OM_E!M48</f>
        <v>0</v>
      </c>
      <c r="N48" s="8">
        <f>FC_IND_NFM_AM_E!N48+FC_IND_NFM_PA_E!N48+FC_IND_NFM_SA_E!N48+FC_IND_NFM_OM_E!N48</f>
        <v>0</v>
      </c>
      <c r="O48" s="8">
        <f>FC_IND_NFM_AM_E!O48+FC_IND_NFM_PA_E!O48+FC_IND_NFM_SA_E!O48+FC_IND_NFM_OM_E!O48</f>
        <v>0</v>
      </c>
      <c r="P48" s="8">
        <f>FC_IND_NFM_AM_E!P48+FC_IND_NFM_PA_E!P48+FC_IND_NFM_SA_E!P48+FC_IND_NFM_OM_E!P48</f>
        <v>0</v>
      </c>
      <c r="Q48" s="8">
        <f>FC_IND_NFM_AM_E!Q48+FC_IND_NFM_PA_E!Q48+FC_IND_NFM_SA_E!Q48+FC_IND_NFM_OM_E!Q48</f>
        <v>0</v>
      </c>
      <c r="R48" s="8">
        <f>FC_IND_NFM_AM_E!R48+FC_IND_NFM_PA_E!R48+FC_IND_NFM_SA_E!R48+FC_IND_NFM_OM_E!R48</f>
        <v>0</v>
      </c>
      <c r="S48" s="8">
        <f>FC_IND_NFM_AM_E!S48+FC_IND_NFM_PA_E!S48+FC_IND_NFM_SA_E!S48+FC_IND_NFM_OM_E!S48</f>
        <v>0</v>
      </c>
      <c r="T48" s="8">
        <f>FC_IND_NFM_AM_E!T48+FC_IND_NFM_PA_E!T48+FC_IND_NFM_SA_E!T48+FC_IND_NFM_OM_E!T48</f>
        <v>0</v>
      </c>
      <c r="U48" s="8">
        <f>FC_IND_NFM_AM_E!U48+FC_IND_NFM_PA_E!U48+FC_IND_NFM_SA_E!U48+FC_IND_NFM_OM_E!U48</f>
        <v>0</v>
      </c>
      <c r="V48" s="8">
        <f>FC_IND_NFM_AM_E!V48+FC_IND_NFM_PA_E!V48+FC_IND_NFM_SA_E!V48+FC_IND_NFM_OM_E!V48</f>
        <v>0</v>
      </c>
      <c r="W48" s="8">
        <f>FC_IND_NFM_AM_E!W48+FC_IND_NFM_PA_E!W48+FC_IND_NFM_SA_E!W48+FC_IND_NFM_OM_E!W48</f>
        <v>0</v>
      </c>
      <c r="X48" s="8">
        <f>FC_IND_NFM_AM_E!X48+FC_IND_NFM_PA_E!X48+FC_IND_NFM_SA_E!X48+FC_IND_NFM_OM_E!X48</f>
        <v>0</v>
      </c>
      <c r="Y48" s="8">
        <f>FC_IND_NFM_AM_E!Y48+FC_IND_NFM_PA_E!Y48+FC_IND_NFM_SA_E!Y48+FC_IND_NFM_OM_E!Y48</f>
        <v>0</v>
      </c>
      <c r="Z48" s="8">
        <f>FC_IND_NFM_AM_E!Z48+FC_IND_NFM_PA_E!Z48+FC_IND_NFM_SA_E!Z48+FC_IND_NFM_OM_E!Z48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FC_IND_NFM_AM_E!C49+FC_IND_NFM_PA_E!C49+FC_IND_NFM_SA_E!C49+FC_IND_NFM_OM_E!C49</f>
        <v>0</v>
      </c>
      <c r="D49" s="8">
        <f>FC_IND_NFM_AM_E!D49+FC_IND_NFM_PA_E!D49+FC_IND_NFM_SA_E!D49+FC_IND_NFM_OM_E!D49</f>
        <v>0</v>
      </c>
      <c r="E49" s="8">
        <f>FC_IND_NFM_AM_E!E49+FC_IND_NFM_PA_E!E49+FC_IND_NFM_SA_E!E49+FC_IND_NFM_OM_E!E49</f>
        <v>0</v>
      </c>
      <c r="F49" s="8">
        <f>FC_IND_NFM_AM_E!F49+FC_IND_NFM_PA_E!F49+FC_IND_NFM_SA_E!F49+FC_IND_NFM_OM_E!F49</f>
        <v>0</v>
      </c>
      <c r="G49" s="8">
        <f>FC_IND_NFM_AM_E!G49+FC_IND_NFM_PA_E!G49+FC_IND_NFM_SA_E!G49+FC_IND_NFM_OM_E!G49</f>
        <v>0</v>
      </c>
      <c r="H49" s="8">
        <f>FC_IND_NFM_AM_E!H49+FC_IND_NFM_PA_E!H49+FC_IND_NFM_SA_E!H49+FC_IND_NFM_OM_E!H49</f>
        <v>0</v>
      </c>
      <c r="I49" s="8">
        <f>FC_IND_NFM_AM_E!I49+FC_IND_NFM_PA_E!I49+FC_IND_NFM_SA_E!I49+FC_IND_NFM_OM_E!I49</f>
        <v>0</v>
      </c>
      <c r="J49" s="8">
        <f>FC_IND_NFM_AM_E!J49+FC_IND_NFM_PA_E!J49+FC_IND_NFM_SA_E!J49+FC_IND_NFM_OM_E!J49</f>
        <v>0</v>
      </c>
      <c r="K49" s="8">
        <f>FC_IND_NFM_AM_E!K49+FC_IND_NFM_PA_E!K49+FC_IND_NFM_SA_E!K49+FC_IND_NFM_OM_E!K49</f>
        <v>0</v>
      </c>
      <c r="L49" s="8">
        <f>FC_IND_NFM_AM_E!L49+FC_IND_NFM_PA_E!L49+FC_IND_NFM_SA_E!L49+FC_IND_NFM_OM_E!L49</f>
        <v>0</v>
      </c>
      <c r="M49" s="8">
        <f>FC_IND_NFM_AM_E!M49+FC_IND_NFM_PA_E!M49+FC_IND_NFM_SA_E!M49+FC_IND_NFM_OM_E!M49</f>
        <v>0</v>
      </c>
      <c r="N49" s="8">
        <f>FC_IND_NFM_AM_E!N49+FC_IND_NFM_PA_E!N49+FC_IND_NFM_SA_E!N49+FC_IND_NFM_OM_E!N49</f>
        <v>0</v>
      </c>
      <c r="O49" s="8">
        <f>FC_IND_NFM_AM_E!O49+FC_IND_NFM_PA_E!O49+FC_IND_NFM_SA_E!O49+FC_IND_NFM_OM_E!O49</f>
        <v>0</v>
      </c>
      <c r="P49" s="8">
        <f>FC_IND_NFM_AM_E!P49+FC_IND_NFM_PA_E!P49+FC_IND_NFM_SA_E!P49+FC_IND_NFM_OM_E!P49</f>
        <v>0</v>
      </c>
      <c r="Q49" s="8">
        <f>FC_IND_NFM_AM_E!Q49+FC_IND_NFM_PA_E!Q49+FC_IND_NFM_SA_E!Q49+FC_IND_NFM_OM_E!Q49</f>
        <v>0</v>
      </c>
      <c r="R49" s="8">
        <f>FC_IND_NFM_AM_E!R49+FC_IND_NFM_PA_E!R49+FC_IND_NFM_SA_E!R49+FC_IND_NFM_OM_E!R49</f>
        <v>0</v>
      </c>
      <c r="S49" s="8">
        <f>FC_IND_NFM_AM_E!S49+FC_IND_NFM_PA_E!S49+FC_IND_NFM_SA_E!S49+FC_IND_NFM_OM_E!S49</f>
        <v>0</v>
      </c>
      <c r="T49" s="8">
        <f>FC_IND_NFM_AM_E!T49+FC_IND_NFM_PA_E!T49+FC_IND_NFM_SA_E!T49+FC_IND_NFM_OM_E!T49</f>
        <v>0</v>
      </c>
      <c r="U49" s="8">
        <f>FC_IND_NFM_AM_E!U49+FC_IND_NFM_PA_E!U49+FC_IND_NFM_SA_E!U49+FC_IND_NFM_OM_E!U49</f>
        <v>0</v>
      </c>
      <c r="V49" s="8">
        <f>FC_IND_NFM_AM_E!V49+FC_IND_NFM_PA_E!V49+FC_IND_NFM_SA_E!V49+FC_IND_NFM_OM_E!V49</f>
        <v>0</v>
      </c>
      <c r="W49" s="8">
        <f>FC_IND_NFM_AM_E!W49+FC_IND_NFM_PA_E!W49+FC_IND_NFM_SA_E!W49+FC_IND_NFM_OM_E!W49</f>
        <v>0</v>
      </c>
      <c r="X49" s="8">
        <f>FC_IND_NFM_AM_E!X49+FC_IND_NFM_PA_E!X49+FC_IND_NFM_SA_E!X49+FC_IND_NFM_OM_E!X49</f>
        <v>0</v>
      </c>
      <c r="Y49" s="8">
        <f>FC_IND_NFM_AM_E!Y49+FC_IND_NFM_PA_E!Y49+FC_IND_NFM_SA_E!Y49+FC_IND_NFM_OM_E!Y49</f>
        <v>0</v>
      </c>
      <c r="Z49" s="8">
        <f>FC_IND_NFM_AM_E!Z49+FC_IND_NFM_PA_E!Z49+FC_IND_NFM_SA_E!Z49+FC_IND_NFM_OM_E!Z49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FC_IND_NFM_AM_E!C50+FC_IND_NFM_PA_E!C50+FC_IND_NFM_SA_E!C50+FC_IND_NFM_OM_E!C50</f>
        <v>0</v>
      </c>
      <c r="D50" s="8">
        <f>FC_IND_NFM_AM_E!D50+FC_IND_NFM_PA_E!D50+FC_IND_NFM_SA_E!D50+FC_IND_NFM_OM_E!D50</f>
        <v>0</v>
      </c>
      <c r="E50" s="8">
        <f>FC_IND_NFM_AM_E!E50+FC_IND_NFM_PA_E!E50+FC_IND_NFM_SA_E!E50+FC_IND_NFM_OM_E!E50</f>
        <v>0</v>
      </c>
      <c r="F50" s="8">
        <f>FC_IND_NFM_AM_E!F50+FC_IND_NFM_PA_E!F50+FC_IND_NFM_SA_E!F50+FC_IND_NFM_OM_E!F50</f>
        <v>0</v>
      </c>
      <c r="G50" s="8">
        <f>FC_IND_NFM_AM_E!G50+FC_IND_NFM_PA_E!G50+FC_IND_NFM_SA_E!G50+FC_IND_NFM_OM_E!G50</f>
        <v>0</v>
      </c>
      <c r="H50" s="8">
        <f>FC_IND_NFM_AM_E!H50+FC_IND_NFM_PA_E!H50+FC_IND_NFM_SA_E!H50+FC_IND_NFM_OM_E!H50</f>
        <v>0</v>
      </c>
      <c r="I50" s="8">
        <f>FC_IND_NFM_AM_E!I50+FC_IND_NFM_PA_E!I50+FC_IND_NFM_SA_E!I50+FC_IND_NFM_OM_E!I50</f>
        <v>0</v>
      </c>
      <c r="J50" s="8">
        <f>FC_IND_NFM_AM_E!J50+FC_IND_NFM_PA_E!J50+FC_IND_NFM_SA_E!J50+FC_IND_NFM_OM_E!J50</f>
        <v>0</v>
      </c>
      <c r="K50" s="8">
        <f>FC_IND_NFM_AM_E!K50+FC_IND_NFM_PA_E!K50+FC_IND_NFM_SA_E!K50+FC_IND_NFM_OM_E!K50</f>
        <v>0</v>
      </c>
      <c r="L50" s="8">
        <f>FC_IND_NFM_AM_E!L50+FC_IND_NFM_PA_E!L50+FC_IND_NFM_SA_E!L50+FC_IND_NFM_OM_E!L50</f>
        <v>0</v>
      </c>
      <c r="M50" s="8">
        <f>FC_IND_NFM_AM_E!M50+FC_IND_NFM_PA_E!M50+FC_IND_NFM_SA_E!M50+FC_IND_NFM_OM_E!M50</f>
        <v>0</v>
      </c>
      <c r="N50" s="8">
        <f>FC_IND_NFM_AM_E!N50+FC_IND_NFM_PA_E!N50+FC_IND_NFM_SA_E!N50+FC_IND_NFM_OM_E!N50</f>
        <v>0</v>
      </c>
      <c r="O50" s="8">
        <f>FC_IND_NFM_AM_E!O50+FC_IND_NFM_PA_E!O50+FC_IND_NFM_SA_E!O50+FC_IND_NFM_OM_E!O50</f>
        <v>0</v>
      </c>
      <c r="P50" s="8">
        <f>FC_IND_NFM_AM_E!P50+FC_IND_NFM_PA_E!P50+FC_IND_NFM_SA_E!P50+FC_IND_NFM_OM_E!P50</f>
        <v>0</v>
      </c>
      <c r="Q50" s="8">
        <f>FC_IND_NFM_AM_E!Q50+FC_IND_NFM_PA_E!Q50+FC_IND_NFM_SA_E!Q50+FC_IND_NFM_OM_E!Q50</f>
        <v>0</v>
      </c>
      <c r="R50" s="8">
        <f>FC_IND_NFM_AM_E!R50+FC_IND_NFM_PA_E!R50+FC_IND_NFM_SA_E!R50+FC_IND_NFM_OM_E!R50</f>
        <v>0</v>
      </c>
      <c r="S50" s="8">
        <f>FC_IND_NFM_AM_E!S50+FC_IND_NFM_PA_E!S50+FC_IND_NFM_SA_E!S50+FC_IND_NFM_OM_E!S50</f>
        <v>0</v>
      </c>
      <c r="T50" s="8">
        <f>FC_IND_NFM_AM_E!T50+FC_IND_NFM_PA_E!T50+FC_IND_NFM_SA_E!T50+FC_IND_NFM_OM_E!T50</f>
        <v>0</v>
      </c>
      <c r="U50" s="8">
        <f>FC_IND_NFM_AM_E!U50+FC_IND_NFM_PA_E!U50+FC_IND_NFM_SA_E!U50+FC_IND_NFM_OM_E!U50</f>
        <v>0</v>
      </c>
      <c r="V50" s="8">
        <f>FC_IND_NFM_AM_E!V50+FC_IND_NFM_PA_E!V50+FC_IND_NFM_SA_E!V50+FC_IND_NFM_OM_E!V50</f>
        <v>0</v>
      </c>
      <c r="W50" s="8">
        <f>FC_IND_NFM_AM_E!W50+FC_IND_NFM_PA_E!W50+FC_IND_NFM_SA_E!W50+FC_IND_NFM_OM_E!W50</f>
        <v>0</v>
      </c>
      <c r="X50" s="8">
        <f>FC_IND_NFM_AM_E!X50+FC_IND_NFM_PA_E!X50+FC_IND_NFM_SA_E!X50+FC_IND_NFM_OM_E!X50</f>
        <v>0</v>
      </c>
      <c r="Y50" s="8">
        <f>FC_IND_NFM_AM_E!Y50+FC_IND_NFM_PA_E!Y50+FC_IND_NFM_SA_E!Y50+FC_IND_NFM_OM_E!Y50</f>
        <v>0</v>
      </c>
      <c r="Z50" s="8">
        <f>FC_IND_NFM_AM_E!Z50+FC_IND_NFM_PA_E!Z50+FC_IND_NFM_SA_E!Z50+FC_IND_NFM_OM_E!Z50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FC_IND_NFM_AM_E!C51+FC_IND_NFM_PA_E!C51+FC_IND_NFM_SA_E!C51+FC_IND_NFM_OM_E!C51</f>
        <v>22.114619999999999</v>
      </c>
      <c r="D51" s="27">
        <f>FC_IND_NFM_AM_E!D51+FC_IND_NFM_PA_E!D51+FC_IND_NFM_SA_E!D51+FC_IND_NFM_OM_E!D51</f>
        <v>13.278870000000001</v>
      </c>
      <c r="E51" s="27">
        <f>FC_IND_NFM_AM_E!E51+FC_IND_NFM_PA_E!E51+FC_IND_NFM_SA_E!E51+FC_IND_NFM_OM_E!E51</f>
        <v>15.500430000000003</v>
      </c>
      <c r="F51" s="27">
        <f>FC_IND_NFM_AM_E!F51+FC_IND_NFM_PA_E!F51+FC_IND_NFM_SA_E!F51+FC_IND_NFM_OM_E!F51</f>
        <v>15.601410000000001</v>
      </c>
      <c r="G51" s="27">
        <f>FC_IND_NFM_AM_E!G51+FC_IND_NFM_PA_E!G51+FC_IND_NFM_SA_E!G51+FC_IND_NFM_OM_E!G51</f>
        <v>17.217089999999999</v>
      </c>
      <c r="H51" s="27">
        <f>FC_IND_NFM_AM_E!H51+FC_IND_NFM_PA_E!H51+FC_IND_NFM_SA_E!H51+FC_IND_NFM_OM_E!H51</f>
        <v>17.923949999999998</v>
      </c>
      <c r="I51" s="27">
        <f>FC_IND_NFM_AM_E!I51+FC_IND_NFM_PA_E!I51+FC_IND_NFM_SA_E!I51+FC_IND_NFM_OM_E!I51</f>
        <v>19.489139999999999</v>
      </c>
      <c r="J51" s="27">
        <f>FC_IND_NFM_AM_E!J51+FC_IND_NFM_PA_E!J51+FC_IND_NFM_SA_E!J51+FC_IND_NFM_OM_E!J51</f>
        <v>21.912659999999999</v>
      </c>
      <c r="K51" s="27">
        <f>FC_IND_NFM_AM_E!K51+FC_IND_NFM_PA_E!K51+FC_IND_NFM_SA_E!K51+FC_IND_NFM_OM_E!K51</f>
        <v>33.424380000000006</v>
      </c>
      <c r="L51" s="27">
        <f>FC_IND_NFM_AM_E!L51+FC_IND_NFM_PA_E!L51+FC_IND_NFM_SA_E!L51+FC_IND_NFM_OM_E!L51</f>
        <v>17.721990000000002</v>
      </c>
      <c r="M51" s="27">
        <f>FC_IND_NFM_AM_E!M51+FC_IND_NFM_PA_E!M51+FC_IND_NFM_SA_E!M51+FC_IND_NFM_OM_E!M51</f>
        <v>15.046020000000002</v>
      </c>
      <c r="N51" s="27">
        <f>FC_IND_NFM_AM_E!N51+FC_IND_NFM_PA_E!N51+FC_IND_NFM_SA_E!N51+FC_IND_NFM_OM_E!N51</f>
        <v>17.772480000000002</v>
      </c>
      <c r="O51" s="27">
        <f>FC_IND_NFM_AM_E!O51+FC_IND_NFM_PA_E!O51+FC_IND_NFM_SA_E!O51+FC_IND_NFM_OM_E!O51</f>
        <v>16.257780000000004</v>
      </c>
      <c r="P51" s="27">
        <f>FC_IND_NFM_AM_E!P51+FC_IND_NFM_PA_E!P51+FC_IND_NFM_SA_E!P51+FC_IND_NFM_OM_E!P51</f>
        <v>27.870480000000008</v>
      </c>
      <c r="Q51" s="27">
        <f>FC_IND_NFM_AM_E!Q51+FC_IND_NFM_PA_E!Q51+FC_IND_NFM_SA_E!Q51+FC_IND_NFM_OM_E!Q51</f>
        <v>30.344490000000015</v>
      </c>
      <c r="R51" s="27">
        <f>FC_IND_NFM_AM_E!R51+FC_IND_NFM_PA_E!R51+FC_IND_NFM_SA_E!R51+FC_IND_NFM_OM_E!R51</f>
        <v>37.194165360000007</v>
      </c>
      <c r="S51" s="27">
        <f>FC_IND_NFM_AM_E!S51+FC_IND_NFM_PA_E!S51+FC_IND_NFM_SA_E!S51+FC_IND_NFM_OM_E!S51</f>
        <v>38.025432720000012</v>
      </c>
      <c r="T51" s="27">
        <f>FC_IND_NFM_AM_E!T51+FC_IND_NFM_PA_E!T51+FC_IND_NFM_SA_E!T51+FC_IND_NFM_OM_E!T51</f>
        <v>40.636371600000018</v>
      </c>
      <c r="U51" s="27">
        <f>FC_IND_NFM_AM_E!U51+FC_IND_NFM_PA_E!U51+FC_IND_NFM_SA_E!U51+FC_IND_NFM_OM_E!U51</f>
        <v>39.480756479999997</v>
      </c>
      <c r="V51" s="27">
        <f>FC_IND_NFM_AM_E!V51+FC_IND_NFM_PA_E!V51+FC_IND_NFM_SA_E!V51+FC_IND_NFM_OM_E!V51</f>
        <v>37.675436040000008</v>
      </c>
      <c r="W51" s="27">
        <f>FC_IND_NFM_AM_E!W51+FC_IND_NFM_PA_E!W51+FC_IND_NFM_SA_E!W51+FC_IND_NFM_OM_E!W51</f>
        <v>43.023134880000008</v>
      </c>
      <c r="X51" s="27">
        <f>FC_IND_NFM_AM_E!X51+FC_IND_NFM_PA_E!X51+FC_IND_NFM_SA_E!X51+FC_IND_NFM_OM_E!X51</f>
        <v>50.33287511999999</v>
      </c>
      <c r="Y51" s="27">
        <f>FC_IND_NFM_AM_E!Y51+FC_IND_NFM_PA_E!Y51+FC_IND_NFM_SA_E!Y51+FC_IND_NFM_OM_E!Y51</f>
        <v>46.002246840000005</v>
      </c>
      <c r="Z51" s="27">
        <f>FC_IND_NFM_AM_E!Z51+FC_IND_NFM_PA_E!Z51+FC_IND_NFM_SA_E!Z51+FC_IND_NFM_OM_E!Z51</f>
        <v>42.916096079999988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0</v>
      </c>
      <c r="D52" s="27">
        <f t="shared" ref="D52:W52" si="30">SUM(D53:D54)</f>
        <v>0</v>
      </c>
      <c r="E52" s="27">
        <f t="shared" si="30"/>
        <v>0</v>
      </c>
      <c r="F52" s="27">
        <f t="shared" si="30"/>
        <v>0</v>
      </c>
      <c r="G52" s="27">
        <f t="shared" si="30"/>
        <v>0</v>
      </c>
      <c r="H52" s="27">
        <f t="shared" si="30"/>
        <v>0</v>
      </c>
      <c r="I52" s="27">
        <f t="shared" si="30"/>
        <v>0</v>
      </c>
      <c r="J52" s="27">
        <f t="shared" si="30"/>
        <v>0</v>
      </c>
      <c r="K52" s="27">
        <f t="shared" si="30"/>
        <v>0</v>
      </c>
      <c r="L52" s="27">
        <f t="shared" si="30"/>
        <v>0</v>
      </c>
      <c r="M52" s="27">
        <f t="shared" si="30"/>
        <v>0</v>
      </c>
      <c r="N52" s="27">
        <f t="shared" si="30"/>
        <v>0</v>
      </c>
      <c r="O52" s="27">
        <f t="shared" si="30"/>
        <v>0</v>
      </c>
      <c r="P52" s="27">
        <f t="shared" si="30"/>
        <v>0</v>
      </c>
      <c r="Q52" s="27">
        <f t="shared" si="30"/>
        <v>0</v>
      </c>
      <c r="R52" s="27">
        <f t="shared" si="30"/>
        <v>0</v>
      </c>
      <c r="S52" s="27">
        <f t="shared" si="30"/>
        <v>0</v>
      </c>
      <c r="T52" s="27">
        <f t="shared" si="30"/>
        <v>0</v>
      </c>
      <c r="U52" s="27">
        <f t="shared" si="30"/>
        <v>0</v>
      </c>
      <c r="V52" s="27">
        <f t="shared" si="30"/>
        <v>0</v>
      </c>
      <c r="W52" s="27">
        <f t="shared" si="30"/>
        <v>0</v>
      </c>
      <c r="X52" s="27">
        <f t="shared" ref="X52:Z52" si="31">SUM(X53:X54)</f>
        <v>0</v>
      </c>
      <c r="Y52" s="27">
        <f t="shared" si="31"/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f>FC_IND_NFM_AM_E!C53+FC_IND_NFM_PA_E!C53+FC_IND_NFM_SA_E!C53+FC_IND_NFM_OM_E!C53</f>
        <v>0</v>
      </c>
      <c r="D53" s="8">
        <f>FC_IND_NFM_AM_E!D53+FC_IND_NFM_PA_E!D53+FC_IND_NFM_SA_E!D53+FC_IND_NFM_OM_E!D53</f>
        <v>0</v>
      </c>
      <c r="E53" s="8">
        <f>FC_IND_NFM_AM_E!E53+FC_IND_NFM_PA_E!E53+FC_IND_NFM_SA_E!E53+FC_IND_NFM_OM_E!E53</f>
        <v>0</v>
      </c>
      <c r="F53" s="8">
        <f>FC_IND_NFM_AM_E!F53+FC_IND_NFM_PA_E!F53+FC_IND_NFM_SA_E!F53+FC_IND_NFM_OM_E!F53</f>
        <v>0</v>
      </c>
      <c r="G53" s="8">
        <f>FC_IND_NFM_AM_E!G53+FC_IND_NFM_PA_E!G53+FC_IND_NFM_SA_E!G53+FC_IND_NFM_OM_E!G53</f>
        <v>0</v>
      </c>
      <c r="H53" s="8">
        <f>FC_IND_NFM_AM_E!H53+FC_IND_NFM_PA_E!H53+FC_IND_NFM_SA_E!H53+FC_IND_NFM_OM_E!H53</f>
        <v>0</v>
      </c>
      <c r="I53" s="8">
        <f>FC_IND_NFM_AM_E!I53+FC_IND_NFM_PA_E!I53+FC_IND_NFM_SA_E!I53+FC_IND_NFM_OM_E!I53</f>
        <v>0</v>
      </c>
      <c r="J53" s="8">
        <f>FC_IND_NFM_AM_E!J53+FC_IND_NFM_PA_E!J53+FC_IND_NFM_SA_E!J53+FC_IND_NFM_OM_E!J53</f>
        <v>0</v>
      </c>
      <c r="K53" s="8">
        <f>FC_IND_NFM_AM_E!K53+FC_IND_NFM_PA_E!K53+FC_IND_NFM_SA_E!K53+FC_IND_NFM_OM_E!K53</f>
        <v>0</v>
      </c>
      <c r="L53" s="8">
        <f>FC_IND_NFM_AM_E!L53+FC_IND_NFM_PA_E!L53+FC_IND_NFM_SA_E!L53+FC_IND_NFM_OM_E!L53</f>
        <v>0</v>
      </c>
      <c r="M53" s="8">
        <f>FC_IND_NFM_AM_E!M53+FC_IND_NFM_PA_E!M53+FC_IND_NFM_SA_E!M53+FC_IND_NFM_OM_E!M53</f>
        <v>0</v>
      </c>
      <c r="N53" s="8">
        <f>FC_IND_NFM_AM_E!N53+FC_IND_NFM_PA_E!N53+FC_IND_NFM_SA_E!N53+FC_IND_NFM_OM_E!N53</f>
        <v>0</v>
      </c>
      <c r="O53" s="8">
        <f>FC_IND_NFM_AM_E!O53+FC_IND_NFM_PA_E!O53+FC_IND_NFM_SA_E!O53+FC_IND_NFM_OM_E!O53</f>
        <v>0</v>
      </c>
      <c r="P53" s="8">
        <f>FC_IND_NFM_AM_E!P53+FC_IND_NFM_PA_E!P53+FC_IND_NFM_SA_E!P53+FC_IND_NFM_OM_E!P53</f>
        <v>0</v>
      </c>
      <c r="Q53" s="8">
        <f>FC_IND_NFM_AM_E!Q53+FC_IND_NFM_PA_E!Q53+FC_IND_NFM_SA_E!Q53+FC_IND_NFM_OM_E!Q53</f>
        <v>0</v>
      </c>
      <c r="R53" s="8">
        <f>FC_IND_NFM_AM_E!R53+FC_IND_NFM_PA_E!R53+FC_IND_NFM_SA_E!R53+FC_IND_NFM_OM_E!R53</f>
        <v>0</v>
      </c>
      <c r="S53" s="8">
        <f>FC_IND_NFM_AM_E!S53+FC_IND_NFM_PA_E!S53+FC_IND_NFM_SA_E!S53+FC_IND_NFM_OM_E!S53</f>
        <v>0</v>
      </c>
      <c r="T53" s="8">
        <f>FC_IND_NFM_AM_E!T53+FC_IND_NFM_PA_E!T53+FC_IND_NFM_SA_E!T53+FC_IND_NFM_OM_E!T53</f>
        <v>0</v>
      </c>
      <c r="U53" s="8">
        <f>FC_IND_NFM_AM_E!U53+FC_IND_NFM_PA_E!U53+FC_IND_NFM_SA_E!U53+FC_IND_NFM_OM_E!U53</f>
        <v>0</v>
      </c>
      <c r="V53" s="8">
        <f>FC_IND_NFM_AM_E!V53+FC_IND_NFM_PA_E!V53+FC_IND_NFM_SA_E!V53+FC_IND_NFM_OM_E!V53</f>
        <v>0</v>
      </c>
      <c r="W53" s="8">
        <f>FC_IND_NFM_AM_E!W53+FC_IND_NFM_PA_E!W53+FC_IND_NFM_SA_E!W53+FC_IND_NFM_OM_E!W53</f>
        <v>0</v>
      </c>
      <c r="X53" s="8">
        <f>FC_IND_NFM_AM_E!X53+FC_IND_NFM_PA_E!X53+FC_IND_NFM_SA_E!X53+FC_IND_NFM_OM_E!X53</f>
        <v>0</v>
      </c>
      <c r="Y53" s="8">
        <f>FC_IND_NFM_AM_E!Y53+FC_IND_NFM_PA_E!Y53+FC_IND_NFM_SA_E!Y53+FC_IND_NFM_OM_E!Y53</f>
        <v>0</v>
      </c>
      <c r="Z53" s="8">
        <f>FC_IND_NFM_AM_E!Z53+FC_IND_NFM_PA_E!Z53+FC_IND_NFM_SA_E!Z53+FC_IND_NFM_OM_E!Z53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FC_IND_NFM_AM_E!C54+FC_IND_NFM_PA_E!C54+FC_IND_NFM_SA_E!C54+FC_IND_NFM_OM_E!C54</f>
        <v>0</v>
      </c>
      <c r="D54" s="45">
        <f>FC_IND_NFM_AM_E!D54+FC_IND_NFM_PA_E!D54+FC_IND_NFM_SA_E!D54+FC_IND_NFM_OM_E!D54</f>
        <v>0</v>
      </c>
      <c r="E54" s="45">
        <f>FC_IND_NFM_AM_E!E54+FC_IND_NFM_PA_E!E54+FC_IND_NFM_SA_E!E54+FC_IND_NFM_OM_E!E54</f>
        <v>0</v>
      </c>
      <c r="F54" s="45">
        <f>FC_IND_NFM_AM_E!F54+FC_IND_NFM_PA_E!F54+FC_IND_NFM_SA_E!F54+FC_IND_NFM_OM_E!F54</f>
        <v>0</v>
      </c>
      <c r="G54" s="45">
        <f>FC_IND_NFM_AM_E!G54+FC_IND_NFM_PA_E!G54+FC_IND_NFM_SA_E!G54+FC_IND_NFM_OM_E!G54</f>
        <v>0</v>
      </c>
      <c r="H54" s="45">
        <f>FC_IND_NFM_AM_E!H54+FC_IND_NFM_PA_E!H54+FC_IND_NFM_SA_E!H54+FC_IND_NFM_OM_E!H54</f>
        <v>0</v>
      </c>
      <c r="I54" s="45">
        <f>FC_IND_NFM_AM_E!I54+FC_IND_NFM_PA_E!I54+FC_IND_NFM_SA_E!I54+FC_IND_NFM_OM_E!I54</f>
        <v>0</v>
      </c>
      <c r="J54" s="45">
        <f>FC_IND_NFM_AM_E!J54+FC_IND_NFM_PA_E!J54+FC_IND_NFM_SA_E!J54+FC_IND_NFM_OM_E!J54</f>
        <v>0</v>
      </c>
      <c r="K54" s="45">
        <f>FC_IND_NFM_AM_E!K54+FC_IND_NFM_PA_E!K54+FC_IND_NFM_SA_E!K54+FC_IND_NFM_OM_E!K54</f>
        <v>0</v>
      </c>
      <c r="L54" s="45">
        <f>FC_IND_NFM_AM_E!L54+FC_IND_NFM_PA_E!L54+FC_IND_NFM_SA_E!L54+FC_IND_NFM_OM_E!L54</f>
        <v>0</v>
      </c>
      <c r="M54" s="45">
        <f>FC_IND_NFM_AM_E!M54+FC_IND_NFM_PA_E!M54+FC_IND_NFM_SA_E!M54+FC_IND_NFM_OM_E!M54</f>
        <v>0</v>
      </c>
      <c r="N54" s="45">
        <f>FC_IND_NFM_AM_E!N54+FC_IND_NFM_PA_E!N54+FC_IND_NFM_SA_E!N54+FC_IND_NFM_OM_E!N54</f>
        <v>0</v>
      </c>
      <c r="O54" s="45">
        <f>FC_IND_NFM_AM_E!O54+FC_IND_NFM_PA_E!O54+FC_IND_NFM_SA_E!O54+FC_IND_NFM_OM_E!O54</f>
        <v>0</v>
      </c>
      <c r="P54" s="45">
        <f>FC_IND_NFM_AM_E!P54+FC_IND_NFM_PA_E!P54+FC_IND_NFM_SA_E!P54+FC_IND_NFM_OM_E!P54</f>
        <v>0</v>
      </c>
      <c r="Q54" s="45">
        <f>FC_IND_NFM_AM_E!Q54+FC_IND_NFM_PA_E!Q54+FC_IND_NFM_SA_E!Q54+FC_IND_NFM_OM_E!Q54</f>
        <v>0</v>
      </c>
      <c r="R54" s="45">
        <f>FC_IND_NFM_AM_E!R54+FC_IND_NFM_PA_E!R54+FC_IND_NFM_SA_E!R54+FC_IND_NFM_OM_E!R54</f>
        <v>0</v>
      </c>
      <c r="S54" s="45">
        <f>FC_IND_NFM_AM_E!S54+FC_IND_NFM_PA_E!S54+FC_IND_NFM_SA_E!S54+FC_IND_NFM_OM_E!S54</f>
        <v>0</v>
      </c>
      <c r="T54" s="45">
        <f>FC_IND_NFM_AM_E!T54+FC_IND_NFM_PA_E!T54+FC_IND_NFM_SA_E!T54+FC_IND_NFM_OM_E!T54</f>
        <v>0</v>
      </c>
      <c r="U54" s="45">
        <f>FC_IND_NFM_AM_E!U54+FC_IND_NFM_PA_E!U54+FC_IND_NFM_SA_E!U54+FC_IND_NFM_OM_E!U54</f>
        <v>0</v>
      </c>
      <c r="V54" s="45">
        <f>FC_IND_NFM_AM_E!V54+FC_IND_NFM_PA_E!V54+FC_IND_NFM_SA_E!V54+FC_IND_NFM_OM_E!V54</f>
        <v>0</v>
      </c>
      <c r="W54" s="45">
        <f>FC_IND_NFM_AM_E!W54+FC_IND_NFM_PA_E!W54+FC_IND_NFM_SA_E!W54+FC_IND_NFM_OM_E!W54</f>
        <v>0</v>
      </c>
      <c r="X54" s="45">
        <f>FC_IND_NFM_AM_E!X54+FC_IND_NFM_PA_E!X54+FC_IND_NFM_SA_E!X54+FC_IND_NFM_OM_E!X54</f>
        <v>0</v>
      </c>
      <c r="Y54" s="45">
        <f>FC_IND_NFM_AM_E!Y54+FC_IND_NFM_PA_E!Y54+FC_IND_NFM_SA_E!Y54+FC_IND_NFM_OM_E!Y54</f>
        <v>0</v>
      </c>
      <c r="Z54" s="45">
        <f>FC_IND_NFM_AM_E!Z54+FC_IND_NFM_PA_E!Z54+FC_IND_NFM_SA_E!Z54+FC_IND_NFM_OM_E!Z54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24.191999999999997</v>
      </c>
      <c r="D61" s="49">
        <f t="shared" si="32"/>
        <v>24.416179199999995</v>
      </c>
      <c r="E61" s="49">
        <f t="shared" si="32"/>
        <v>24.752044799999997</v>
      </c>
      <c r="F61" s="49">
        <f t="shared" si="32"/>
        <v>25.087910399999998</v>
      </c>
      <c r="G61" s="49">
        <f t="shared" si="32"/>
        <v>25.535865599999994</v>
      </c>
      <c r="H61" s="49">
        <f t="shared" si="32"/>
        <v>26.09591039999999</v>
      </c>
      <c r="I61" s="49">
        <f t="shared" si="32"/>
        <v>26.4321792</v>
      </c>
      <c r="J61" s="49">
        <f t="shared" si="32"/>
        <v>26.880134400000003</v>
      </c>
      <c r="K61" s="49">
        <f t="shared" si="32"/>
        <v>26.768044799999998</v>
      </c>
      <c r="L61" s="49">
        <f t="shared" si="32"/>
        <v>28.559865600000002</v>
      </c>
      <c r="M61" s="49">
        <f t="shared" si="32"/>
        <v>31.023820800000003</v>
      </c>
      <c r="N61" s="49">
        <f t="shared" si="32"/>
        <v>30.912134399999999</v>
      </c>
      <c r="O61" s="49">
        <f t="shared" si="32"/>
        <v>0</v>
      </c>
      <c r="P61" s="49">
        <f t="shared" si="32"/>
        <v>0</v>
      </c>
      <c r="Q61" s="49">
        <f t="shared" si="32"/>
        <v>0</v>
      </c>
      <c r="R61" s="49">
        <f t="shared" si="32"/>
        <v>0</v>
      </c>
      <c r="S61" s="49">
        <f t="shared" si="32"/>
        <v>0</v>
      </c>
      <c r="T61" s="49">
        <f t="shared" si="32"/>
        <v>7.9012800000000001E-3</v>
      </c>
      <c r="U61" s="49">
        <f t="shared" si="32"/>
        <v>1.045008E-2</v>
      </c>
      <c r="V61" s="49">
        <f t="shared" si="32"/>
        <v>7.9012800000000018E-3</v>
      </c>
      <c r="W61" s="49">
        <f t="shared" si="32"/>
        <v>5.3524799999999997E-3</v>
      </c>
      <c r="X61" s="49">
        <f t="shared" si="32"/>
        <v>1.1214719999999999E-2</v>
      </c>
      <c r="Y61" s="49">
        <f t="shared" ref="Y61:Z61" si="33">SUM(Y62:Y72)</f>
        <v>1.095984E-2</v>
      </c>
      <c r="Z61" s="49">
        <f t="shared" si="33"/>
        <v>1.376352E-2</v>
      </c>
    </row>
    <row r="62" spans="1:26" ht="11.25" customHeight="1" x14ac:dyDescent="0.2">
      <c r="A62" s="50" t="s">
        <v>92</v>
      </c>
      <c r="B62" s="51" t="s">
        <v>93</v>
      </c>
      <c r="C62" s="52">
        <f>FC_IND_NFM_AM_E!C62+FC_IND_NFM_PA_E!C62+FC_IND_NFM_SA_E!C62+FC_IND_NFM_OM_E!C62</f>
        <v>24.191999999999997</v>
      </c>
      <c r="D62" s="52">
        <f>FC_IND_NFM_AM_E!D62+FC_IND_NFM_PA_E!D62+FC_IND_NFM_SA_E!D62+FC_IND_NFM_OM_E!D62</f>
        <v>24.416179199999995</v>
      </c>
      <c r="E62" s="52">
        <f>FC_IND_NFM_AM_E!E62+FC_IND_NFM_PA_E!E62+FC_IND_NFM_SA_E!E62+FC_IND_NFM_OM_E!E62</f>
        <v>24.752044799999997</v>
      </c>
      <c r="F62" s="52">
        <f>FC_IND_NFM_AM_E!F62+FC_IND_NFM_PA_E!F62+FC_IND_NFM_SA_E!F62+FC_IND_NFM_OM_E!F62</f>
        <v>25.087910399999998</v>
      </c>
      <c r="G62" s="52">
        <f>FC_IND_NFM_AM_E!G62+FC_IND_NFM_PA_E!G62+FC_IND_NFM_SA_E!G62+FC_IND_NFM_OM_E!G62</f>
        <v>25.535865599999994</v>
      </c>
      <c r="H62" s="52">
        <f>FC_IND_NFM_AM_E!H62+FC_IND_NFM_PA_E!H62+FC_IND_NFM_SA_E!H62+FC_IND_NFM_OM_E!H62</f>
        <v>26.09591039999999</v>
      </c>
      <c r="I62" s="52">
        <f>FC_IND_NFM_AM_E!I62+FC_IND_NFM_PA_E!I62+FC_IND_NFM_SA_E!I62+FC_IND_NFM_OM_E!I62</f>
        <v>26.4321792</v>
      </c>
      <c r="J62" s="52">
        <f>FC_IND_NFM_AM_E!J62+FC_IND_NFM_PA_E!J62+FC_IND_NFM_SA_E!J62+FC_IND_NFM_OM_E!J62</f>
        <v>26.880134400000003</v>
      </c>
      <c r="K62" s="52">
        <f>FC_IND_NFM_AM_E!K62+FC_IND_NFM_PA_E!K62+FC_IND_NFM_SA_E!K62+FC_IND_NFM_OM_E!K62</f>
        <v>26.768044799999998</v>
      </c>
      <c r="L62" s="52">
        <f>FC_IND_NFM_AM_E!L62+FC_IND_NFM_PA_E!L62+FC_IND_NFM_SA_E!L62+FC_IND_NFM_OM_E!L62</f>
        <v>28.559865600000002</v>
      </c>
      <c r="M62" s="52">
        <f>FC_IND_NFM_AM_E!M62+FC_IND_NFM_PA_E!M62+FC_IND_NFM_SA_E!M62+FC_IND_NFM_OM_E!M62</f>
        <v>31.023820800000003</v>
      </c>
      <c r="N62" s="52">
        <f>FC_IND_NFM_AM_E!N62+FC_IND_NFM_PA_E!N62+FC_IND_NFM_SA_E!N62+FC_IND_NFM_OM_E!N62</f>
        <v>30.912134399999999</v>
      </c>
      <c r="O62" s="52">
        <f>FC_IND_NFM_AM_E!O62+FC_IND_NFM_PA_E!O62+FC_IND_NFM_SA_E!O62+FC_IND_NFM_OM_E!O62</f>
        <v>0</v>
      </c>
      <c r="P62" s="52">
        <f>FC_IND_NFM_AM_E!P62+FC_IND_NFM_PA_E!P62+FC_IND_NFM_SA_E!P62+FC_IND_NFM_OM_E!P62</f>
        <v>0</v>
      </c>
      <c r="Q62" s="52">
        <f>FC_IND_NFM_AM_E!Q62+FC_IND_NFM_PA_E!Q62+FC_IND_NFM_SA_E!Q62+FC_IND_NFM_OM_E!Q62</f>
        <v>0</v>
      </c>
      <c r="R62" s="52">
        <f>FC_IND_NFM_AM_E!R62+FC_IND_NFM_PA_E!R62+FC_IND_NFM_SA_E!R62+FC_IND_NFM_OM_E!R62</f>
        <v>0</v>
      </c>
      <c r="S62" s="52">
        <f>FC_IND_NFM_AM_E!S62+FC_IND_NFM_PA_E!S62+FC_IND_NFM_SA_E!S62+FC_IND_NFM_OM_E!S62</f>
        <v>0</v>
      </c>
      <c r="T62" s="52">
        <f>FC_IND_NFM_AM_E!T62+FC_IND_NFM_PA_E!T62+FC_IND_NFM_SA_E!T62+FC_IND_NFM_OM_E!T62</f>
        <v>0</v>
      </c>
      <c r="U62" s="52">
        <f>FC_IND_NFM_AM_E!U62+FC_IND_NFM_PA_E!U62+FC_IND_NFM_SA_E!U62+FC_IND_NFM_OM_E!U62</f>
        <v>0</v>
      </c>
      <c r="V62" s="52">
        <f>FC_IND_NFM_AM_E!V62+FC_IND_NFM_PA_E!V62+FC_IND_NFM_SA_E!V62+FC_IND_NFM_OM_E!V62</f>
        <v>0</v>
      </c>
      <c r="W62" s="52">
        <f>FC_IND_NFM_AM_E!W62+FC_IND_NFM_PA_E!W62+FC_IND_NFM_SA_E!W62+FC_IND_NFM_OM_E!W62</f>
        <v>0</v>
      </c>
      <c r="X62" s="52">
        <f>FC_IND_NFM_AM_E!X62+FC_IND_NFM_PA_E!X62+FC_IND_NFM_SA_E!X62+FC_IND_NFM_OM_E!X62</f>
        <v>0</v>
      </c>
      <c r="Y62" s="52">
        <f>FC_IND_NFM_AM_E!Y62+FC_IND_NFM_PA_E!Y62+FC_IND_NFM_SA_E!Y62+FC_IND_NFM_OM_E!Y62</f>
        <v>0</v>
      </c>
      <c r="Z62" s="52">
        <f>FC_IND_NFM_AM_E!Z62+FC_IND_NFM_PA_E!Z62+FC_IND_NFM_SA_E!Z62+FC_IND_NFM_OM_E!Z62</f>
        <v>0</v>
      </c>
    </row>
    <row r="63" spans="1:26" ht="11.25" customHeight="1" x14ac:dyDescent="0.2">
      <c r="A63" s="50" t="s">
        <v>94</v>
      </c>
      <c r="B63" s="51" t="s">
        <v>95</v>
      </c>
      <c r="C63" s="52">
        <f>FC_IND_NFM_AM_E!C63+FC_IND_NFM_PA_E!C63+FC_IND_NFM_SA_E!C63+FC_IND_NFM_OM_E!C63</f>
        <v>0</v>
      </c>
      <c r="D63" s="52">
        <f>FC_IND_NFM_AM_E!D63+FC_IND_NFM_PA_E!D63+FC_IND_NFM_SA_E!D63+FC_IND_NFM_OM_E!D63</f>
        <v>0</v>
      </c>
      <c r="E63" s="52">
        <f>FC_IND_NFM_AM_E!E63+FC_IND_NFM_PA_E!E63+FC_IND_NFM_SA_E!E63+FC_IND_NFM_OM_E!E63</f>
        <v>0</v>
      </c>
      <c r="F63" s="52">
        <f>FC_IND_NFM_AM_E!F63+FC_IND_NFM_PA_E!F63+FC_IND_NFM_SA_E!F63+FC_IND_NFM_OM_E!F63</f>
        <v>0</v>
      </c>
      <c r="G63" s="52">
        <f>FC_IND_NFM_AM_E!G63+FC_IND_NFM_PA_E!G63+FC_IND_NFM_SA_E!G63+FC_IND_NFM_OM_E!G63</f>
        <v>0</v>
      </c>
      <c r="H63" s="52">
        <f>FC_IND_NFM_AM_E!H63+FC_IND_NFM_PA_E!H63+FC_IND_NFM_SA_E!H63+FC_IND_NFM_OM_E!H63</f>
        <v>0</v>
      </c>
      <c r="I63" s="52">
        <f>FC_IND_NFM_AM_E!I63+FC_IND_NFM_PA_E!I63+FC_IND_NFM_SA_E!I63+FC_IND_NFM_OM_E!I63</f>
        <v>0</v>
      </c>
      <c r="J63" s="52">
        <f>FC_IND_NFM_AM_E!J63+FC_IND_NFM_PA_E!J63+FC_IND_NFM_SA_E!J63+FC_IND_NFM_OM_E!J63</f>
        <v>0</v>
      </c>
      <c r="K63" s="52">
        <f>FC_IND_NFM_AM_E!K63+FC_IND_NFM_PA_E!K63+FC_IND_NFM_SA_E!K63+FC_IND_NFM_OM_E!K63</f>
        <v>0</v>
      </c>
      <c r="L63" s="52">
        <f>FC_IND_NFM_AM_E!L63+FC_IND_NFM_PA_E!L63+FC_IND_NFM_SA_E!L63+FC_IND_NFM_OM_E!L63</f>
        <v>0</v>
      </c>
      <c r="M63" s="52">
        <f>FC_IND_NFM_AM_E!M63+FC_IND_NFM_PA_E!M63+FC_IND_NFM_SA_E!M63+FC_IND_NFM_OM_E!M63</f>
        <v>0</v>
      </c>
      <c r="N63" s="52">
        <f>FC_IND_NFM_AM_E!N63+FC_IND_NFM_PA_E!N63+FC_IND_NFM_SA_E!N63+FC_IND_NFM_OM_E!N63</f>
        <v>0</v>
      </c>
      <c r="O63" s="52">
        <f>FC_IND_NFM_AM_E!O63+FC_IND_NFM_PA_E!O63+FC_IND_NFM_SA_E!O63+FC_IND_NFM_OM_E!O63</f>
        <v>0</v>
      </c>
      <c r="P63" s="52">
        <f>FC_IND_NFM_AM_E!P63+FC_IND_NFM_PA_E!P63+FC_IND_NFM_SA_E!P63+FC_IND_NFM_OM_E!P63</f>
        <v>0</v>
      </c>
      <c r="Q63" s="52">
        <f>FC_IND_NFM_AM_E!Q63+FC_IND_NFM_PA_E!Q63+FC_IND_NFM_SA_E!Q63+FC_IND_NFM_OM_E!Q63</f>
        <v>0</v>
      </c>
      <c r="R63" s="52">
        <f>FC_IND_NFM_AM_E!R63+FC_IND_NFM_PA_E!R63+FC_IND_NFM_SA_E!R63+FC_IND_NFM_OM_E!R63</f>
        <v>0</v>
      </c>
      <c r="S63" s="52">
        <f>FC_IND_NFM_AM_E!S63+FC_IND_NFM_PA_E!S63+FC_IND_NFM_SA_E!S63+FC_IND_NFM_OM_E!S63</f>
        <v>0</v>
      </c>
      <c r="T63" s="52">
        <f>FC_IND_NFM_AM_E!T63+FC_IND_NFM_PA_E!T63+FC_IND_NFM_SA_E!T63+FC_IND_NFM_OM_E!T63</f>
        <v>0</v>
      </c>
      <c r="U63" s="52">
        <f>FC_IND_NFM_AM_E!U63+FC_IND_NFM_PA_E!U63+FC_IND_NFM_SA_E!U63+FC_IND_NFM_OM_E!U63</f>
        <v>0</v>
      </c>
      <c r="V63" s="52">
        <f>FC_IND_NFM_AM_E!V63+FC_IND_NFM_PA_E!V63+FC_IND_NFM_SA_E!V63+FC_IND_NFM_OM_E!V63</f>
        <v>0</v>
      </c>
      <c r="W63" s="52">
        <f>FC_IND_NFM_AM_E!W63+FC_IND_NFM_PA_E!W63+FC_IND_NFM_SA_E!W63+FC_IND_NFM_OM_E!W63</f>
        <v>0</v>
      </c>
      <c r="X63" s="52">
        <f>FC_IND_NFM_AM_E!X63+FC_IND_NFM_PA_E!X63+FC_IND_NFM_SA_E!X63+FC_IND_NFM_OM_E!X63</f>
        <v>0</v>
      </c>
      <c r="Y63" s="52">
        <f>FC_IND_NFM_AM_E!Y63+FC_IND_NFM_PA_E!Y63+FC_IND_NFM_SA_E!Y63+FC_IND_NFM_OM_E!Y63</f>
        <v>0</v>
      </c>
      <c r="Z63" s="52">
        <f>FC_IND_NFM_AM_E!Z63+FC_IND_NFM_PA_E!Z63+FC_IND_NFM_SA_E!Z63+FC_IND_NFM_OM_E!Z63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FC_IND_NFM_AM_E!C64+FC_IND_NFM_PA_E!C64+FC_IND_NFM_SA_E!C64+FC_IND_NFM_OM_E!C64</f>
        <v>0</v>
      </c>
      <c r="D64" s="52">
        <f>FC_IND_NFM_AM_E!D64+FC_IND_NFM_PA_E!D64+FC_IND_NFM_SA_E!D64+FC_IND_NFM_OM_E!D64</f>
        <v>0</v>
      </c>
      <c r="E64" s="52">
        <f>FC_IND_NFM_AM_E!E64+FC_IND_NFM_PA_E!E64+FC_IND_NFM_SA_E!E64+FC_IND_NFM_OM_E!E64</f>
        <v>0</v>
      </c>
      <c r="F64" s="52">
        <f>FC_IND_NFM_AM_E!F64+FC_IND_NFM_PA_E!F64+FC_IND_NFM_SA_E!F64+FC_IND_NFM_OM_E!F64</f>
        <v>0</v>
      </c>
      <c r="G64" s="52">
        <f>FC_IND_NFM_AM_E!G64+FC_IND_NFM_PA_E!G64+FC_IND_NFM_SA_E!G64+FC_IND_NFM_OM_E!G64</f>
        <v>0</v>
      </c>
      <c r="H64" s="52">
        <f>FC_IND_NFM_AM_E!H64+FC_IND_NFM_PA_E!H64+FC_IND_NFM_SA_E!H64+FC_IND_NFM_OM_E!H64</f>
        <v>0</v>
      </c>
      <c r="I64" s="52">
        <f>FC_IND_NFM_AM_E!I64+FC_IND_NFM_PA_E!I64+FC_IND_NFM_SA_E!I64+FC_IND_NFM_OM_E!I64</f>
        <v>0</v>
      </c>
      <c r="J64" s="52">
        <f>FC_IND_NFM_AM_E!J64+FC_IND_NFM_PA_E!J64+FC_IND_NFM_SA_E!J64+FC_IND_NFM_OM_E!J64</f>
        <v>0</v>
      </c>
      <c r="K64" s="52">
        <f>FC_IND_NFM_AM_E!K64+FC_IND_NFM_PA_E!K64+FC_IND_NFM_SA_E!K64+FC_IND_NFM_OM_E!K64</f>
        <v>0</v>
      </c>
      <c r="L64" s="52">
        <f>FC_IND_NFM_AM_E!L64+FC_IND_NFM_PA_E!L64+FC_IND_NFM_SA_E!L64+FC_IND_NFM_OM_E!L64</f>
        <v>0</v>
      </c>
      <c r="M64" s="52">
        <f>FC_IND_NFM_AM_E!M64+FC_IND_NFM_PA_E!M64+FC_IND_NFM_SA_E!M64+FC_IND_NFM_OM_E!M64</f>
        <v>0</v>
      </c>
      <c r="N64" s="52">
        <f>FC_IND_NFM_AM_E!N64+FC_IND_NFM_PA_E!N64+FC_IND_NFM_SA_E!N64+FC_IND_NFM_OM_E!N64</f>
        <v>0</v>
      </c>
      <c r="O64" s="52">
        <f>FC_IND_NFM_AM_E!O64+FC_IND_NFM_PA_E!O64+FC_IND_NFM_SA_E!O64+FC_IND_NFM_OM_E!O64</f>
        <v>0</v>
      </c>
      <c r="P64" s="52">
        <f>FC_IND_NFM_AM_E!P64+FC_IND_NFM_PA_E!P64+FC_IND_NFM_SA_E!P64+FC_IND_NFM_OM_E!P64</f>
        <v>0</v>
      </c>
      <c r="Q64" s="52">
        <f>FC_IND_NFM_AM_E!Q64+FC_IND_NFM_PA_E!Q64+FC_IND_NFM_SA_E!Q64+FC_IND_NFM_OM_E!Q64</f>
        <v>0</v>
      </c>
      <c r="R64" s="52">
        <f>FC_IND_NFM_AM_E!R64+FC_IND_NFM_PA_E!R64+FC_IND_NFM_SA_E!R64+FC_IND_NFM_OM_E!R64</f>
        <v>0</v>
      </c>
      <c r="S64" s="52">
        <f>FC_IND_NFM_AM_E!S64+FC_IND_NFM_PA_E!S64+FC_IND_NFM_SA_E!S64+FC_IND_NFM_OM_E!S64</f>
        <v>0</v>
      </c>
      <c r="T64" s="52">
        <f>FC_IND_NFM_AM_E!T64+FC_IND_NFM_PA_E!T64+FC_IND_NFM_SA_E!T64+FC_IND_NFM_OM_E!T64</f>
        <v>0</v>
      </c>
      <c r="U64" s="52">
        <f>FC_IND_NFM_AM_E!U64+FC_IND_NFM_PA_E!U64+FC_IND_NFM_SA_E!U64+FC_IND_NFM_OM_E!U64</f>
        <v>0</v>
      </c>
      <c r="V64" s="52">
        <f>FC_IND_NFM_AM_E!V64+FC_IND_NFM_PA_E!V64+FC_IND_NFM_SA_E!V64+FC_IND_NFM_OM_E!V64</f>
        <v>0</v>
      </c>
      <c r="W64" s="52">
        <f>FC_IND_NFM_AM_E!W64+FC_IND_NFM_PA_E!W64+FC_IND_NFM_SA_E!W64+FC_IND_NFM_OM_E!W64</f>
        <v>0</v>
      </c>
      <c r="X64" s="52">
        <f>FC_IND_NFM_AM_E!X64+FC_IND_NFM_PA_E!X64+FC_IND_NFM_SA_E!X64+FC_IND_NFM_OM_E!X64</f>
        <v>0</v>
      </c>
      <c r="Y64" s="52">
        <f>FC_IND_NFM_AM_E!Y64+FC_IND_NFM_PA_E!Y64+FC_IND_NFM_SA_E!Y64+FC_IND_NFM_OM_E!Y64</f>
        <v>0</v>
      </c>
      <c r="Z64" s="52">
        <f>FC_IND_NFM_AM_E!Z64+FC_IND_NFM_PA_E!Z64+FC_IND_NFM_SA_E!Z64+FC_IND_NFM_OM_E!Z64</f>
        <v>0</v>
      </c>
    </row>
    <row r="65" spans="1:26" ht="11.25" customHeight="1" x14ac:dyDescent="0.2">
      <c r="A65" s="50" t="s">
        <v>98</v>
      </c>
      <c r="B65" s="51" t="s">
        <v>99</v>
      </c>
      <c r="C65" s="52">
        <f>FC_IND_NFM_AM_E!C65+FC_IND_NFM_PA_E!C65+FC_IND_NFM_SA_E!C65+FC_IND_NFM_OM_E!C65</f>
        <v>0</v>
      </c>
      <c r="D65" s="52">
        <f>FC_IND_NFM_AM_E!D65+FC_IND_NFM_PA_E!D65+FC_IND_NFM_SA_E!D65+FC_IND_NFM_OM_E!D65</f>
        <v>0</v>
      </c>
      <c r="E65" s="52">
        <f>FC_IND_NFM_AM_E!E65+FC_IND_NFM_PA_E!E65+FC_IND_NFM_SA_E!E65+FC_IND_NFM_OM_E!E65</f>
        <v>0</v>
      </c>
      <c r="F65" s="52">
        <f>FC_IND_NFM_AM_E!F65+FC_IND_NFM_PA_E!F65+FC_IND_NFM_SA_E!F65+FC_IND_NFM_OM_E!F65</f>
        <v>0</v>
      </c>
      <c r="G65" s="52">
        <f>FC_IND_NFM_AM_E!G65+FC_IND_NFM_PA_E!G65+FC_IND_NFM_SA_E!G65+FC_IND_NFM_OM_E!G65</f>
        <v>0</v>
      </c>
      <c r="H65" s="52">
        <f>FC_IND_NFM_AM_E!H65+FC_IND_NFM_PA_E!H65+FC_IND_NFM_SA_E!H65+FC_IND_NFM_OM_E!H65</f>
        <v>0</v>
      </c>
      <c r="I65" s="52">
        <f>FC_IND_NFM_AM_E!I65+FC_IND_NFM_PA_E!I65+FC_IND_NFM_SA_E!I65+FC_IND_NFM_OM_E!I65</f>
        <v>0</v>
      </c>
      <c r="J65" s="52">
        <f>FC_IND_NFM_AM_E!J65+FC_IND_NFM_PA_E!J65+FC_IND_NFM_SA_E!J65+FC_IND_NFM_OM_E!J65</f>
        <v>0</v>
      </c>
      <c r="K65" s="52">
        <f>FC_IND_NFM_AM_E!K65+FC_IND_NFM_PA_E!K65+FC_IND_NFM_SA_E!K65+FC_IND_NFM_OM_E!K65</f>
        <v>0</v>
      </c>
      <c r="L65" s="52">
        <f>FC_IND_NFM_AM_E!L65+FC_IND_NFM_PA_E!L65+FC_IND_NFM_SA_E!L65+FC_IND_NFM_OM_E!L65</f>
        <v>0</v>
      </c>
      <c r="M65" s="52">
        <f>FC_IND_NFM_AM_E!M65+FC_IND_NFM_PA_E!M65+FC_IND_NFM_SA_E!M65+FC_IND_NFM_OM_E!M65</f>
        <v>0</v>
      </c>
      <c r="N65" s="52">
        <f>FC_IND_NFM_AM_E!N65+FC_IND_NFM_PA_E!N65+FC_IND_NFM_SA_E!N65+FC_IND_NFM_OM_E!N65</f>
        <v>0</v>
      </c>
      <c r="O65" s="52">
        <f>FC_IND_NFM_AM_E!O65+FC_IND_NFM_PA_E!O65+FC_IND_NFM_SA_E!O65+FC_IND_NFM_OM_E!O65</f>
        <v>0</v>
      </c>
      <c r="P65" s="52">
        <f>FC_IND_NFM_AM_E!P65+FC_IND_NFM_PA_E!P65+FC_IND_NFM_SA_E!P65+FC_IND_NFM_OM_E!P65</f>
        <v>0</v>
      </c>
      <c r="Q65" s="52">
        <f>FC_IND_NFM_AM_E!Q65+FC_IND_NFM_PA_E!Q65+FC_IND_NFM_SA_E!Q65+FC_IND_NFM_OM_E!Q65</f>
        <v>0</v>
      </c>
      <c r="R65" s="52">
        <f>FC_IND_NFM_AM_E!R65+FC_IND_NFM_PA_E!R65+FC_IND_NFM_SA_E!R65+FC_IND_NFM_OM_E!R65</f>
        <v>0</v>
      </c>
      <c r="S65" s="52">
        <f>FC_IND_NFM_AM_E!S65+FC_IND_NFM_PA_E!S65+FC_IND_NFM_SA_E!S65+FC_IND_NFM_OM_E!S65</f>
        <v>0</v>
      </c>
      <c r="T65" s="52">
        <f>FC_IND_NFM_AM_E!T65+FC_IND_NFM_PA_E!T65+FC_IND_NFM_SA_E!T65+FC_IND_NFM_OM_E!T65</f>
        <v>0</v>
      </c>
      <c r="U65" s="52">
        <f>FC_IND_NFM_AM_E!U65+FC_IND_NFM_PA_E!U65+FC_IND_NFM_SA_E!U65+FC_IND_NFM_OM_E!U65</f>
        <v>0</v>
      </c>
      <c r="V65" s="52">
        <f>FC_IND_NFM_AM_E!V65+FC_IND_NFM_PA_E!V65+FC_IND_NFM_SA_E!V65+FC_IND_NFM_OM_E!V65</f>
        <v>0</v>
      </c>
      <c r="W65" s="52">
        <f>FC_IND_NFM_AM_E!W65+FC_IND_NFM_PA_E!W65+FC_IND_NFM_SA_E!W65+FC_IND_NFM_OM_E!W65</f>
        <v>0</v>
      </c>
      <c r="X65" s="52">
        <f>FC_IND_NFM_AM_E!X65+FC_IND_NFM_PA_E!X65+FC_IND_NFM_SA_E!X65+FC_IND_NFM_OM_E!X65</f>
        <v>0</v>
      </c>
      <c r="Y65" s="52">
        <f>FC_IND_NFM_AM_E!Y65+FC_IND_NFM_PA_E!Y65+FC_IND_NFM_SA_E!Y65+FC_IND_NFM_OM_E!Y65</f>
        <v>0</v>
      </c>
      <c r="Z65" s="52">
        <f>FC_IND_NFM_AM_E!Z65+FC_IND_NFM_PA_E!Z65+FC_IND_NFM_SA_E!Z65+FC_IND_NFM_OM_E!Z65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FC_IND_NFM_AM_E!C66+FC_IND_NFM_PA_E!C66+FC_IND_NFM_SA_E!C66+FC_IND_NFM_OM_E!C66</f>
        <v>0</v>
      </c>
      <c r="D66" s="52">
        <f>FC_IND_NFM_AM_E!D66+FC_IND_NFM_PA_E!D66+FC_IND_NFM_SA_E!D66+FC_IND_NFM_OM_E!D66</f>
        <v>0</v>
      </c>
      <c r="E66" s="52">
        <f>FC_IND_NFM_AM_E!E66+FC_IND_NFM_PA_E!E66+FC_IND_NFM_SA_E!E66+FC_IND_NFM_OM_E!E66</f>
        <v>0</v>
      </c>
      <c r="F66" s="52">
        <f>FC_IND_NFM_AM_E!F66+FC_IND_NFM_PA_E!F66+FC_IND_NFM_SA_E!F66+FC_IND_NFM_OM_E!F66</f>
        <v>0</v>
      </c>
      <c r="G66" s="52">
        <f>FC_IND_NFM_AM_E!G66+FC_IND_NFM_PA_E!G66+FC_IND_NFM_SA_E!G66+FC_IND_NFM_OM_E!G66</f>
        <v>0</v>
      </c>
      <c r="H66" s="52">
        <f>FC_IND_NFM_AM_E!H66+FC_IND_NFM_PA_E!H66+FC_IND_NFM_SA_E!H66+FC_IND_NFM_OM_E!H66</f>
        <v>0</v>
      </c>
      <c r="I66" s="52">
        <f>FC_IND_NFM_AM_E!I66+FC_IND_NFM_PA_E!I66+FC_IND_NFM_SA_E!I66+FC_IND_NFM_OM_E!I66</f>
        <v>0</v>
      </c>
      <c r="J66" s="52">
        <f>FC_IND_NFM_AM_E!J66+FC_IND_NFM_PA_E!J66+FC_IND_NFM_SA_E!J66+FC_IND_NFM_OM_E!J66</f>
        <v>0</v>
      </c>
      <c r="K66" s="52">
        <f>FC_IND_NFM_AM_E!K66+FC_IND_NFM_PA_E!K66+FC_IND_NFM_SA_E!K66+FC_IND_NFM_OM_E!K66</f>
        <v>0</v>
      </c>
      <c r="L66" s="52">
        <f>FC_IND_NFM_AM_E!L66+FC_IND_NFM_PA_E!L66+FC_IND_NFM_SA_E!L66+FC_IND_NFM_OM_E!L66</f>
        <v>0</v>
      </c>
      <c r="M66" s="52">
        <f>FC_IND_NFM_AM_E!M66+FC_IND_NFM_PA_E!M66+FC_IND_NFM_SA_E!M66+FC_IND_NFM_OM_E!M66</f>
        <v>0</v>
      </c>
      <c r="N66" s="52">
        <f>FC_IND_NFM_AM_E!N66+FC_IND_NFM_PA_E!N66+FC_IND_NFM_SA_E!N66+FC_IND_NFM_OM_E!N66</f>
        <v>0</v>
      </c>
      <c r="O66" s="52">
        <f>FC_IND_NFM_AM_E!O66+FC_IND_NFM_PA_E!O66+FC_IND_NFM_SA_E!O66+FC_IND_NFM_OM_E!O66</f>
        <v>0</v>
      </c>
      <c r="P66" s="52">
        <f>FC_IND_NFM_AM_E!P66+FC_IND_NFM_PA_E!P66+FC_IND_NFM_SA_E!P66+FC_IND_NFM_OM_E!P66</f>
        <v>0</v>
      </c>
      <c r="Q66" s="52">
        <f>FC_IND_NFM_AM_E!Q66+FC_IND_NFM_PA_E!Q66+FC_IND_NFM_SA_E!Q66+FC_IND_NFM_OM_E!Q66</f>
        <v>0</v>
      </c>
      <c r="R66" s="52">
        <f>FC_IND_NFM_AM_E!R66+FC_IND_NFM_PA_E!R66+FC_IND_NFM_SA_E!R66+FC_IND_NFM_OM_E!R66</f>
        <v>0</v>
      </c>
      <c r="S66" s="52">
        <f>FC_IND_NFM_AM_E!S66+FC_IND_NFM_PA_E!S66+FC_IND_NFM_SA_E!S66+FC_IND_NFM_OM_E!S66</f>
        <v>0</v>
      </c>
      <c r="T66" s="52">
        <f>FC_IND_NFM_AM_E!T66+FC_IND_NFM_PA_E!T66+FC_IND_NFM_SA_E!T66+FC_IND_NFM_OM_E!T66</f>
        <v>0</v>
      </c>
      <c r="U66" s="52">
        <f>FC_IND_NFM_AM_E!U66+FC_IND_NFM_PA_E!U66+FC_IND_NFM_SA_E!U66+FC_IND_NFM_OM_E!U66</f>
        <v>0</v>
      </c>
      <c r="V66" s="52">
        <f>FC_IND_NFM_AM_E!V66+FC_IND_NFM_PA_E!V66+FC_IND_NFM_SA_E!V66+FC_IND_NFM_OM_E!V66</f>
        <v>0</v>
      </c>
      <c r="W66" s="52">
        <f>FC_IND_NFM_AM_E!W66+FC_IND_NFM_PA_E!W66+FC_IND_NFM_SA_E!W66+FC_IND_NFM_OM_E!W66</f>
        <v>0</v>
      </c>
      <c r="X66" s="52">
        <f>FC_IND_NFM_AM_E!X66+FC_IND_NFM_PA_E!X66+FC_IND_NFM_SA_E!X66+FC_IND_NFM_OM_E!X66</f>
        <v>0</v>
      </c>
      <c r="Y66" s="52">
        <f>FC_IND_NFM_AM_E!Y66+FC_IND_NFM_PA_E!Y66+FC_IND_NFM_SA_E!Y66+FC_IND_NFM_OM_E!Y66</f>
        <v>0</v>
      </c>
      <c r="Z66" s="52">
        <f>FC_IND_NFM_AM_E!Z66+FC_IND_NFM_PA_E!Z66+FC_IND_NFM_SA_E!Z66+FC_IND_NFM_OM_E!Z66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FC_IND_NFM_AM_E!C67+FC_IND_NFM_PA_E!C67+FC_IND_NFM_SA_E!C67+FC_IND_NFM_OM_E!C67</f>
        <v>0</v>
      </c>
      <c r="D67" s="52">
        <f>FC_IND_NFM_AM_E!D67+FC_IND_NFM_PA_E!D67+FC_IND_NFM_SA_E!D67+FC_IND_NFM_OM_E!D67</f>
        <v>0</v>
      </c>
      <c r="E67" s="52">
        <f>FC_IND_NFM_AM_E!E67+FC_IND_NFM_PA_E!E67+FC_IND_NFM_SA_E!E67+FC_IND_NFM_OM_E!E67</f>
        <v>0</v>
      </c>
      <c r="F67" s="52">
        <f>FC_IND_NFM_AM_E!F67+FC_IND_NFM_PA_E!F67+FC_IND_NFM_SA_E!F67+FC_IND_NFM_OM_E!F67</f>
        <v>0</v>
      </c>
      <c r="G67" s="52">
        <f>FC_IND_NFM_AM_E!G67+FC_IND_NFM_PA_E!G67+FC_IND_NFM_SA_E!G67+FC_IND_NFM_OM_E!G67</f>
        <v>0</v>
      </c>
      <c r="H67" s="52">
        <f>FC_IND_NFM_AM_E!H67+FC_IND_NFM_PA_E!H67+FC_IND_NFM_SA_E!H67+FC_IND_NFM_OM_E!H67</f>
        <v>0</v>
      </c>
      <c r="I67" s="52">
        <f>FC_IND_NFM_AM_E!I67+FC_IND_NFM_PA_E!I67+FC_IND_NFM_SA_E!I67+FC_IND_NFM_OM_E!I67</f>
        <v>0</v>
      </c>
      <c r="J67" s="52">
        <f>FC_IND_NFM_AM_E!J67+FC_IND_NFM_PA_E!J67+FC_IND_NFM_SA_E!J67+FC_IND_NFM_OM_E!J67</f>
        <v>0</v>
      </c>
      <c r="K67" s="52">
        <f>FC_IND_NFM_AM_E!K67+FC_IND_NFM_PA_E!K67+FC_IND_NFM_SA_E!K67+FC_IND_NFM_OM_E!K67</f>
        <v>0</v>
      </c>
      <c r="L67" s="52">
        <f>FC_IND_NFM_AM_E!L67+FC_IND_NFM_PA_E!L67+FC_IND_NFM_SA_E!L67+FC_IND_NFM_OM_E!L67</f>
        <v>0</v>
      </c>
      <c r="M67" s="52">
        <f>FC_IND_NFM_AM_E!M67+FC_IND_NFM_PA_E!M67+FC_IND_NFM_SA_E!M67+FC_IND_NFM_OM_E!M67</f>
        <v>0</v>
      </c>
      <c r="N67" s="52">
        <f>FC_IND_NFM_AM_E!N67+FC_IND_NFM_PA_E!N67+FC_IND_NFM_SA_E!N67+FC_IND_NFM_OM_E!N67</f>
        <v>0</v>
      </c>
      <c r="O67" s="52">
        <f>FC_IND_NFM_AM_E!O67+FC_IND_NFM_PA_E!O67+FC_IND_NFM_SA_E!O67+FC_IND_NFM_OM_E!O67</f>
        <v>0</v>
      </c>
      <c r="P67" s="52">
        <f>FC_IND_NFM_AM_E!P67+FC_IND_NFM_PA_E!P67+FC_IND_NFM_SA_E!P67+FC_IND_NFM_OM_E!P67</f>
        <v>0</v>
      </c>
      <c r="Q67" s="52">
        <f>FC_IND_NFM_AM_E!Q67+FC_IND_NFM_PA_E!Q67+FC_IND_NFM_SA_E!Q67+FC_IND_NFM_OM_E!Q67</f>
        <v>0</v>
      </c>
      <c r="R67" s="52">
        <f>FC_IND_NFM_AM_E!R67+FC_IND_NFM_PA_E!R67+FC_IND_NFM_SA_E!R67+FC_IND_NFM_OM_E!R67</f>
        <v>0</v>
      </c>
      <c r="S67" s="52">
        <f>FC_IND_NFM_AM_E!S67+FC_IND_NFM_PA_E!S67+FC_IND_NFM_SA_E!S67+FC_IND_NFM_OM_E!S67</f>
        <v>0</v>
      </c>
      <c r="T67" s="52">
        <f>FC_IND_NFM_AM_E!T67+FC_IND_NFM_PA_E!T67+FC_IND_NFM_SA_E!T67+FC_IND_NFM_OM_E!T67</f>
        <v>0</v>
      </c>
      <c r="U67" s="52">
        <f>FC_IND_NFM_AM_E!U67+FC_IND_NFM_PA_E!U67+FC_IND_NFM_SA_E!U67+FC_IND_NFM_OM_E!U67</f>
        <v>0</v>
      </c>
      <c r="V67" s="52">
        <f>FC_IND_NFM_AM_E!V67+FC_IND_NFM_PA_E!V67+FC_IND_NFM_SA_E!V67+FC_IND_NFM_OM_E!V67</f>
        <v>0</v>
      </c>
      <c r="W67" s="52">
        <f>FC_IND_NFM_AM_E!W67+FC_IND_NFM_PA_E!W67+FC_IND_NFM_SA_E!W67+FC_IND_NFM_OM_E!W67</f>
        <v>0</v>
      </c>
      <c r="X67" s="52">
        <f>FC_IND_NFM_AM_E!X67+FC_IND_NFM_PA_E!X67+FC_IND_NFM_SA_E!X67+FC_IND_NFM_OM_E!X67</f>
        <v>0</v>
      </c>
      <c r="Y67" s="52">
        <f>FC_IND_NFM_AM_E!Y67+FC_IND_NFM_PA_E!Y67+FC_IND_NFM_SA_E!Y67+FC_IND_NFM_OM_E!Y67</f>
        <v>0</v>
      </c>
      <c r="Z67" s="52">
        <f>FC_IND_NFM_AM_E!Z67+FC_IND_NFM_PA_E!Z67+FC_IND_NFM_SA_E!Z67+FC_IND_NFM_OM_E!Z67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FC_IND_NFM_AM_E!C68+FC_IND_NFM_PA_E!C68+FC_IND_NFM_SA_E!C68+FC_IND_NFM_OM_E!C68</f>
        <v>0</v>
      </c>
      <c r="D68" s="52">
        <f>FC_IND_NFM_AM_E!D68+FC_IND_NFM_PA_E!D68+FC_IND_NFM_SA_E!D68+FC_IND_NFM_OM_E!D68</f>
        <v>0</v>
      </c>
      <c r="E68" s="52">
        <f>FC_IND_NFM_AM_E!E68+FC_IND_NFM_PA_E!E68+FC_IND_NFM_SA_E!E68+FC_IND_NFM_OM_E!E68</f>
        <v>0</v>
      </c>
      <c r="F68" s="52">
        <f>FC_IND_NFM_AM_E!F68+FC_IND_NFM_PA_E!F68+FC_IND_NFM_SA_E!F68+FC_IND_NFM_OM_E!F68</f>
        <v>0</v>
      </c>
      <c r="G68" s="52">
        <f>FC_IND_NFM_AM_E!G68+FC_IND_NFM_PA_E!G68+FC_IND_NFM_SA_E!G68+FC_IND_NFM_OM_E!G68</f>
        <v>0</v>
      </c>
      <c r="H68" s="52">
        <f>FC_IND_NFM_AM_E!H68+FC_IND_NFM_PA_E!H68+FC_IND_NFM_SA_E!H68+FC_IND_NFM_OM_E!H68</f>
        <v>0</v>
      </c>
      <c r="I68" s="52">
        <f>FC_IND_NFM_AM_E!I68+FC_IND_NFM_PA_E!I68+FC_IND_NFM_SA_E!I68+FC_IND_NFM_OM_E!I68</f>
        <v>0</v>
      </c>
      <c r="J68" s="52">
        <f>FC_IND_NFM_AM_E!J68+FC_IND_NFM_PA_E!J68+FC_IND_NFM_SA_E!J68+FC_IND_NFM_OM_E!J68</f>
        <v>0</v>
      </c>
      <c r="K68" s="52">
        <f>FC_IND_NFM_AM_E!K68+FC_IND_NFM_PA_E!K68+FC_IND_NFM_SA_E!K68+FC_IND_NFM_OM_E!K68</f>
        <v>0</v>
      </c>
      <c r="L68" s="52">
        <f>FC_IND_NFM_AM_E!L68+FC_IND_NFM_PA_E!L68+FC_IND_NFM_SA_E!L68+FC_IND_NFM_OM_E!L68</f>
        <v>0</v>
      </c>
      <c r="M68" s="52">
        <f>FC_IND_NFM_AM_E!M68+FC_IND_NFM_PA_E!M68+FC_IND_NFM_SA_E!M68+FC_IND_NFM_OM_E!M68</f>
        <v>0</v>
      </c>
      <c r="N68" s="52">
        <f>FC_IND_NFM_AM_E!N68+FC_IND_NFM_PA_E!N68+FC_IND_NFM_SA_E!N68+FC_IND_NFM_OM_E!N68</f>
        <v>0</v>
      </c>
      <c r="O68" s="52">
        <f>FC_IND_NFM_AM_E!O68+FC_IND_NFM_PA_E!O68+FC_IND_NFM_SA_E!O68+FC_IND_NFM_OM_E!O68</f>
        <v>0</v>
      </c>
      <c r="P68" s="52">
        <f>FC_IND_NFM_AM_E!P68+FC_IND_NFM_PA_E!P68+FC_IND_NFM_SA_E!P68+FC_IND_NFM_OM_E!P68</f>
        <v>0</v>
      </c>
      <c r="Q68" s="52">
        <f>FC_IND_NFM_AM_E!Q68+FC_IND_NFM_PA_E!Q68+FC_IND_NFM_SA_E!Q68+FC_IND_NFM_OM_E!Q68</f>
        <v>0</v>
      </c>
      <c r="R68" s="52">
        <f>FC_IND_NFM_AM_E!R68+FC_IND_NFM_PA_E!R68+FC_IND_NFM_SA_E!R68+FC_IND_NFM_OM_E!R68</f>
        <v>0</v>
      </c>
      <c r="S68" s="52">
        <f>FC_IND_NFM_AM_E!S68+FC_IND_NFM_PA_E!S68+FC_IND_NFM_SA_E!S68+FC_IND_NFM_OM_E!S68</f>
        <v>0</v>
      </c>
      <c r="T68" s="52">
        <f>FC_IND_NFM_AM_E!T68+FC_IND_NFM_PA_E!T68+FC_IND_NFM_SA_E!T68+FC_IND_NFM_OM_E!T68</f>
        <v>0</v>
      </c>
      <c r="U68" s="52">
        <f>FC_IND_NFM_AM_E!U68+FC_IND_NFM_PA_E!U68+FC_IND_NFM_SA_E!U68+FC_IND_NFM_OM_E!U68</f>
        <v>0</v>
      </c>
      <c r="V68" s="52">
        <f>FC_IND_NFM_AM_E!V68+FC_IND_NFM_PA_E!V68+FC_IND_NFM_SA_E!V68+FC_IND_NFM_OM_E!V68</f>
        <v>0</v>
      </c>
      <c r="W68" s="52">
        <f>FC_IND_NFM_AM_E!W68+FC_IND_NFM_PA_E!W68+FC_IND_NFM_SA_E!W68+FC_IND_NFM_OM_E!W68</f>
        <v>0</v>
      </c>
      <c r="X68" s="52">
        <f>FC_IND_NFM_AM_E!X68+FC_IND_NFM_PA_E!X68+FC_IND_NFM_SA_E!X68+FC_IND_NFM_OM_E!X68</f>
        <v>0</v>
      </c>
      <c r="Y68" s="52">
        <f>FC_IND_NFM_AM_E!Y68+FC_IND_NFM_PA_E!Y68+FC_IND_NFM_SA_E!Y68+FC_IND_NFM_OM_E!Y68</f>
        <v>0</v>
      </c>
      <c r="Z68" s="52">
        <f>FC_IND_NFM_AM_E!Z68+FC_IND_NFM_PA_E!Z68+FC_IND_NFM_SA_E!Z68+FC_IND_NFM_OM_E!Z68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FC_IND_NFM_AM_E!C69+FC_IND_NFM_PA_E!C69+FC_IND_NFM_SA_E!C69+FC_IND_NFM_OM_E!C69</f>
        <v>0</v>
      </c>
      <c r="D69" s="52">
        <f>FC_IND_NFM_AM_E!D69+FC_IND_NFM_PA_E!D69+FC_IND_NFM_SA_E!D69+FC_IND_NFM_OM_E!D69</f>
        <v>0</v>
      </c>
      <c r="E69" s="52">
        <f>FC_IND_NFM_AM_E!E69+FC_IND_NFM_PA_E!E69+FC_IND_NFM_SA_E!E69+FC_IND_NFM_OM_E!E69</f>
        <v>0</v>
      </c>
      <c r="F69" s="52">
        <f>FC_IND_NFM_AM_E!F69+FC_IND_NFM_PA_E!F69+FC_IND_NFM_SA_E!F69+FC_IND_NFM_OM_E!F69</f>
        <v>0</v>
      </c>
      <c r="G69" s="52">
        <f>FC_IND_NFM_AM_E!G69+FC_IND_NFM_PA_E!G69+FC_IND_NFM_SA_E!G69+FC_IND_NFM_OM_E!G69</f>
        <v>0</v>
      </c>
      <c r="H69" s="52">
        <f>FC_IND_NFM_AM_E!H69+FC_IND_NFM_PA_E!H69+FC_IND_NFM_SA_E!H69+FC_IND_NFM_OM_E!H69</f>
        <v>0</v>
      </c>
      <c r="I69" s="52">
        <f>FC_IND_NFM_AM_E!I69+FC_IND_NFM_PA_E!I69+FC_IND_NFM_SA_E!I69+FC_IND_NFM_OM_E!I69</f>
        <v>0</v>
      </c>
      <c r="J69" s="52">
        <f>FC_IND_NFM_AM_E!J69+FC_IND_NFM_PA_E!J69+FC_IND_NFM_SA_E!J69+FC_IND_NFM_OM_E!J69</f>
        <v>0</v>
      </c>
      <c r="K69" s="52">
        <f>FC_IND_NFM_AM_E!K69+FC_IND_NFM_PA_E!K69+FC_IND_NFM_SA_E!K69+FC_IND_NFM_OM_E!K69</f>
        <v>0</v>
      </c>
      <c r="L69" s="52">
        <f>FC_IND_NFM_AM_E!L69+FC_IND_NFM_PA_E!L69+FC_IND_NFM_SA_E!L69+FC_IND_NFM_OM_E!L69</f>
        <v>0</v>
      </c>
      <c r="M69" s="52">
        <f>FC_IND_NFM_AM_E!M69+FC_IND_NFM_PA_E!M69+FC_IND_NFM_SA_E!M69+FC_IND_NFM_OM_E!M69</f>
        <v>0</v>
      </c>
      <c r="N69" s="52">
        <f>FC_IND_NFM_AM_E!N69+FC_IND_NFM_PA_E!N69+FC_IND_NFM_SA_E!N69+FC_IND_NFM_OM_E!N69</f>
        <v>0</v>
      </c>
      <c r="O69" s="52">
        <f>FC_IND_NFM_AM_E!O69+FC_IND_NFM_PA_E!O69+FC_IND_NFM_SA_E!O69+FC_IND_NFM_OM_E!O69</f>
        <v>0</v>
      </c>
      <c r="P69" s="52">
        <f>FC_IND_NFM_AM_E!P69+FC_IND_NFM_PA_E!P69+FC_IND_NFM_SA_E!P69+FC_IND_NFM_OM_E!P69</f>
        <v>0</v>
      </c>
      <c r="Q69" s="52">
        <f>FC_IND_NFM_AM_E!Q69+FC_IND_NFM_PA_E!Q69+FC_IND_NFM_SA_E!Q69+FC_IND_NFM_OM_E!Q69</f>
        <v>0</v>
      </c>
      <c r="R69" s="52">
        <f>FC_IND_NFM_AM_E!R69+FC_IND_NFM_PA_E!R69+FC_IND_NFM_SA_E!R69+FC_IND_NFM_OM_E!R69</f>
        <v>0</v>
      </c>
      <c r="S69" s="52">
        <f>FC_IND_NFM_AM_E!S69+FC_IND_NFM_PA_E!S69+FC_IND_NFM_SA_E!S69+FC_IND_NFM_OM_E!S69</f>
        <v>0</v>
      </c>
      <c r="T69" s="52">
        <f>FC_IND_NFM_AM_E!T69+FC_IND_NFM_PA_E!T69+FC_IND_NFM_SA_E!T69+FC_IND_NFM_OM_E!T69</f>
        <v>7.9012800000000001E-3</v>
      </c>
      <c r="U69" s="52">
        <f>FC_IND_NFM_AM_E!U69+FC_IND_NFM_PA_E!U69+FC_IND_NFM_SA_E!U69+FC_IND_NFM_OM_E!U69</f>
        <v>1.045008E-2</v>
      </c>
      <c r="V69" s="52">
        <f>FC_IND_NFM_AM_E!V69+FC_IND_NFM_PA_E!V69+FC_IND_NFM_SA_E!V69+FC_IND_NFM_OM_E!V69</f>
        <v>7.9012800000000018E-3</v>
      </c>
      <c r="W69" s="52">
        <f>FC_IND_NFM_AM_E!W69+FC_IND_NFM_PA_E!W69+FC_IND_NFM_SA_E!W69+FC_IND_NFM_OM_E!W69</f>
        <v>5.3524799999999997E-3</v>
      </c>
      <c r="X69" s="52">
        <f>FC_IND_NFM_AM_E!X69+FC_IND_NFM_PA_E!X69+FC_IND_NFM_SA_E!X69+FC_IND_NFM_OM_E!X69</f>
        <v>1.1214719999999999E-2</v>
      </c>
      <c r="Y69" s="52">
        <f>FC_IND_NFM_AM_E!Y69+FC_IND_NFM_PA_E!Y69+FC_IND_NFM_SA_E!Y69+FC_IND_NFM_OM_E!Y69</f>
        <v>1.095984E-2</v>
      </c>
      <c r="Z69" s="52">
        <f>FC_IND_NFM_AM_E!Z69+FC_IND_NFM_PA_E!Z69+FC_IND_NFM_SA_E!Z69+FC_IND_NFM_OM_E!Z69</f>
        <v>1.376352E-2</v>
      </c>
    </row>
    <row r="70" spans="1:26" ht="11.25" customHeight="1" x14ac:dyDescent="0.2">
      <c r="A70" s="50" t="s">
        <v>108</v>
      </c>
      <c r="B70" s="51" t="s">
        <v>109</v>
      </c>
      <c r="C70" s="52">
        <f>FC_IND_NFM_AM_E!C70+FC_IND_NFM_PA_E!C70+FC_IND_NFM_SA_E!C70+FC_IND_NFM_OM_E!C70</f>
        <v>0</v>
      </c>
      <c r="D70" s="52">
        <f>FC_IND_NFM_AM_E!D70+FC_IND_NFM_PA_E!D70+FC_IND_NFM_SA_E!D70+FC_IND_NFM_OM_E!D70</f>
        <v>0</v>
      </c>
      <c r="E70" s="52">
        <f>FC_IND_NFM_AM_E!E70+FC_IND_NFM_PA_E!E70+FC_IND_NFM_SA_E!E70+FC_IND_NFM_OM_E!E70</f>
        <v>0</v>
      </c>
      <c r="F70" s="52">
        <f>FC_IND_NFM_AM_E!F70+FC_IND_NFM_PA_E!F70+FC_IND_NFM_SA_E!F70+FC_IND_NFM_OM_E!F70</f>
        <v>0</v>
      </c>
      <c r="G70" s="52">
        <f>FC_IND_NFM_AM_E!G70+FC_IND_NFM_PA_E!G70+FC_IND_NFM_SA_E!G70+FC_IND_NFM_OM_E!G70</f>
        <v>0</v>
      </c>
      <c r="H70" s="52">
        <f>FC_IND_NFM_AM_E!H70+FC_IND_NFM_PA_E!H70+FC_IND_NFM_SA_E!H70+FC_IND_NFM_OM_E!H70</f>
        <v>0</v>
      </c>
      <c r="I70" s="52">
        <f>FC_IND_NFM_AM_E!I70+FC_IND_NFM_PA_E!I70+FC_IND_NFM_SA_E!I70+FC_IND_NFM_OM_E!I70</f>
        <v>0</v>
      </c>
      <c r="J70" s="52">
        <f>FC_IND_NFM_AM_E!J70+FC_IND_NFM_PA_E!J70+FC_IND_NFM_SA_E!J70+FC_IND_NFM_OM_E!J70</f>
        <v>0</v>
      </c>
      <c r="K70" s="52">
        <f>FC_IND_NFM_AM_E!K70+FC_IND_NFM_PA_E!K70+FC_IND_NFM_SA_E!K70+FC_IND_NFM_OM_E!K70</f>
        <v>0</v>
      </c>
      <c r="L70" s="52">
        <f>FC_IND_NFM_AM_E!L70+FC_IND_NFM_PA_E!L70+FC_IND_NFM_SA_E!L70+FC_IND_NFM_OM_E!L70</f>
        <v>0</v>
      </c>
      <c r="M70" s="52">
        <f>FC_IND_NFM_AM_E!M70+FC_IND_NFM_PA_E!M70+FC_IND_NFM_SA_E!M70+FC_IND_NFM_OM_E!M70</f>
        <v>0</v>
      </c>
      <c r="N70" s="52">
        <f>FC_IND_NFM_AM_E!N70+FC_IND_NFM_PA_E!N70+FC_IND_NFM_SA_E!N70+FC_IND_NFM_OM_E!N70</f>
        <v>0</v>
      </c>
      <c r="O70" s="52">
        <f>FC_IND_NFM_AM_E!O70+FC_IND_NFM_PA_E!O70+FC_IND_NFM_SA_E!O70+FC_IND_NFM_OM_E!O70</f>
        <v>0</v>
      </c>
      <c r="P70" s="52">
        <f>FC_IND_NFM_AM_E!P70+FC_IND_NFM_PA_E!P70+FC_IND_NFM_SA_E!P70+FC_IND_NFM_OM_E!P70</f>
        <v>0</v>
      </c>
      <c r="Q70" s="52">
        <f>FC_IND_NFM_AM_E!Q70+FC_IND_NFM_PA_E!Q70+FC_IND_NFM_SA_E!Q70+FC_IND_NFM_OM_E!Q70</f>
        <v>0</v>
      </c>
      <c r="R70" s="52">
        <f>FC_IND_NFM_AM_E!R70+FC_IND_NFM_PA_E!R70+FC_IND_NFM_SA_E!R70+FC_IND_NFM_OM_E!R70</f>
        <v>0</v>
      </c>
      <c r="S70" s="52">
        <f>FC_IND_NFM_AM_E!S70+FC_IND_NFM_PA_E!S70+FC_IND_NFM_SA_E!S70+FC_IND_NFM_OM_E!S70</f>
        <v>0</v>
      </c>
      <c r="T70" s="52">
        <f>FC_IND_NFM_AM_E!T70+FC_IND_NFM_PA_E!T70+FC_IND_NFM_SA_E!T70+FC_IND_NFM_OM_E!T70</f>
        <v>0</v>
      </c>
      <c r="U70" s="52">
        <f>FC_IND_NFM_AM_E!U70+FC_IND_NFM_PA_E!U70+FC_IND_NFM_SA_E!U70+FC_IND_NFM_OM_E!U70</f>
        <v>0</v>
      </c>
      <c r="V70" s="52">
        <f>FC_IND_NFM_AM_E!V70+FC_IND_NFM_PA_E!V70+FC_IND_NFM_SA_E!V70+FC_IND_NFM_OM_E!V70</f>
        <v>0</v>
      </c>
      <c r="W70" s="52">
        <f>FC_IND_NFM_AM_E!W70+FC_IND_NFM_PA_E!W70+FC_IND_NFM_SA_E!W70+FC_IND_NFM_OM_E!W70</f>
        <v>0</v>
      </c>
      <c r="X70" s="52">
        <f>FC_IND_NFM_AM_E!X70+FC_IND_NFM_PA_E!X70+FC_IND_NFM_SA_E!X70+FC_IND_NFM_OM_E!X70</f>
        <v>0</v>
      </c>
      <c r="Y70" s="52">
        <f>FC_IND_NFM_AM_E!Y70+FC_IND_NFM_PA_E!Y70+FC_IND_NFM_SA_E!Y70+FC_IND_NFM_OM_E!Y70</f>
        <v>0</v>
      </c>
      <c r="Z70" s="52">
        <f>FC_IND_NFM_AM_E!Z70+FC_IND_NFM_PA_E!Z70+FC_IND_NFM_SA_E!Z70+FC_IND_NFM_OM_E!Z70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FC_IND_NFM_AM_E!C71+FC_IND_NFM_PA_E!C71+FC_IND_NFM_SA_E!C71+FC_IND_NFM_OM_E!C71</f>
        <v>0</v>
      </c>
      <c r="D71" s="52">
        <f>FC_IND_NFM_AM_E!D71+FC_IND_NFM_PA_E!D71+FC_IND_NFM_SA_E!D71+FC_IND_NFM_OM_E!D71</f>
        <v>0</v>
      </c>
      <c r="E71" s="52">
        <f>FC_IND_NFM_AM_E!E71+FC_IND_NFM_PA_E!E71+FC_IND_NFM_SA_E!E71+FC_IND_NFM_OM_E!E71</f>
        <v>0</v>
      </c>
      <c r="F71" s="52">
        <f>FC_IND_NFM_AM_E!F71+FC_IND_NFM_PA_E!F71+FC_IND_NFM_SA_E!F71+FC_IND_NFM_OM_E!F71</f>
        <v>0</v>
      </c>
      <c r="G71" s="52">
        <f>FC_IND_NFM_AM_E!G71+FC_IND_NFM_PA_E!G71+FC_IND_NFM_SA_E!G71+FC_IND_NFM_OM_E!G71</f>
        <v>0</v>
      </c>
      <c r="H71" s="52">
        <f>FC_IND_NFM_AM_E!H71+FC_IND_NFM_PA_E!H71+FC_IND_NFM_SA_E!H71+FC_IND_NFM_OM_E!H71</f>
        <v>0</v>
      </c>
      <c r="I71" s="52">
        <f>FC_IND_NFM_AM_E!I71+FC_IND_NFM_PA_E!I71+FC_IND_NFM_SA_E!I71+FC_IND_NFM_OM_E!I71</f>
        <v>0</v>
      </c>
      <c r="J71" s="52">
        <f>FC_IND_NFM_AM_E!J71+FC_IND_NFM_PA_E!J71+FC_IND_NFM_SA_E!J71+FC_IND_NFM_OM_E!J71</f>
        <v>0</v>
      </c>
      <c r="K71" s="52">
        <f>FC_IND_NFM_AM_E!K71+FC_IND_NFM_PA_E!K71+FC_IND_NFM_SA_E!K71+FC_IND_NFM_OM_E!K71</f>
        <v>0</v>
      </c>
      <c r="L71" s="52">
        <f>FC_IND_NFM_AM_E!L71+FC_IND_NFM_PA_E!L71+FC_IND_NFM_SA_E!L71+FC_IND_NFM_OM_E!L71</f>
        <v>0</v>
      </c>
      <c r="M71" s="52">
        <f>FC_IND_NFM_AM_E!M71+FC_IND_NFM_PA_E!M71+FC_IND_NFM_SA_E!M71+FC_IND_NFM_OM_E!M71</f>
        <v>0</v>
      </c>
      <c r="N71" s="52">
        <f>FC_IND_NFM_AM_E!N71+FC_IND_NFM_PA_E!N71+FC_IND_NFM_SA_E!N71+FC_IND_NFM_OM_E!N71</f>
        <v>0</v>
      </c>
      <c r="O71" s="52">
        <f>FC_IND_NFM_AM_E!O71+FC_IND_NFM_PA_E!O71+FC_IND_NFM_SA_E!O71+FC_IND_NFM_OM_E!O71</f>
        <v>0</v>
      </c>
      <c r="P71" s="52">
        <f>FC_IND_NFM_AM_E!P71+FC_IND_NFM_PA_E!P71+FC_IND_NFM_SA_E!P71+FC_IND_NFM_OM_E!P71</f>
        <v>0</v>
      </c>
      <c r="Q71" s="52">
        <f>FC_IND_NFM_AM_E!Q71+FC_IND_NFM_PA_E!Q71+FC_IND_NFM_SA_E!Q71+FC_IND_NFM_OM_E!Q71</f>
        <v>0</v>
      </c>
      <c r="R71" s="52">
        <f>FC_IND_NFM_AM_E!R71+FC_IND_NFM_PA_E!R71+FC_IND_NFM_SA_E!R71+FC_IND_NFM_OM_E!R71</f>
        <v>0</v>
      </c>
      <c r="S71" s="52">
        <f>FC_IND_NFM_AM_E!S71+FC_IND_NFM_PA_E!S71+FC_IND_NFM_SA_E!S71+FC_IND_NFM_OM_E!S71</f>
        <v>0</v>
      </c>
      <c r="T71" s="52">
        <f>FC_IND_NFM_AM_E!T71+FC_IND_NFM_PA_E!T71+FC_IND_NFM_SA_E!T71+FC_IND_NFM_OM_E!T71</f>
        <v>0</v>
      </c>
      <c r="U71" s="52">
        <f>FC_IND_NFM_AM_E!U71+FC_IND_NFM_PA_E!U71+FC_IND_NFM_SA_E!U71+FC_IND_NFM_OM_E!U71</f>
        <v>0</v>
      </c>
      <c r="V71" s="52">
        <f>FC_IND_NFM_AM_E!V71+FC_IND_NFM_PA_E!V71+FC_IND_NFM_SA_E!V71+FC_IND_NFM_OM_E!V71</f>
        <v>0</v>
      </c>
      <c r="W71" s="52">
        <f>FC_IND_NFM_AM_E!W71+FC_IND_NFM_PA_E!W71+FC_IND_NFM_SA_E!W71+FC_IND_NFM_OM_E!W71</f>
        <v>0</v>
      </c>
      <c r="X71" s="52">
        <f>FC_IND_NFM_AM_E!X71+FC_IND_NFM_PA_E!X71+FC_IND_NFM_SA_E!X71+FC_IND_NFM_OM_E!X71</f>
        <v>0</v>
      </c>
      <c r="Y71" s="52">
        <f>FC_IND_NFM_AM_E!Y71+FC_IND_NFM_PA_E!Y71+FC_IND_NFM_SA_E!Y71+FC_IND_NFM_OM_E!Y71</f>
        <v>0</v>
      </c>
      <c r="Z71" s="52">
        <f>FC_IND_NFM_AM_E!Z71+FC_IND_NFM_PA_E!Z71+FC_IND_NFM_SA_E!Z71+FC_IND_NFM_OM_E!Z71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FC_IND_NFM_AM_E!C72+FC_IND_NFM_PA_E!C72+FC_IND_NFM_SA_E!C72+FC_IND_NFM_OM_E!C72</f>
        <v>0</v>
      </c>
      <c r="D72" s="55">
        <f>FC_IND_NFM_AM_E!D72+FC_IND_NFM_PA_E!D72+FC_IND_NFM_SA_E!D72+FC_IND_NFM_OM_E!D72</f>
        <v>0</v>
      </c>
      <c r="E72" s="55">
        <f>FC_IND_NFM_AM_E!E72+FC_IND_NFM_PA_E!E72+FC_IND_NFM_SA_E!E72+FC_IND_NFM_OM_E!E72</f>
        <v>0</v>
      </c>
      <c r="F72" s="55">
        <f>FC_IND_NFM_AM_E!F72+FC_IND_NFM_PA_E!F72+FC_IND_NFM_SA_E!F72+FC_IND_NFM_OM_E!F72</f>
        <v>0</v>
      </c>
      <c r="G72" s="55">
        <f>FC_IND_NFM_AM_E!G72+FC_IND_NFM_PA_E!G72+FC_IND_NFM_SA_E!G72+FC_IND_NFM_OM_E!G72</f>
        <v>0</v>
      </c>
      <c r="H72" s="55">
        <f>FC_IND_NFM_AM_E!H72+FC_IND_NFM_PA_E!H72+FC_IND_NFM_SA_E!H72+FC_IND_NFM_OM_E!H72</f>
        <v>0</v>
      </c>
      <c r="I72" s="55">
        <f>FC_IND_NFM_AM_E!I72+FC_IND_NFM_PA_E!I72+FC_IND_NFM_SA_E!I72+FC_IND_NFM_OM_E!I72</f>
        <v>0</v>
      </c>
      <c r="J72" s="55">
        <f>FC_IND_NFM_AM_E!J72+FC_IND_NFM_PA_E!J72+FC_IND_NFM_SA_E!J72+FC_IND_NFM_OM_E!J72</f>
        <v>0</v>
      </c>
      <c r="K72" s="55">
        <f>FC_IND_NFM_AM_E!K72+FC_IND_NFM_PA_E!K72+FC_IND_NFM_SA_E!K72+FC_IND_NFM_OM_E!K72</f>
        <v>0</v>
      </c>
      <c r="L72" s="55">
        <f>FC_IND_NFM_AM_E!L72+FC_IND_NFM_PA_E!L72+FC_IND_NFM_SA_E!L72+FC_IND_NFM_OM_E!L72</f>
        <v>0</v>
      </c>
      <c r="M72" s="55">
        <f>FC_IND_NFM_AM_E!M72+FC_IND_NFM_PA_E!M72+FC_IND_NFM_SA_E!M72+FC_IND_NFM_OM_E!M72</f>
        <v>0</v>
      </c>
      <c r="N72" s="55">
        <f>FC_IND_NFM_AM_E!N72+FC_IND_NFM_PA_E!N72+FC_IND_NFM_SA_E!N72+FC_IND_NFM_OM_E!N72</f>
        <v>0</v>
      </c>
      <c r="O72" s="55">
        <f>FC_IND_NFM_AM_E!O72+FC_IND_NFM_PA_E!O72+FC_IND_NFM_SA_E!O72+FC_IND_NFM_OM_E!O72</f>
        <v>0</v>
      </c>
      <c r="P72" s="55">
        <f>FC_IND_NFM_AM_E!P72+FC_IND_NFM_PA_E!P72+FC_IND_NFM_SA_E!P72+FC_IND_NFM_OM_E!P72</f>
        <v>0</v>
      </c>
      <c r="Q72" s="55">
        <f>FC_IND_NFM_AM_E!Q72+FC_IND_NFM_PA_E!Q72+FC_IND_NFM_SA_E!Q72+FC_IND_NFM_OM_E!Q72</f>
        <v>0</v>
      </c>
      <c r="R72" s="55">
        <f>FC_IND_NFM_AM_E!R72+FC_IND_NFM_PA_E!R72+FC_IND_NFM_SA_E!R72+FC_IND_NFM_OM_E!R72</f>
        <v>0</v>
      </c>
      <c r="S72" s="55">
        <f>FC_IND_NFM_AM_E!S72+FC_IND_NFM_PA_E!S72+FC_IND_NFM_SA_E!S72+FC_IND_NFM_OM_E!S72</f>
        <v>0</v>
      </c>
      <c r="T72" s="55">
        <f>FC_IND_NFM_AM_E!T72+FC_IND_NFM_PA_E!T72+FC_IND_NFM_SA_E!T72+FC_IND_NFM_OM_E!T72</f>
        <v>0</v>
      </c>
      <c r="U72" s="55">
        <f>FC_IND_NFM_AM_E!U72+FC_IND_NFM_PA_E!U72+FC_IND_NFM_SA_E!U72+FC_IND_NFM_OM_E!U72</f>
        <v>0</v>
      </c>
      <c r="V72" s="55">
        <f>FC_IND_NFM_AM_E!V72+FC_IND_NFM_PA_E!V72+FC_IND_NFM_SA_E!V72+FC_IND_NFM_OM_E!V72</f>
        <v>0</v>
      </c>
      <c r="W72" s="55">
        <f>FC_IND_NFM_AM_E!W72+FC_IND_NFM_PA_E!W72+FC_IND_NFM_SA_E!W72+FC_IND_NFM_OM_E!W72</f>
        <v>0</v>
      </c>
      <c r="X72" s="55">
        <f>FC_IND_NFM_AM_E!X72+FC_IND_NFM_PA_E!X72+FC_IND_NFM_SA_E!X72+FC_IND_NFM_OM_E!X72</f>
        <v>0</v>
      </c>
      <c r="Y72" s="55">
        <f>FC_IND_NFM_AM_E!Y72+FC_IND_NFM_PA_E!Y72+FC_IND_NFM_SA_E!Y72+FC_IND_NFM_OM_E!Y72</f>
        <v>0</v>
      </c>
      <c r="Z72" s="55">
        <f>FC_IND_NFM_AM_E!Z72+FC_IND_NFM_PA_E!Z72+FC_IND_NFM_SA_E!Z72+FC_IND_NFM_OM_E!Z72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271</v>
      </c>
      <c r="B1" s="4" t="s">
        <v>270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1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273</v>
      </c>
      <c r="B1" s="4" t="s">
        <v>272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2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275</v>
      </c>
      <c r="B1" s="4" t="s">
        <v>274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6.4323086083693202</v>
      </c>
      <c r="D2" s="21">
        <f t="shared" ref="D2:X2" si="0">SUM(D3,D17,D22,D25,D26,D51,D52)</f>
        <v>4.4814879185656116</v>
      </c>
      <c r="E2" s="21">
        <f t="shared" si="0"/>
        <v>1.4065950747402474</v>
      </c>
      <c r="F2" s="21">
        <f t="shared" si="0"/>
        <v>1.6175211465411099</v>
      </c>
      <c r="G2" s="21">
        <f t="shared" si="0"/>
        <v>1.6334563910090527</v>
      </c>
      <c r="H2" s="21">
        <f t="shared" si="0"/>
        <v>1.3845339182782057</v>
      </c>
      <c r="I2" s="21">
        <f t="shared" si="0"/>
        <v>1.825836899979413</v>
      </c>
      <c r="J2" s="21">
        <f t="shared" si="0"/>
        <v>2.9781955264446127</v>
      </c>
      <c r="K2" s="21">
        <f t="shared" si="0"/>
        <v>3.4209217166997057</v>
      </c>
      <c r="L2" s="21">
        <f t="shared" si="0"/>
        <v>2.6015757451836654</v>
      </c>
      <c r="M2" s="21">
        <f t="shared" si="0"/>
        <v>1.5082508406066675</v>
      </c>
      <c r="N2" s="21">
        <f t="shared" si="0"/>
        <v>1.8315073236667787</v>
      </c>
      <c r="O2" s="21">
        <f t="shared" si="0"/>
        <v>3.0630651827209845</v>
      </c>
      <c r="P2" s="21">
        <f t="shared" si="0"/>
        <v>3.2964869503603293</v>
      </c>
      <c r="Q2" s="21">
        <f t="shared" si="0"/>
        <v>4.458876398386578</v>
      </c>
      <c r="R2" s="21">
        <f t="shared" si="0"/>
        <v>4.7496104014083471</v>
      </c>
      <c r="S2" s="21">
        <f t="shared" si="0"/>
        <v>4.8339504774095428</v>
      </c>
      <c r="T2" s="21">
        <f t="shared" si="0"/>
        <v>5.0731535929373059</v>
      </c>
      <c r="U2" s="21">
        <f t="shared" si="0"/>
        <v>4.9283559186229713</v>
      </c>
      <c r="V2" s="21">
        <f t="shared" si="0"/>
        <v>4.7077428008169111</v>
      </c>
      <c r="W2" s="21">
        <f t="shared" si="0"/>
        <v>5.0026094902058205</v>
      </c>
      <c r="X2" s="21">
        <f t="shared" si="0"/>
        <v>5.8050580053659848</v>
      </c>
      <c r="Y2" s="21">
        <f t="shared" ref="Y2:Z2" si="1">SUM(Y3,Y17,Y22,Y25,Y26,Y51,Y52)</f>
        <v>5.4353660256519909</v>
      </c>
      <c r="Z2" s="21">
        <f t="shared" si="1"/>
        <v>5.0935448276913373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3.8347824724509469E-2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3.8347824724509469E-2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3.8347824724509469E-2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4.421955786390269</v>
      </c>
      <c r="D26" s="27">
        <f t="shared" si="16"/>
        <v>3.3765528822231836</v>
      </c>
      <c r="E26" s="27">
        <f t="shared" si="16"/>
        <v>0.24136340382864874</v>
      </c>
      <c r="F26" s="27">
        <f t="shared" si="16"/>
        <v>0.27606719722369244</v>
      </c>
      <c r="G26" s="27">
        <f t="shared" si="16"/>
        <v>0.53801640565817044</v>
      </c>
      <c r="H26" s="27">
        <f t="shared" si="16"/>
        <v>0</v>
      </c>
      <c r="I26" s="27">
        <f t="shared" si="16"/>
        <v>0</v>
      </c>
      <c r="J26" s="27">
        <f t="shared" si="16"/>
        <v>0.99104369593345776</v>
      </c>
      <c r="K26" s="27">
        <f t="shared" si="16"/>
        <v>0.70698038191477175</v>
      </c>
      <c r="L26" s="27">
        <f t="shared" si="16"/>
        <v>0.83874820439626241</v>
      </c>
      <c r="M26" s="27">
        <f t="shared" si="16"/>
        <v>0.24390928119304162</v>
      </c>
      <c r="N26" s="27">
        <f t="shared" si="16"/>
        <v>0.45093896722229337</v>
      </c>
      <c r="O26" s="27">
        <f t="shared" si="16"/>
        <v>0.80606533391989421</v>
      </c>
      <c r="P26" s="27">
        <f t="shared" si="16"/>
        <v>0.31097137660845098</v>
      </c>
      <c r="Q26" s="27">
        <f t="shared" si="16"/>
        <v>0.71611374281363582</v>
      </c>
      <c r="R26" s="27">
        <f t="shared" si="16"/>
        <v>0.64128604748664009</v>
      </c>
      <c r="S26" s="27">
        <f t="shared" si="16"/>
        <v>0.64028569516472877</v>
      </c>
      <c r="T26" s="27">
        <f t="shared" si="16"/>
        <v>0.64540489989817984</v>
      </c>
      <c r="U26" s="27">
        <f t="shared" si="16"/>
        <v>0.62633633029985458</v>
      </c>
      <c r="V26" s="27">
        <f t="shared" si="16"/>
        <v>0.60409867735529654</v>
      </c>
      <c r="W26" s="27">
        <f t="shared" si="16"/>
        <v>0.28779461932562578</v>
      </c>
      <c r="X26" s="27">
        <f t="shared" si="16"/>
        <v>0.32815697824510054</v>
      </c>
      <c r="Y26" s="27">
        <f t="shared" ref="Y26:Z26" si="17">SUM(Y27,Y33)</f>
        <v>0.42575704280152293</v>
      </c>
      <c r="Z26" s="27">
        <f t="shared" si="17"/>
        <v>0.40996692929707446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4.421955786390269</v>
      </c>
      <c r="D33" s="19">
        <f t="shared" si="20"/>
        <v>3.3765528822231836</v>
      </c>
      <c r="E33" s="19">
        <f t="shared" si="20"/>
        <v>0.24136340382864874</v>
      </c>
      <c r="F33" s="19">
        <f t="shared" si="20"/>
        <v>0.27606719722369244</v>
      </c>
      <c r="G33" s="19">
        <f t="shared" si="20"/>
        <v>0.53801640565817044</v>
      </c>
      <c r="H33" s="19">
        <f t="shared" si="20"/>
        <v>0</v>
      </c>
      <c r="I33" s="19">
        <f t="shared" si="20"/>
        <v>0</v>
      </c>
      <c r="J33" s="19">
        <f t="shared" si="20"/>
        <v>0.99104369593345776</v>
      </c>
      <c r="K33" s="19">
        <f t="shared" si="20"/>
        <v>0.70698038191477175</v>
      </c>
      <c r="L33" s="19">
        <f t="shared" si="20"/>
        <v>0.83874820439626241</v>
      </c>
      <c r="M33" s="19">
        <f t="shared" si="20"/>
        <v>0.24390928119304162</v>
      </c>
      <c r="N33" s="19">
        <f t="shared" si="20"/>
        <v>0.45093896722229337</v>
      </c>
      <c r="O33" s="19">
        <f t="shared" si="20"/>
        <v>0.80606533391989421</v>
      </c>
      <c r="P33" s="19">
        <f t="shared" si="20"/>
        <v>0.31097137660845098</v>
      </c>
      <c r="Q33" s="19">
        <f t="shared" si="20"/>
        <v>0.71611374281363582</v>
      </c>
      <c r="R33" s="19">
        <f t="shared" si="20"/>
        <v>0.64128604748664009</v>
      </c>
      <c r="S33" s="19">
        <f t="shared" si="20"/>
        <v>0.64028569516472877</v>
      </c>
      <c r="T33" s="19">
        <f t="shared" si="20"/>
        <v>0.64540489989817984</v>
      </c>
      <c r="U33" s="19">
        <f t="shared" si="20"/>
        <v>0.62633633029985458</v>
      </c>
      <c r="V33" s="19">
        <f t="shared" si="20"/>
        <v>0.60409867735529654</v>
      </c>
      <c r="W33" s="19">
        <f t="shared" si="20"/>
        <v>0.28779461932562578</v>
      </c>
      <c r="X33" s="19">
        <f t="shared" si="20"/>
        <v>0.32815697824510054</v>
      </c>
      <c r="Y33" s="19">
        <f t="shared" ref="Y33:Z33" si="21">SUM(Y34:Y50)</f>
        <v>0.42575704280152293</v>
      </c>
      <c r="Z33" s="19">
        <f t="shared" si="21"/>
        <v>0.40996692929707446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1.356630808545231</v>
      </c>
      <c r="D36" s="8">
        <v>1.2417508942001145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0.51630663922090625</v>
      </c>
      <c r="K36" s="8">
        <v>0.70698038191477175</v>
      </c>
      <c r="L36" s="8">
        <v>0.57744035116569481</v>
      </c>
      <c r="M36" s="8">
        <v>0.24390928119304162</v>
      </c>
      <c r="N36" s="8">
        <v>0.45093896722229337</v>
      </c>
      <c r="O36" s="8">
        <v>0.80606533391989421</v>
      </c>
      <c r="P36" s="8">
        <v>0.31097137660845098</v>
      </c>
      <c r="Q36" s="8">
        <v>0.71611374281363582</v>
      </c>
      <c r="R36" s="8">
        <v>0.64128604748664009</v>
      </c>
      <c r="S36" s="8">
        <v>0.64028569516472877</v>
      </c>
      <c r="T36" s="8">
        <v>0.62909874323826243</v>
      </c>
      <c r="U36" s="8">
        <v>0.60793660510223291</v>
      </c>
      <c r="V36" s="8">
        <v>0.58744973175884219</v>
      </c>
      <c r="W36" s="8">
        <v>0.27803057441892642</v>
      </c>
      <c r="X36" s="8">
        <v>0.31428201762072722</v>
      </c>
      <c r="Y36" s="8">
        <v>0.40841421847693787</v>
      </c>
      <c r="Z36" s="8">
        <v>0.38839462907562899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0.875622565619946</v>
      </c>
      <c r="D43" s="8">
        <v>0.80149306359661987</v>
      </c>
      <c r="E43" s="8">
        <v>0.24136340382864874</v>
      </c>
      <c r="F43" s="8">
        <v>0.27606719722369244</v>
      </c>
      <c r="G43" s="8">
        <v>0.20428276499943582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1.6306156659917453E-2</v>
      </c>
      <c r="U43" s="8">
        <v>1.8399725197621654E-2</v>
      </c>
      <c r="V43" s="8">
        <v>1.6648945596454388E-2</v>
      </c>
      <c r="W43" s="8">
        <v>9.7640449066993783E-3</v>
      </c>
      <c r="X43" s="8">
        <v>1.3874960624373305E-2</v>
      </c>
      <c r="Y43" s="8">
        <v>1.7342824324585056E-2</v>
      </c>
      <c r="Z43" s="8">
        <v>2.1572300221445479E-2</v>
      </c>
    </row>
    <row r="44" spans="1:26" ht="11.25" customHeight="1" x14ac:dyDescent="0.2">
      <c r="A44" s="28" t="s">
        <v>74</v>
      </c>
      <c r="B44" s="7" t="s">
        <v>75</v>
      </c>
      <c r="C44" s="8">
        <v>2.1897024122250914</v>
      </c>
      <c r="D44" s="8">
        <v>1.3333089244264493</v>
      </c>
      <c r="E44" s="8">
        <v>0</v>
      </c>
      <c r="F44" s="8">
        <v>0</v>
      </c>
      <c r="G44" s="8">
        <v>0.33373364065873462</v>
      </c>
      <c r="H44" s="8">
        <v>0</v>
      </c>
      <c r="I44" s="8">
        <v>0</v>
      </c>
      <c r="J44" s="8">
        <v>0.47473705671255151</v>
      </c>
      <c r="K44" s="8">
        <v>0</v>
      </c>
      <c r="L44" s="8">
        <v>0.26130785323056765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2.0103528219790507</v>
      </c>
      <c r="D51" s="27">
        <v>1.104935036342428</v>
      </c>
      <c r="E51" s="27">
        <v>1.1652316709115986</v>
      </c>
      <c r="F51" s="27">
        <v>1.3414539493174176</v>
      </c>
      <c r="G51" s="27">
        <v>1.0954399853508823</v>
      </c>
      <c r="H51" s="27">
        <v>1.3845339182782057</v>
      </c>
      <c r="I51" s="27">
        <v>1.825836899979413</v>
      </c>
      <c r="J51" s="27">
        <v>1.9488040057866454</v>
      </c>
      <c r="K51" s="27">
        <v>2.7139413347849337</v>
      </c>
      <c r="L51" s="27">
        <v>1.7628275407874028</v>
      </c>
      <c r="M51" s="27">
        <v>1.2643415594136258</v>
      </c>
      <c r="N51" s="27">
        <v>1.3805683564444853</v>
      </c>
      <c r="O51" s="27">
        <v>2.2569998488010903</v>
      </c>
      <c r="P51" s="27">
        <v>2.9855155737518784</v>
      </c>
      <c r="Q51" s="27">
        <v>3.7427626555729421</v>
      </c>
      <c r="R51" s="27">
        <v>4.1083243539217067</v>
      </c>
      <c r="S51" s="27">
        <v>4.1936647822448139</v>
      </c>
      <c r="T51" s="27">
        <v>4.4277486930391259</v>
      </c>
      <c r="U51" s="27">
        <v>4.3020195883231169</v>
      </c>
      <c r="V51" s="27">
        <v>4.1036441234616143</v>
      </c>
      <c r="W51" s="27">
        <v>4.7148148708801942</v>
      </c>
      <c r="X51" s="27">
        <v>5.476901027120884</v>
      </c>
      <c r="Y51" s="27">
        <v>5.0096089828504677</v>
      </c>
      <c r="Z51" s="27">
        <v>4.6835778983942626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4.0854523892902774</v>
      </c>
      <c r="D61" s="49">
        <f t="shared" si="24"/>
        <v>3.8195634065844368</v>
      </c>
      <c r="E61" s="49">
        <f t="shared" si="24"/>
        <v>3.5693286764994494</v>
      </c>
      <c r="F61" s="49">
        <f t="shared" si="24"/>
        <v>4.0948510806474898</v>
      </c>
      <c r="G61" s="49">
        <f t="shared" si="24"/>
        <v>3.1242571574563134</v>
      </c>
      <c r="H61" s="49">
        <f t="shared" si="24"/>
        <v>3.8549194530817887</v>
      </c>
      <c r="I61" s="49">
        <f t="shared" si="24"/>
        <v>4.668824859188657</v>
      </c>
      <c r="J61" s="49">
        <f t="shared" si="24"/>
        <v>4.445249086217081</v>
      </c>
      <c r="K61" s="49">
        <f t="shared" si="24"/>
        <v>4.1903320244539133</v>
      </c>
      <c r="L61" s="49">
        <f t="shared" si="24"/>
        <v>5.310369988014032</v>
      </c>
      <c r="M61" s="49">
        <f t="shared" si="24"/>
        <v>4.9315914838674697</v>
      </c>
      <c r="N61" s="49">
        <f t="shared" si="24"/>
        <v>4.5915960525774349</v>
      </c>
      <c r="O61" s="49">
        <f t="shared" si="24"/>
        <v>0</v>
      </c>
      <c r="P61" s="49">
        <f t="shared" si="24"/>
        <v>0</v>
      </c>
      <c r="Q61" s="49">
        <f t="shared" si="24"/>
        <v>0</v>
      </c>
      <c r="R61" s="49">
        <f t="shared" si="24"/>
        <v>0</v>
      </c>
      <c r="S61" s="49">
        <f t="shared" si="24"/>
        <v>0</v>
      </c>
      <c r="T61" s="49">
        <f t="shared" si="24"/>
        <v>8.6092534386943565E-4</v>
      </c>
      <c r="U61" s="49">
        <f t="shared" si="24"/>
        <v>1.1386926915221978E-3</v>
      </c>
      <c r="V61" s="49">
        <f t="shared" si="24"/>
        <v>8.6061488990864449E-4</v>
      </c>
      <c r="W61" s="49">
        <f t="shared" si="24"/>
        <v>5.8656702656551809E-4</v>
      </c>
      <c r="X61" s="49">
        <f t="shared" si="24"/>
        <v>1.2203139864439588E-3</v>
      </c>
      <c r="Y61" s="49">
        <f t="shared" ref="Y61:Z61" si="25">SUM(Y62:Y72)</f>
        <v>1.1935180710969777E-3</v>
      </c>
      <c r="Z61" s="49">
        <f t="shared" si="25"/>
        <v>1.5020592263551348E-3</v>
      </c>
    </row>
    <row r="62" spans="1:26" ht="11.25" customHeight="1" x14ac:dyDescent="0.2">
      <c r="A62" s="50" t="s">
        <v>92</v>
      </c>
      <c r="B62" s="51" t="s">
        <v>93</v>
      </c>
      <c r="C62" s="52">
        <v>4.0854523892902774</v>
      </c>
      <c r="D62" s="52">
        <v>3.8195634065844368</v>
      </c>
      <c r="E62" s="52">
        <v>3.5693286764994494</v>
      </c>
      <c r="F62" s="52">
        <v>4.0948510806474898</v>
      </c>
      <c r="G62" s="52">
        <v>3.1242571574563134</v>
      </c>
      <c r="H62" s="52">
        <v>3.8549194530817887</v>
      </c>
      <c r="I62" s="52">
        <v>4.668824859188657</v>
      </c>
      <c r="J62" s="52">
        <v>4.445249086217081</v>
      </c>
      <c r="K62" s="52">
        <v>4.1903320244539133</v>
      </c>
      <c r="L62" s="52">
        <v>5.310369988014032</v>
      </c>
      <c r="M62" s="52">
        <v>4.9315914838674697</v>
      </c>
      <c r="N62" s="52">
        <v>4.5915960525774349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8.6092534386943565E-4</v>
      </c>
      <c r="U69" s="52">
        <v>1.1386926915221978E-3</v>
      </c>
      <c r="V69" s="52">
        <v>8.6061488990864449E-4</v>
      </c>
      <c r="W69" s="52">
        <v>5.8656702656551809E-4</v>
      </c>
      <c r="X69" s="52">
        <v>1.2203139864439588E-3</v>
      </c>
      <c r="Y69" s="52">
        <v>1.1935180710969777E-3</v>
      </c>
      <c r="Z69" s="52">
        <v>1.5020592263551348E-3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6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277</v>
      </c>
      <c r="B1" s="4" t="s">
        <v>276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68.380170511630695</v>
      </c>
      <c r="D2" s="21">
        <f t="shared" ref="D2:X2" si="0">SUM(D3,D17,D22,D25,D26,D51,D52)</f>
        <v>52.114268321434395</v>
      </c>
      <c r="E2" s="21">
        <f t="shared" si="0"/>
        <v>17.304558285259755</v>
      </c>
      <c r="F2" s="21">
        <f t="shared" si="0"/>
        <v>17.194612213458893</v>
      </c>
      <c r="G2" s="21">
        <f t="shared" si="0"/>
        <v>25.015830888990948</v>
      </c>
      <c r="H2" s="21">
        <f t="shared" si="0"/>
        <v>16.539416081721793</v>
      </c>
      <c r="I2" s="21">
        <f t="shared" si="0"/>
        <v>17.663303100020585</v>
      </c>
      <c r="J2" s="21">
        <f t="shared" si="0"/>
        <v>33.650209673555388</v>
      </c>
      <c r="K2" s="21">
        <f t="shared" si="0"/>
        <v>38.711182563300305</v>
      </c>
      <c r="L2" s="21">
        <f t="shared" si="0"/>
        <v>24.021684254816336</v>
      </c>
      <c r="M2" s="21">
        <f t="shared" si="0"/>
        <v>16.440419639393333</v>
      </c>
      <c r="N2" s="21">
        <f t="shared" si="0"/>
        <v>21.746273636333221</v>
      </c>
      <c r="O2" s="21">
        <f t="shared" si="0"/>
        <v>19.000015777279017</v>
      </c>
      <c r="P2" s="21">
        <f t="shared" si="0"/>
        <v>27.476643529639677</v>
      </c>
      <c r="Q2" s="21">
        <f t="shared" si="0"/>
        <v>31.69091456161344</v>
      </c>
      <c r="R2" s="21">
        <f t="shared" si="0"/>
        <v>38.249855918591656</v>
      </c>
      <c r="S2" s="21">
        <f t="shared" si="0"/>
        <v>38.996783202590464</v>
      </c>
      <c r="T2" s="21">
        <f t="shared" si="0"/>
        <v>41.486141767062712</v>
      </c>
      <c r="U2" s="21">
        <f t="shared" si="0"/>
        <v>40.300082081377028</v>
      </c>
      <c r="V2" s="21">
        <f t="shared" si="0"/>
        <v>38.513552279183102</v>
      </c>
      <c r="W2" s="21">
        <f t="shared" si="0"/>
        <v>40.646546109794187</v>
      </c>
      <c r="X2" s="21">
        <f t="shared" si="0"/>
        <v>47.54344063463401</v>
      </c>
      <c r="Y2" s="21">
        <f t="shared" ref="Y2:Z2" si="1">SUM(Y3,Y17,Y22,Y25,Y26,Y51,Y52)</f>
        <v>44.47632097434802</v>
      </c>
      <c r="Z2" s="21">
        <f t="shared" si="1"/>
        <v>41.578908972308653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2.6801583352754901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2.6801583352754901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2.6801583352754901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48.27590333360974</v>
      </c>
      <c r="D26" s="27">
        <f t="shared" si="16"/>
        <v>39.940333357776822</v>
      </c>
      <c r="E26" s="27">
        <f t="shared" si="16"/>
        <v>2.9693599561713517</v>
      </c>
      <c r="F26" s="27">
        <f t="shared" si="16"/>
        <v>2.9346561627763084</v>
      </c>
      <c r="G26" s="27">
        <f t="shared" si="16"/>
        <v>8.8941808743418296</v>
      </c>
      <c r="H26" s="27">
        <f t="shared" si="16"/>
        <v>0</v>
      </c>
      <c r="I26" s="27">
        <f t="shared" si="16"/>
        <v>0</v>
      </c>
      <c r="J26" s="27">
        <f t="shared" si="16"/>
        <v>11.006195344066542</v>
      </c>
      <c r="K26" s="27">
        <f t="shared" si="16"/>
        <v>8.0007438980852275</v>
      </c>
      <c r="L26" s="27">
        <f t="shared" si="16"/>
        <v>8.0625217956037378</v>
      </c>
      <c r="M26" s="27">
        <f t="shared" si="16"/>
        <v>2.6587411988069571</v>
      </c>
      <c r="N26" s="27">
        <f t="shared" si="16"/>
        <v>5.3543619927777062</v>
      </c>
      <c r="O26" s="27">
        <f t="shared" si="16"/>
        <v>4.9992356260801065</v>
      </c>
      <c r="P26" s="27">
        <f t="shared" si="16"/>
        <v>2.5916791033915474</v>
      </c>
      <c r="Q26" s="27">
        <f t="shared" si="16"/>
        <v>5.0891872171863657</v>
      </c>
      <c r="R26" s="27">
        <f t="shared" si="16"/>
        <v>5.1640149125133599</v>
      </c>
      <c r="S26" s="27">
        <f t="shared" si="16"/>
        <v>5.1650152648352714</v>
      </c>
      <c r="T26" s="27">
        <f t="shared" si="16"/>
        <v>5.2775188601018206</v>
      </c>
      <c r="U26" s="27">
        <f t="shared" si="16"/>
        <v>5.121345189700147</v>
      </c>
      <c r="V26" s="27">
        <f t="shared" si="16"/>
        <v>4.941760362644704</v>
      </c>
      <c r="W26" s="27">
        <f t="shared" si="16"/>
        <v>2.3382261006743743</v>
      </c>
      <c r="X26" s="27">
        <f t="shared" si="16"/>
        <v>2.6874665417549002</v>
      </c>
      <c r="Y26" s="27">
        <f t="shared" ref="Y26:Z26" si="17">SUM(Y27,Y33)</f>
        <v>3.4836831171984781</v>
      </c>
      <c r="Z26" s="27">
        <f t="shared" si="17"/>
        <v>3.346390790702924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48.27590333360974</v>
      </c>
      <c r="D33" s="19">
        <f t="shared" si="20"/>
        <v>39.940333357776822</v>
      </c>
      <c r="E33" s="19">
        <f t="shared" si="20"/>
        <v>2.9693599561713517</v>
      </c>
      <c r="F33" s="19">
        <f t="shared" si="20"/>
        <v>2.9346561627763084</v>
      </c>
      <c r="G33" s="19">
        <f t="shared" si="20"/>
        <v>8.8941808743418296</v>
      </c>
      <c r="H33" s="19">
        <f t="shared" si="20"/>
        <v>0</v>
      </c>
      <c r="I33" s="19">
        <f t="shared" si="20"/>
        <v>0</v>
      </c>
      <c r="J33" s="19">
        <f t="shared" si="20"/>
        <v>11.006195344066542</v>
      </c>
      <c r="K33" s="19">
        <f t="shared" si="20"/>
        <v>8.0007438980852275</v>
      </c>
      <c r="L33" s="19">
        <f t="shared" si="20"/>
        <v>8.0625217956037378</v>
      </c>
      <c r="M33" s="19">
        <f t="shared" si="20"/>
        <v>2.6587411988069571</v>
      </c>
      <c r="N33" s="19">
        <f t="shared" si="20"/>
        <v>5.3543619927777062</v>
      </c>
      <c r="O33" s="19">
        <f t="shared" si="20"/>
        <v>4.9992356260801065</v>
      </c>
      <c r="P33" s="19">
        <f t="shared" si="20"/>
        <v>2.5916791033915474</v>
      </c>
      <c r="Q33" s="19">
        <f t="shared" si="20"/>
        <v>5.0891872171863657</v>
      </c>
      <c r="R33" s="19">
        <f t="shared" si="20"/>
        <v>5.1640149125133599</v>
      </c>
      <c r="S33" s="19">
        <f t="shared" si="20"/>
        <v>5.1650152648352714</v>
      </c>
      <c r="T33" s="19">
        <f t="shared" si="20"/>
        <v>5.2775188601018206</v>
      </c>
      <c r="U33" s="19">
        <f t="shared" si="20"/>
        <v>5.121345189700147</v>
      </c>
      <c r="V33" s="19">
        <f t="shared" si="20"/>
        <v>4.941760362644704</v>
      </c>
      <c r="W33" s="19">
        <f t="shared" si="20"/>
        <v>2.3382261006743743</v>
      </c>
      <c r="X33" s="19">
        <f t="shared" si="20"/>
        <v>2.6874665417549002</v>
      </c>
      <c r="Y33" s="19">
        <f t="shared" ref="Y33:Z33" si="21">SUM(Y34:Y50)</f>
        <v>3.4836831171984781</v>
      </c>
      <c r="Z33" s="19">
        <f t="shared" si="21"/>
        <v>3.346390790702924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13.566418231454774</v>
      </c>
      <c r="D36" s="8">
        <v>13.681298145799889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5.2889943207790937</v>
      </c>
      <c r="K36" s="8">
        <v>8.0007438980852275</v>
      </c>
      <c r="L36" s="8">
        <v>5.2278606088343054</v>
      </c>
      <c r="M36" s="8">
        <v>2.6587411988069571</v>
      </c>
      <c r="N36" s="8">
        <v>5.3543619927777062</v>
      </c>
      <c r="O36" s="8">
        <v>4.9992356260801065</v>
      </c>
      <c r="P36" s="8">
        <v>2.5916791033915474</v>
      </c>
      <c r="Q36" s="8">
        <v>5.0891872171863657</v>
      </c>
      <c r="R36" s="8">
        <v>5.1640149125133599</v>
      </c>
      <c r="S36" s="8">
        <v>5.1650152648352714</v>
      </c>
      <c r="T36" s="8">
        <v>5.1441726567617376</v>
      </c>
      <c r="U36" s="8">
        <v>4.9708858348977687</v>
      </c>
      <c r="V36" s="8">
        <v>4.8055558282411583</v>
      </c>
      <c r="W36" s="8">
        <v>2.2588923055810737</v>
      </c>
      <c r="X36" s="8">
        <v>2.5738302223792737</v>
      </c>
      <c r="Y36" s="8">
        <v>3.3417702215230634</v>
      </c>
      <c r="Z36" s="8">
        <v>3.1702939309243696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8.7565475143800526</v>
      </c>
      <c r="D43" s="8">
        <v>8.8306770164033797</v>
      </c>
      <c r="E43" s="8">
        <v>2.9693599561713517</v>
      </c>
      <c r="F43" s="8">
        <v>2.9346561627763084</v>
      </c>
      <c r="G43" s="8">
        <v>3.0064405950005648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0.13334620334008257</v>
      </c>
      <c r="U43" s="8">
        <v>0.15045935480237835</v>
      </c>
      <c r="V43" s="8">
        <v>0.1362045344035456</v>
      </c>
      <c r="W43" s="8">
        <v>7.933379509330063E-2</v>
      </c>
      <c r="X43" s="8">
        <v>0.11363631937562668</v>
      </c>
      <c r="Y43" s="8">
        <v>0.14191289567541493</v>
      </c>
      <c r="Z43" s="8">
        <v>0.17609685977855449</v>
      </c>
    </row>
    <row r="44" spans="1:26" ht="11.25" customHeight="1" x14ac:dyDescent="0.2">
      <c r="A44" s="28" t="s">
        <v>74</v>
      </c>
      <c r="B44" s="7" t="s">
        <v>75</v>
      </c>
      <c r="C44" s="8">
        <v>25.952937587774912</v>
      </c>
      <c r="D44" s="8">
        <v>17.428358195573551</v>
      </c>
      <c r="E44" s="8">
        <v>0</v>
      </c>
      <c r="F44" s="8">
        <v>0</v>
      </c>
      <c r="G44" s="8">
        <v>5.8877402793412648</v>
      </c>
      <c r="H44" s="8">
        <v>0</v>
      </c>
      <c r="I44" s="8">
        <v>0</v>
      </c>
      <c r="J44" s="8">
        <v>5.7172010232874486</v>
      </c>
      <c r="K44" s="8">
        <v>0</v>
      </c>
      <c r="L44" s="8">
        <v>2.8346611867694329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20.104267178020947</v>
      </c>
      <c r="D51" s="27">
        <v>12.173934963657572</v>
      </c>
      <c r="E51" s="27">
        <v>14.335198329088405</v>
      </c>
      <c r="F51" s="27">
        <v>14.259956050682584</v>
      </c>
      <c r="G51" s="27">
        <v>16.121650014649116</v>
      </c>
      <c r="H51" s="27">
        <v>16.539416081721793</v>
      </c>
      <c r="I51" s="27">
        <v>17.663303100020585</v>
      </c>
      <c r="J51" s="27">
        <v>19.963855994213354</v>
      </c>
      <c r="K51" s="27">
        <v>30.710438665215076</v>
      </c>
      <c r="L51" s="27">
        <v>15.9591624592126</v>
      </c>
      <c r="M51" s="27">
        <v>13.781678440586376</v>
      </c>
      <c r="N51" s="27">
        <v>16.391911643555517</v>
      </c>
      <c r="O51" s="27">
        <v>14.000780151198912</v>
      </c>
      <c r="P51" s="27">
        <v>24.884964426248128</v>
      </c>
      <c r="Q51" s="27">
        <v>26.601727344427072</v>
      </c>
      <c r="R51" s="27">
        <v>33.085841006078297</v>
      </c>
      <c r="S51" s="27">
        <v>33.831767937755195</v>
      </c>
      <c r="T51" s="27">
        <v>36.20862290696089</v>
      </c>
      <c r="U51" s="27">
        <v>35.178736891676877</v>
      </c>
      <c r="V51" s="27">
        <v>33.571791916538395</v>
      </c>
      <c r="W51" s="27">
        <v>38.308320009119811</v>
      </c>
      <c r="X51" s="27">
        <v>44.855974092879109</v>
      </c>
      <c r="Y51" s="27">
        <v>40.992637857149539</v>
      </c>
      <c r="Z51" s="27">
        <v>38.232518181605727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20.106547610709718</v>
      </c>
      <c r="D61" s="49">
        <f t="shared" si="24"/>
        <v>20.596615793415559</v>
      </c>
      <c r="E61" s="49">
        <f t="shared" si="24"/>
        <v>21.182716123500548</v>
      </c>
      <c r="F61" s="49">
        <f t="shared" si="24"/>
        <v>20.993059319352508</v>
      </c>
      <c r="G61" s="49">
        <f t="shared" si="24"/>
        <v>22.411608442543681</v>
      </c>
      <c r="H61" s="49">
        <f t="shared" si="24"/>
        <v>22.240990946918203</v>
      </c>
      <c r="I61" s="49">
        <f t="shared" si="24"/>
        <v>21.763354340811343</v>
      </c>
      <c r="J61" s="49">
        <f t="shared" si="24"/>
        <v>22.434885313782921</v>
      </c>
      <c r="K61" s="49">
        <f t="shared" si="24"/>
        <v>22.577712775546086</v>
      </c>
      <c r="L61" s="49">
        <f t="shared" si="24"/>
        <v>23.249495611985971</v>
      </c>
      <c r="M61" s="49">
        <f t="shared" si="24"/>
        <v>26.092229316132531</v>
      </c>
      <c r="N61" s="49">
        <f t="shared" si="24"/>
        <v>26.320538347422566</v>
      </c>
      <c r="O61" s="49">
        <f t="shared" si="24"/>
        <v>0</v>
      </c>
      <c r="P61" s="49">
        <f t="shared" si="24"/>
        <v>0</v>
      </c>
      <c r="Q61" s="49">
        <f t="shared" si="24"/>
        <v>0</v>
      </c>
      <c r="R61" s="49">
        <f t="shared" si="24"/>
        <v>0</v>
      </c>
      <c r="S61" s="49">
        <f t="shared" si="24"/>
        <v>0</v>
      </c>
      <c r="T61" s="49">
        <f t="shared" si="24"/>
        <v>7.0403546561305652E-3</v>
      </c>
      <c r="U61" s="49">
        <f t="shared" si="24"/>
        <v>9.3113873084778032E-3</v>
      </c>
      <c r="V61" s="49">
        <f t="shared" si="24"/>
        <v>7.0406651100913568E-3</v>
      </c>
      <c r="W61" s="49">
        <f t="shared" si="24"/>
        <v>4.7659129734344821E-3</v>
      </c>
      <c r="X61" s="49">
        <f t="shared" si="24"/>
        <v>9.9944060135560408E-3</v>
      </c>
      <c r="Y61" s="49">
        <f t="shared" ref="Y61:Z61" si="25">SUM(Y62:Y72)</f>
        <v>9.7663219289030219E-3</v>
      </c>
      <c r="Z61" s="49">
        <f t="shared" si="25"/>
        <v>1.2261460773644865E-2</v>
      </c>
    </row>
    <row r="62" spans="1:26" ht="11.25" customHeight="1" x14ac:dyDescent="0.2">
      <c r="A62" s="50" t="s">
        <v>92</v>
      </c>
      <c r="B62" s="51" t="s">
        <v>93</v>
      </c>
      <c r="C62" s="52">
        <v>20.106547610709718</v>
      </c>
      <c r="D62" s="52">
        <v>20.596615793415559</v>
      </c>
      <c r="E62" s="52">
        <v>21.182716123500548</v>
      </c>
      <c r="F62" s="52">
        <v>20.993059319352508</v>
      </c>
      <c r="G62" s="52">
        <v>22.411608442543681</v>
      </c>
      <c r="H62" s="52">
        <v>22.240990946918203</v>
      </c>
      <c r="I62" s="52">
        <v>21.763354340811343</v>
      </c>
      <c r="J62" s="52">
        <v>22.434885313782921</v>
      </c>
      <c r="K62" s="52">
        <v>22.577712775546086</v>
      </c>
      <c r="L62" s="52">
        <v>23.249495611985971</v>
      </c>
      <c r="M62" s="52">
        <v>26.092229316132531</v>
      </c>
      <c r="N62" s="52">
        <v>26.320538347422566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7.0403546561305652E-3</v>
      </c>
      <c r="U69" s="52">
        <v>9.3113873084778032E-3</v>
      </c>
      <c r="V69" s="52">
        <v>7.0406651100913568E-3</v>
      </c>
      <c r="W69" s="52">
        <v>4.7659129734344821E-3</v>
      </c>
      <c r="X69" s="52">
        <v>9.9944060135560408E-3</v>
      </c>
      <c r="Y69" s="52">
        <v>9.7663219289030219E-3</v>
      </c>
      <c r="Z69" s="52">
        <v>1.2261460773644865E-2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4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144</v>
      </c>
      <c r="B1" s="4" t="s">
        <v>186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392.40322488000004</v>
      </c>
      <c r="D2" s="21">
        <f t="shared" ref="D2:X2" si="0">SUM(D3,D17,D22,D25,D26,D51,D52)</f>
        <v>895.47834455999987</v>
      </c>
      <c r="E2" s="21">
        <f t="shared" si="0"/>
        <v>742.34978351999996</v>
      </c>
      <c r="F2" s="21">
        <f t="shared" si="0"/>
        <v>691.99504992000004</v>
      </c>
      <c r="G2" s="21">
        <f t="shared" si="0"/>
        <v>630.29838996000012</v>
      </c>
      <c r="H2" s="21">
        <f t="shared" si="0"/>
        <v>331.14219516000009</v>
      </c>
      <c r="I2" s="21">
        <f t="shared" si="0"/>
        <v>265.09946796000003</v>
      </c>
      <c r="J2" s="21">
        <f t="shared" si="0"/>
        <v>536.92978247999997</v>
      </c>
      <c r="K2" s="21">
        <f t="shared" si="0"/>
        <v>366.97078116</v>
      </c>
      <c r="L2" s="21">
        <f t="shared" si="0"/>
        <v>484.22731355999997</v>
      </c>
      <c r="M2" s="21">
        <f t="shared" si="0"/>
        <v>560.4224670000001</v>
      </c>
      <c r="N2" s="21">
        <f t="shared" si="0"/>
        <v>579.87516384000003</v>
      </c>
      <c r="O2" s="21">
        <f t="shared" si="0"/>
        <v>499.79195820000007</v>
      </c>
      <c r="P2" s="21">
        <f t="shared" si="0"/>
        <v>477.13302611999995</v>
      </c>
      <c r="Q2" s="21">
        <f t="shared" si="0"/>
        <v>372.35350152000018</v>
      </c>
      <c r="R2" s="21">
        <f t="shared" si="0"/>
        <v>387.31271219999996</v>
      </c>
      <c r="S2" s="21">
        <f t="shared" si="0"/>
        <v>393.23749356000008</v>
      </c>
      <c r="T2" s="21">
        <f t="shared" si="0"/>
        <v>417.21948324000005</v>
      </c>
      <c r="U2" s="21">
        <f t="shared" si="0"/>
        <v>469.81000619999992</v>
      </c>
      <c r="V2" s="21">
        <f t="shared" si="0"/>
        <v>436.39073315999997</v>
      </c>
      <c r="W2" s="21">
        <f t="shared" si="0"/>
        <v>272.23747740000005</v>
      </c>
      <c r="X2" s="21">
        <f t="shared" si="0"/>
        <v>369.4259642400001</v>
      </c>
      <c r="Y2" s="21">
        <f t="shared" ref="Y2:Z2" si="1">SUM(Y3,Y17,Y22,Y25,Y26,Y51,Y52)</f>
        <v>314.48713356000007</v>
      </c>
      <c r="Z2" s="21">
        <f t="shared" si="1"/>
        <v>306.0350891999999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60.011848800000017</v>
      </c>
      <c r="D3" s="24">
        <f t="shared" ref="D3:W3" si="3">SUM(D4,D8,D11)</f>
        <v>69.013972799999976</v>
      </c>
      <c r="E3" s="24">
        <f t="shared" si="3"/>
        <v>63.012556800000013</v>
      </c>
      <c r="F3" s="24">
        <f t="shared" si="3"/>
        <v>58.993369920000006</v>
      </c>
      <c r="G3" s="24">
        <f t="shared" si="3"/>
        <v>61.44999803999999</v>
      </c>
      <c r="H3" s="24">
        <f t="shared" si="3"/>
        <v>65.14087320000003</v>
      </c>
      <c r="I3" s="24">
        <f t="shared" si="3"/>
        <v>80.952779879999994</v>
      </c>
      <c r="J3" s="24">
        <f t="shared" si="3"/>
        <v>58.218009840000008</v>
      </c>
      <c r="K3" s="24">
        <f t="shared" si="3"/>
        <v>60.882249600000002</v>
      </c>
      <c r="L3" s="24">
        <f t="shared" si="3"/>
        <v>53.726696639999986</v>
      </c>
      <c r="M3" s="24">
        <f t="shared" si="3"/>
        <v>50.701868640000022</v>
      </c>
      <c r="N3" s="24">
        <f t="shared" si="3"/>
        <v>51.259502520000012</v>
      </c>
      <c r="O3" s="24">
        <f t="shared" si="3"/>
        <v>52.13179259999999</v>
      </c>
      <c r="P3" s="24">
        <f t="shared" si="3"/>
        <v>52.873878959999992</v>
      </c>
      <c r="Q3" s="24">
        <f t="shared" si="3"/>
        <v>2.6728556399999999</v>
      </c>
      <c r="R3" s="24">
        <f t="shared" si="3"/>
        <v>0</v>
      </c>
      <c r="S3" s="24">
        <f t="shared" si="3"/>
        <v>0</v>
      </c>
      <c r="T3" s="24">
        <f t="shared" si="3"/>
        <v>4.7678399999999989E-3</v>
      </c>
      <c r="U3" s="24">
        <f t="shared" si="3"/>
        <v>7.1517599999999992E-3</v>
      </c>
      <c r="V3" s="24">
        <f t="shared" si="3"/>
        <v>4.7678399999999989E-3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28.987445520000001</v>
      </c>
      <c r="G4" s="19">
        <f t="shared" si="6"/>
        <v>37.445104439999994</v>
      </c>
      <c r="H4" s="19">
        <f t="shared" si="6"/>
        <v>50.137718400000033</v>
      </c>
      <c r="I4" s="19">
        <f t="shared" si="6"/>
        <v>68.950333079999993</v>
      </c>
      <c r="J4" s="19">
        <f t="shared" si="6"/>
        <v>46.212481440000005</v>
      </c>
      <c r="K4" s="19">
        <f t="shared" si="6"/>
        <v>48.194917199999999</v>
      </c>
      <c r="L4" s="19">
        <f t="shared" si="6"/>
        <v>44.343995039999989</v>
      </c>
      <c r="M4" s="19">
        <f t="shared" si="6"/>
        <v>41.265239040000019</v>
      </c>
      <c r="N4" s="19">
        <f t="shared" si="6"/>
        <v>41.771641320000015</v>
      </c>
      <c r="O4" s="19">
        <f t="shared" si="6"/>
        <v>48.968144999999993</v>
      </c>
      <c r="P4" s="19">
        <f t="shared" si="6"/>
        <v>49.710231359999995</v>
      </c>
      <c r="Q4" s="19">
        <f t="shared" si="6"/>
        <v>2.6728556399999999</v>
      </c>
      <c r="R4" s="19">
        <f t="shared" si="6"/>
        <v>0</v>
      </c>
      <c r="S4" s="19">
        <f t="shared" si="6"/>
        <v>0</v>
      </c>
      <c r="T4" s="19">
        <f t="shared" si="6"/>
        <v>4.7678399999999989E-3</v>
      </c>
      <c r="U4" s="19">
        <f t="shared" si="6"/>
        <v>7.1517599999999992E-3</v>
      </c>
      <c r="V4" s="19">
        <f t="shared" si="6"/>
        <v>4.7678399999999989E-3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f>FC_IND_CPC_BC_E!C5+FC_IND_CPC_OC_E!C5+FC_IND_CPC_PH_E!C5</f>
        <v>0</v>
      </c>
      <c r="D5" s="8">
        <f>FC_IND_CPC_BC_E!D5+FC_IND_CPC_OC_E!D5+FC_IND_CPC_PH_E!D5</f>
        <v>0</v>
      </c>
      <c r="E5" s="8">
        <f>FC_IND_CPC_BC_E!E5+FC_IND_CPC_OC_E!E5+FC_IND_CPC_PH_E!E5</f>
        <v>0</v>
      </c>
      <c r="F5" s="8">
        <f>FC_IND_CPC_BC_E!F5+FC_IND_CPC_OC_E!F5+FC_IND_CPC_PH_E!F5</f>
        <v>0</v>
      </c>
      <c r="G5" s="8">
        <f>FC_IND_CPC_BC_E!G5+FC_IND_CPC_OC_E!G5+FC_IND_CPC_PH_E!G5</f>
        <v>37.445104439999994</v>
      </c>
      <c r="H5" s="8">
        <f>FC_IND_CPC_BC_E!H5+FC_IND_CPC_OC_E!H5+FC_IND_CPC_PH_E!H5</f>
        <v>50.137718400000033</v>
      </c>
      <c r="I5" s="8">
        <f>FC_IND_CPC_BC_E!I5+FC_IND_CPC_OC_E!I5+FC_IND_CPC_PH_E!I5</f>
        <v>68.950333079999993</v>
      </c>
      <c r="J5" s="8">
        <f>FC_IND_CPC_BC_E!J5+FC_IND_CPC_OC_E!J5+FC_IND_CPC_PH_E!J5</f>
        <v>46.212481440000005</v>
      </c>
      <c r="K5" s="8">
        <f>FC_IND_CPC_BC_E!K5+FC_IND_CPC_OC_E!K5+FC_IND_CPC_PH_E!K5</f>
        <v>48.194917199999999</v>
      </c>
      <c r="L5" s="8">
        <f>FC_IND_CPC_BC_E!L5+FC_IND_CPC_OC_E!L5+FC_IND_CPC_PH_E!L5</f>
        <v>44.343995039999989</v>
      </c>
      <c r="M5" s="8">
        <f>FC_IND_CPC_BC_E!M5+FC_IND_CPC_OC_E!M5+FC_IND_CPC_PH_E!M5</f>
        <v>41.265239040000019</v>
      </c>
      <c r="N5" s="8">
        <f>FC_IND_CPC_BC_E!N5+FC_IND_CPC_OC_E!N5+FC_IND_CPC_PH_E!N5</f>
        <v>41.771641320000015</v>
      </c>
      <c r="O5" s="8">
        <f>FC_IND_CPC_BC_E!O5+FC_IND_CPC_OC_E!O5+FC_IND_CPC_PH_E!O5</f>
        <v>48.968144999999993</v>
      </c>
      <c r="P5" s="8">
        <f>FC_IND_CPC_BC_E!P5+FC_IND_CPC_OC_E!P5+FC_IND_CPC_PH_E!P5</f>
        <v>49.710231359999995</v>
      </c>
      <c r="Q5" s="8">
        <f>FC_IND_CPC_BC_E!Q5+FC_IND_CPC_OC_E!Q5+FC_IND_CPC_PH_E!Q5</f>
        <v>2.6728556399999999</v>
      </c>
      <c r="R5" s="8">
        <f>FC_IND_CPC_BC_E!R5+FC_IND_CPC_OC_E!R5+FC_IND_CPC_PH_E!R5</f>
        <v>0</v>
      </c>
      <c r="S5" s="8">
        <f>FC_IND_CPC_BC_E!S5+FC_IND_CPC_OC_E!S5+FC_IND_CPC_PH_E!S5</f>
        <v>0</v>
      </c>
      <c r="T5" s="8">
        <f>FC_IND_CPC_BC_E!T5+FC_IND_CPC_OC_E!T5+FC_IND_CPC_PH_E!T5</f>
        <v>0</v>
      </c>
      <c r="U5" s="8">
        <f>FC_IND_CPC_BC_E!U5+FC_IND_CPC_OC_E!U5+FC_IND_CPC_PH_E!U5</f>
        <v>0</v>
      </c>
      <c r="V5" s="8">
        <f>FC_IND_CPC_BC_E!V5+FC_IND_CPC_OC_E!V5+FC_IND_CPC_PH_E!V5</f>
        <v>0</v>
      </c>
      <c r="W5" s="8">
        <f>FC_IND_CPC_BC_E!W5+FC_IND_CPC_OC_E!W5+FC_IND_CPC_PH_E!W5</f>
        <v>0</v>
      </c>
      <c r="X5" s="8">
        <f>FC_IND_CPC_BC_E!X5+FC_IND_CPC_OC_E!X5+FC_IND_CPC_PH_E!X5</f>
        <v>0</v>
      </c>
      <c r="Y5" s="8">
        <f>FC_IND_CPC_BC_E!Y5+FC_IND_CPC_OC_E!Y5+FC_IND_CPC_PH_E!Y5</f>
        <v>0</v>
      </c>
      <c r="Z5" s="8">
        <f>FC_IND_CPC_BC_E!Z5+FC_IND_CPC_OC_E!Z5+FC_IND_CPC_PH_E!Z5</f>
        <v>0</v>
      </c>
    </row>
    <row r="6" spans="1:26" ht="11.25" customHeight="1" x14ac:dyDescent="0.2">
      <c r="A6" s="28" t="s">
        <v>6</v>
      </c>
      <c r="B6" s="7" t="s">
        <v>7</v>
      </c>
      <c r="C6" s="8">
        <f>FC_IND_CPC_BC_E!C6+FC_IND_CPC_OC_E!C6+FC_IND_CPC_PH_E!C6</f>
        <v>0</v>
      </c>
      <c r="D6" s="8">
        <f>FC_IND_CPC_BC_E!D6+FC_IND_CPC_OC_E!D6+FC_IND_CPC_PH_E!D6</f>
        <v>0</v>
      </c>
      <c r="E6" s="8">
        <f>FC_IND_CPC_BC_E!E6+FC_IND_CPC_OC_E!E6+FC_IND_CPC_PH_E!E6</f>
        <v>0</v>
      </c>
      <c r="F6" s="8">
        <f>FC_IND_CPC_BC_E!F6+FC_IND_CPC_OC_E!F6+FC_IND_CPC_PH_E!F6</f>
        <v>0</v>
      </c>
      <c r="G6" s="8">
        <f>FC_IND_CPC_BC_E!G6+FC_IND_CPC_OC_E!G6+FC_IND_CPC_PH_E!G6</f>
        <v>0</v>
      </c>
      <c r="H6" s="8">
        <f>FC_IND_CPC_BC_E!H6+FC_IND_CPC_OC_E!H6+FC_IND_CPC_PH_E!H6</f>
        <v>0</v>
      </c>
      <c r="I6" s="8">
        <f>FC_IND_CPC_BC_E!I6+FC_IND_CPC_OC_E!I6+FC_IND_CPC_PH_E!I6</f>
        <v>0</v>
      </c>
      <c r="J6" s="8">
        <f>FC_IND_CPC_BC_E!J6+FC_IND_CPC_OC_E!J6+FC_IND_CPC_PH_E!J6</f>
        <v>0</v>
      </c>
      <c r="K6" s="8">
        <f>FC_IND_CPC_BC_E!K6+FC_IND_CPC_OC_E!K6+FC_IND_CPC_PH_E!K6</f>
        <v>0</v>
      </c>
      <c r="L6" s="8">
        <f>FC_IND_CPC_BC_E!L6+FC_IND_CPC_OC_E!L6+FC_IND_CPC_PH_E!L6</f>
        <v>0</v>
      </c>
      <c r="M6" s="8">
        <f>FC_IND_CPC_BC_E!M6+FC_IND_CPC_OC_E!M6+FC_IND_CPC_PH_E!M6</f>
        <v>0</v>
      </c>
      <c r="N6" s="8">
        <f>FC_IND_CPC_BC_E!N6+FC_IND_CPC_OC_E!N6+FC_IND_CPC_PH_E!N6</f>
        <v>0</v>
      </c>
      <c r="O6" s="8">
        <f>FC_IND_CPC_BC_E!O6+FC_IND_CPC_OC_E!O6+FC_IND_CPC_PH_E!O6</f>
        <v>0</v>
      </c>
      <c r="P6" s="8">
        <f>FC_IND_CPC_BC_E!P6+FC_IND_CPC_OC_E!P6+FC_IND_CPC_PH_E!P6</f>
        <v>0</v>
      </c>
      <c r="Q6" s="8">
        <f>FC_IND_CPC_BC_E!Q6+FC_IND_CPC_OC_E!Q6+FC_IND_CPC_PH_E!Q6</f>
        <v>0</v>
      </c>
      <c r="R6" s="8">
        <f>FC_IND_CPC_BC_E!R6+FC_IND_CPC_OC_E!R6+FC_IND_CPC_PH_E!R6</f>
        <v>0</v>
      </c>
      <c r="S6" s="8">
        <f>FC_IND_CPC_BC_E!S6+FC_IND_CPC_OC_E!S6+FC_IND_CPC_PH_E!S6</f>
        <v>0</v>
      </c>
      <c r="T6" s="8">
        <f>FC_IND_CPC_BC_E!T6+FC_IND_CPC_OC_E!T6+FC_IND_CPC_PH_E!T6</f>
        <v>0</v>
      </c>
      <c r="U6" s="8">
        <f>FC_IND_CPC_BC_E!U6+FC_IND_CPC_OC_E!U6+FC_IND_CPC_PH_E!U6</f>
        <v>0</v>
      </c>
      <c r="V6" s="8">
        <f>FC_IND_CPC_BC_E!V6+FC_IND_CPC_OC_E!V6+FC_IND_CPC_PH_E!V6</f>
        <v>0</v>
      </c>
      <c r="W6" s="8">
        <f>FC_IND_CPC_BC_E!W6+FC_IND_CPC_OC_E!W6+FC_IND_CPC_PH_E!W6</f>
        <v>0</v>
      </c>
      <c r="X6" s="8">
        <f>FC_IND_CPC_BC_E!X6+FC_IND_CPC_OC_E!X6+FC_IND_CPC_PH_E!X6</f>
        <v>0</v>
      </c>
      <c r="Y6" s="8">
        <f>FC_IND_CPC_BC_E!Y6+FC_IND_CPC_OC_E!Y6+FC_IND_CPC_PH_E!Y6</f>
        <v>0</v>
      </c>
      <c r="Z6" s="8">
        <f>FC_IND_CPC_BC_E!Z6+FC_IND_CPC_OC_E!Z6+FC_IND_CPC_PH_E!Z6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FC_IND_CPC_BC_E!C7+FC_IND_CPC_OC_E!C7+FC_IND_CPC_PH_E!C7</f>
        <v>0</v>
      </c>
      <c r="D7" s="8">
        <f>FC_IND_CPC_BC_E!D7+FC_IND_CPC_OC_E!D7+FC_IND_CPC_PH_E!D7</f>
        <v>0</v>
      </c>
      <c r="E7" s="8">
        <f>FC_IND_CPC_BC_E!E7+FC_IND_CPC_OC_E!E7+FC_IND_CPC_PH_E!E7</f>
        <v>0</v>
      </c>
      <c r="F7" s="8">
        <f>FC_IND_CPC_BC_E!F7+FC_IND_CPC_OC_E!F7+FC_IND_CPC_PH_E!F7</f>
        <v>28.987445520000001</v>
      </c>
      <c r="G7" s="8">
        <f>FC_IND_CPC_BC_E!G7+FC_IND_CPC_OC_E!G7+FC_IND_CPC_PH_E!G7</f>
        <v>0</v>
      </c>
      <c r="H7" s="8">
        <f>FC_IND_CPC_BC_E!H7+FC_IND_CPC_OC_E!H7+FC_IND_CPC_PH_E!H7</f>
        <v>0</v>
      </c>
      <c r="I7" s="8">
        <f>FC_IND_CPC_BC_E!I7+FC_IND_CPC_OC_E!I7+FC_IND_CPC_PH_E!I7</f>
        <v>0</v>
      </c>
      <c r="J7" s="8">
        <f>FC_IND_CPC_BC_E!J7+FC_IND_CPC_OC_E!J7+FC_IND_CPC_PH_E!J7</f>
        <v>0</v>
      </c>
      <c r="K7" s="8">
        <f>FC_IND_CPC_BC_E!K7+FC_IND_CPC_OC_E!K7+FC_IND_CPC_PH_E!K7</f>
        <v>0</v>
      </c>
      <c r="L7" s="8">
        <f>FC_IND_CPC_BC_E!L7+FC_IND_CPC_OC_E!L7+FC_IND_CPC_PH_E!L7</f>
        <v>0</v>
      </c>
      <c r="M7" s="8">
        <f>FC_IND_CPC_BC_E!M7+FC_IND_CPC_OC_E!M7+FC_IND_CPC_PH_E!M7</f>
        <v>0</v>
      </c>
      <c r="N7" s="8">
        <f>FC_IND_CPC_BC_E!N7+FC_IND_CPC_OC_E!N7+FC_IND_CPC_PH_E!N7</f>
        <v>0</v>
      </c>
      <c r="O7" s="8">
        <f>FC_IND_CPC_BC_E!O7+FC_IND_CPC_OC_E!O7+FC_IND_CPC_PH_E!O7</f>
        <v>0</v>
      </c>
      <c r="P7" s="8">
        <f>FC_IND_CPC_BC_E!P7+FC_IND_CPC_OC_E!P7+FC_IND_CPC_PH_E!P7</f>
        <v>0</v>
      </c>
      <c r="Q7" s="8">
        <f>FC_IND_CPC_BC_E!Q7+FC_IND_CPC_OC_E!Q7+FC_IND_CPC_PH_E!Q7</f>
        <v>0</v>
      </c>
      <c r="R7" s="8">
        <f>FC_IND_CPC_BC_E!R7+FC_IND_CPC_OC_E!R7+FC_IND_CPC_PH_E!R7</f>
        <v>0</v>
      </c>
      <c r="S7" s="8">
        <f>FC_IND_CPC_BC_E!S7+FC_IND_CPC_OC_E!S7+FC_IND_CPC_PH_E!S7</f>
        <v>0</v>
      </c>
      <c r="T7" s="8">
        <f>FC_IND_CPC_BC_E!T7+FC_IND_CPC_OC_E!T7+FC_IND_CPC_PH_E!T7</f>
        <v>4.7678399999999989E-3</v>
      </c>
      <c r="U7" s="8">
        <f>FC_IND_CPC_BC_E!U7+FC_IND_CPC_OC_E!U7+FC_IND_CPC_PH_E!U7</f>
        <v>7.1517599999999992E-3</v>
      </c>
      <c r="V7" s="8">
        <f>FC_IND_CPC_BC_E!V7+FC_IND_CPC_OC_E!V7+FC_IND_CPC_PH_E!V7</f>
        <v>4.7678399999999989E-3</v>
      </c>
      <c r="W7" s="8">
        <f>FC_IND_CPC_BC_E!W7+FC_IND_CPC_OC_E!W7+FC_IND_CPC_PH_E!W7</f>
        <v>0</v>
      </c>
      <c r="X7" s="8">
        <f>FC_IND_CPC_BC_E!X7+FC_IND_CPC_OC_E!X7+FC_IND_CPC_PH_E!X7</f>
        <v>0</v>
      </c>
      <c r="Y7" s="8">
        <f>FC_IND_CPC_BC_E!Y7+FC_IND_CPC_OC_E!Y7+FC_IND_CPC_PH_E!Y7</f>
        <v>0</v>
      </c>
      <c r="Z7" s="8">
        <f>FC_IND_CPC_BC_E!Z7+FC_IND_CPC_OC_E!Z7+FC_IND_CPC_PH_E!Z7</f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0</v>
      </c>
      <c r="D8" s="19">
        <f t="shared" ref="D8:W8" si="9">SUM(D9:D10)</f>
        <v>0</v>
      </c>
      <c r="E8" s="19">
        <f t="shared" si="9"/>
        <v>0</v>
      </c>
      <c r="F8" s="19">
        <f t="shared" si="9"/>
        <v>0</v>
      </c>
      <c r="G8" s="19">
        <f t="shared" si="9"/>
        <v>0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ref="X8:Z8" si="10">SUM(X9:X10)</f>
        <v>0</v>
      </c>
      <c r="Y8" s="19">
        <f t="shared" si="10"/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f>FC_IND_CPC_BC_E!C9+FC_IND_CPC_OC_E!C9+FC_IND_CPC_PH_E!C9</f>
        <v>0</v>
      </c>
      <c r="D9" s="8">
        <f>FC_IND_CPC_BC_E!D9+FC_IND_CPC_OC_E!D9+FC_IND_CPC_PH_E!D9</f>
        <v>0</v>
      </c>
      <c r="E9" s="8">
        <f>FC_IND_CPC_BC_E!E9+FC_IND_CPC_OC_E!E9+FC_IND_CPC_PH_E!E9</f>
        <v>0</v>
      </c>
      <c r="F9" s="8">
        <f>FC_IND_CPC_BC_E!F9+FC_IND_CPC_OC_E!F9+FC_IND_CPC_PH_E!F9</f>
        <v>0</v>
      </c>
      <c r="G9" s="8">
        <f>FC_IND_CPC_BC_E!G9+FC_IND_CPC_OC_E!G9+FC_IND_CPC_PH_E!G9</f>
        <v>0</v>
      </c>
      <c r="H9" s="8">
        <f>FC_IND_CPC_BC_E!H9+FC_IND_CPC_OC_E!H9+FC_IND_CPC_PH_E!H9</f>
        <v>0</v>
      </c>
      <c r="I9" s="8">
        <f>FC_IND_CPC_BC_E!I9+FC_IND_CPC_OC_E!I9+FC_IND_CPC_PH_E!I9</f>
        <v>0</v>
      </c>
      <c r="J9" s="8">
        <f>FC_IND_CPC_BC_E!J9+FC_IND_CPC_OC_E!J9+FC_IND_CPC_PH_E!J9</f>
        <v>0</v>
      </c>
      <c r="K9" s="8">
        <f>FC_IND_CPC_BC_E!K9+FC_IND_CPC_OC_E!K9+FC_IND_CPC_PH_E!K9</f>
        <v>0</v>
      </c>
      <c r="L9" s="8">
        <f>FC_IND_CPC_BC_E!L9+FC_IND_CPC_OC_E!L9+FC_IND_CPC_PH_E!L9</f>
        <v>0</v>
      </c>
      <c r="M9" s="8">
        <f>FC_IND_CPC_BC_E!M9+FC_IND_CPC_OC_E!M9+FC_IND_CPC_PH_E!M9</f>
        <v>0</v>
      </c>
      <c r="N9" s="8">
        <f>FC_IND_CPC_BC_E!N9+FC_IND_CPC_OC_E!N9+FC_IND_CPC_PH_E!N9</f>
        <v>0</v>
      </c>
      <c r="O9" s="8">
        <f>FC_IND_CPC_BC_E!O9+FC_IND_CPC_OC_E!O9+FC_IND_CPC_PH_E!O9</f>
        <v>0</v>
      </c>
      <c r="P9" s="8">
        <f>FC_IND_CPC_BC_E!P9+FC_IND_CPC_OC_E!P9+FC_IND_CPC_PH_E!P9</f>
        <v>0</v>
      </c>
      <c r="Q9" s="8">
        <f>FC_IND_CPC_BC_E!Q9+FC_IND_CPC_OC_E!Q9+FC_IND_CPC_PH_E!Q9</f>
        <v>0</v>
      </c>
      <c r="R9" s="8">
        <f>FC_IND_CPC_BC_E!R9+FC_IND_CPC_OC_E!R9+FC_IND_CPC_PH_E!R9</f>
        <v>0</v>
      </c>
      <c r="S9" s="8">
        <f>FC_IND_CPC_BC_E!S9+FC_IND_CPC_OC_E!S9+FC_IND_CPC_PH_E!S9</f>
        <v>0</v>
      </c>
      <c r="T9" s="8">
        <f>FC_IND_CPC_BC_E!T9+FC_IND_CPC_OC_E!T9+FC_IND_CPC_PH_E!T9</f>
        <v>0</v>
      </c>
      <c r="U9" s="8">
        <f>FC_IND_CPC_BC_E!U9+FC_IND_CPC_OC_E!U9+FC_IND_CPC_PH_E!U9</f>
        <v>0</v>
      </c>
      <c r="V9" s="8">
        <f>FC_IND_CPC_BC_E!V9+FC_IND_CPC_OC_E!V9+FC_IND_CPC_PH_E!V9</f>
        <v>0</v>
      </c>
      <c r="W9" s="8">
        <f>FC_IND_CPC_BC_E!W9+FC_IND_CPC_OC_E!W9+FC_IND_CPC_PH_E!W9</f>
        <v>0</v>
      </c>
      <c r="X9" s="8">
        <f>FC_IND_CPC_BC_E!X9+FC_IND_CPC_OC_E!X9+FC_IND_CPC_PH_E!X9</f>
        <v>0</v>
      </c>
      <c r="Y9" s="8">
        <f>FC_IND_CPC_BC_E!Y9+FC_IND_CPC_OC_E!Y9+FC_IND_CPC_PH_E!Y9</f>
        <v>0</v>
      </c>
      <c r="Z9" s="8">
        <f>FC_IND_CPC_BC_E!Z9+FC_IND_CPC_OC_E!Z9+FC_IND_CPC_PH_E!Z9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FC_IND_CPC_BC_E!C10+FC_IND_CPC_OC_E!C10+FC_IND_CPC_PH_E!C10</f>
        <v>0</v>
      </c>
      <c r="D10" s="8">
        <f>FC_IND_CPC_BC_E!D10+FC_IND_CPC_OC_E!D10+FC_IND_CPC_PH_E!D10</f>
        <v>0</v>
      </c>
      <c r="E10" s="8">
        <f>FC_IND_CPC_BC_E!E10+FC_IND_CPC_OC_E!E10+FC_IND_CPC_PH_E!E10</f>
        <v>0</v>
      </c>
      <c r="F10" s="8">
        <f>FC_IND_CPC_BC_E!F10+FC_IND_CPC_OC_E!F10+FC_IND_CPC_PH_E!F10</f>
        <v>0</v>
      </c>
      <c r="G10" s="8">
        <f>FC_IND_CPC_BC_E!G10+FC_IND_CPC_OC_E!G10+FC_IND_CPC_PH_E!G10</f>
        <v>0</v>
      </c>
      <c r="H10" s="8">
        <f>FC_IND_CPC_BC_E!H10+FC_IND_CPC_OC_E!H10+FC_IND_CPC_PH_E!H10</f>
        <v>0</v>
      </c>
      <c r="I10" s="8">
        <f>FC_IND_CPC_BC_E!I10+FC_IND_CPC_OC_E!I10+FC_IND_CPC_PH_E!I10</f>
        <v>0</v>
      </c>
      <c r="J10" s="8">
        <f>FC_IND_CPC_BC_E!J10+FC_IND_CPC_OC_E!J10+FC_IND_CPC_PH_E!J10</f>
        <v>0</v>
      </c>
      <c r="K10" s="8">
        <f>FC_IND_CPC_BC_E!K10+FC_IND_CPC_OC_E!K10+FC_IND_CPC_PH_E!K10</f>
        <v>0</v>
      </c>
      <c r="L10" s="8">
        <f>FC_IND_CPC_BC_E!L10+FC_IND_CPC_OC_E!L10+FC_IND_CPC_PH_E!L10</f>
        <v>0</v>
      </c>
      <c r="M10" s="8">
        <f>FC_IND_CPC_BC_E!M10+FC_IND_CPC_OC_E!M10+FC_IND_CPC_PH_E!M10</f>
        <v>0</v>
      </c>
      <c r="N10" s="8">
        <f>FC_IND_CPC_BC_E!N10+FC_IND_CPC_OC_E!N10+FC_IND_CPC_PH_E!N10</f>
        <v>0</v>
      </c>
      <c r="O10" s="8">
        <f>FC_IND_CPC_BC_E!O10+FC_IND_CPC_OC_E!O10+FC_IND_CPC_PH_E!O10</f>
        <v>0</v>
      </c>
      <c r="P10" s="8">
        <f>FC_IND_CPC_BC_E!P10+FC_IND_CPC_OC_E!P10+FC_IND_CPC_PH_E!P10</f>
        <v>0</v>
      </c>
      <c r="Q10" s="8">
        <f>FC_IND_CPC_BC_E!Q10+FC_IND_CPC_OC_E!Q10+FC_IND_CPC_PH_E!Q10</f>
        <v>0</v>
      </c>
      <c r="R10" s="8">
        <f>FC_IND_CPC_BC_E!R10+FC_IND_CPC_OC_E!R10+FC_IND_CPC_PH_E!R10</f>
        <v>0</v>
      </c>
      <c r="S10" s="8">
        <f>FC_IND_CPC_BC_E!S10+FC_IND_CPC_OC_E!S10+FC_IND_CPC_PH_E!S10</f>
        <v>0</v>
      </c>
      <c r="T10" s="8">
        <f>FC_IND_CPC_BC_E!T10+FC_IND_CPC_OC_E!T10+FC_IND_CPC_PH_E!T10</f>
        <v>0</v>
      </c>
      <c r="U10" s="8">
        <f>FC_IND_CPC_BC_E!U10+FC_IND_CPC_OC_E!U10+FC_IND_CPC_PH_E!U10</f>
        <v>0</v>
      </c>
      <c r="V10" s="8">
        <f>FC_IND_CPC_BC_E!V10+FC_IND_CPC_OC_E!V10+FC_IND_CPC_PH_E!V10</f>
        <v>0</v>
      </c>
      <c r="W10" s="8">
        <f>FC_IND_CPC_BC_E!W10+FC_IND_CPC_OC_E!W10+FC_IND_CPC_PH_E!W10</f>
        <v>0</v>
      </c>
      <c r="X10" s="8">
        <f>FC_IND_CPC_BC_E!X10+FC_IND_CPC_OC_E!X10+FC_IND_CPC_PH_E!X10</f>
        <v>0</v>
      </c>
      <c r="Y10" s="8">
        <f>FC_IND_CPC_BC_E!Y10+FC_IND_CPC_OC_E!Y10+FC_IND_CPC_PH_E!Y10</f>
        <v>0</v>
      </c>
      <c r="Z10" s="8">
        <f>FC_IND_CPC_BC_E!Z10+FC_IND_CPC_OC_E!Z10+FC_IND_CPC_PH_E!Z10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60.011848800000017</v>
      </c>
      <c r="D11" s="19">
        <f t="shared" ref="D11:W11" si="12">SUM(D12:D16)</f>
        <v>69.013972799999976</v>
      </c>
      <c r="E11" s="19">
        <f t="shared" si="12"/>
        <v>63.012556800000013</v>
      </c>
      <c r="F11" s="19">
        <f t="shared" si="12"/>
        <v>30.005924400000001</v>
      </c>
      <c r="G11" s="19">
        <f t="shared" si="12"/>
        <v>24.004893599999996</v>
      </c>
      <c r="H11" s="19">
        <f t="shared" si="12"/>
        <v>15.003154800000001</v>
      </c>
      <c r="I11" s="19">
        <f t="shared" si="12"/>
        <v>12.002446799999996</v>
      </c>
      <c r="J11" s="19">
        <f t="shared" si="12"/>
        <v>12.005528400000001</v>
      </c>
      <c r="K11" s="19">
        <f t="shared" si="12"/>
        <v>12.687332400000001</v>
      </c>
      <c r="L11" s="19">
        <f t="shared" si="12"/>
        <v>9.3827016000000008</v>
      </c>
      <c r="M11" s="19">
        <f t="shared" si="12"/>
        <v>9.4366296000000016</v>
      </c>
      <c r="N11" s="19">
        <f t="shared" si="12"/>
        <v>9.4878612000000011</v>
      </c>
      <c r="O11" s="19">
        <f t="shared" si="12"/>
        <v>3.1636475999999987</v>
      </c>
      <c r="P11" s="19">
        <f t="shared" si="12"/>
        <v>3.1636476</v>
      </c>
      <c r="Q11" s="19">
        <f t="shared" si="12"/>
        <v>0</v>
      </c>
      <c r="R11" s="19">
        <f t="shared" si="12"/>
        <v>0</v>
      </c>
      <c r="S11" s="19">
        <f t="shared" si="12"/>
        <v>0</v>
      </c>
      <c r="T11" s="19">
        <f t="shared" si="12"/>
        <v>0</v>
      </c>
      <c r="U11" s="19">
        <f t="shared" si="12"/>
        <v>0</v>
      </c>
      <c r="V11" s="19">
        <f t="shared" si="12"/>
        <v>0</v>
      </c>
      <c r="W11" s="19">
        <f t="shared" si="12"/>
        <v>0</v>
      </c>
      <c r="X11" s="19">
        <f t="shared" ref="X11:Z11" si="13">SUM(X12:X16)</f>
        <v>0</v>
      </c>
      <c r="Y11" s="19">
        <f t="shared" si="13"/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f>FC_IND_CPC_BC_E!C12+FC_IND_CPC_OC_E!C12+FC_IND_CPC_PH_E!C12</f>
        <v>0</v>
      </c>
      <c r="D12" s="8">
        <f>FC_IND_CPC_BC_E!D12+FC_IND_CPC_OC_E!D12+FC_IND_CPC_PH_E!D12</f>
        <v>0</v>
      </c>
      <c r="E12" s="8">
        <f>FC_IND_CPC_BC_E!E12+FC_IND_CPC_OC_E!E12+FC_IND_CPC_PH_E!E12</f>
        <v>0</v>
      </c>
      <c r="F12" s="8">
        <f>FC_IND_CPC_BC_E!F12+FC_IND_CPC_OC_E!F12+FC_IND_CPC_PH_E!F12</f>
        <v>0</v>
      </c>
      <c r="G12" s="8">
        <f>FC_IND_CPC_BC_E!G12+FC_IND_CPC_OC_E!G12+FC_IND_CPC_PH_E!G12</f>
        <v>0</v>
      </c>
      <c r="H12" s="8">
        <f>FC_IND_CPC_BC_E!H12+FC_IND_CPC_OC_E!H12+FC_IND_CPC_PH_E!H12</f>
        <v>0</v>
      </c>
      <c r="I12" s="8">
        <f>FC_IND_CPC_BC_E!I12+FC_IND_CPC_OC_E!I12+FC_IND_CPC_PH_E!I12</f>
        <v>0</v>
      </c>
      <c r="J12" s="8">
        <f>FC_IND_CPC_BC_E!J12+FC_IND_CPC_OC_E!J12+FC_IND_CPC_PH_E!J12</f>
        <v>0</v>
      </c>
      <c r="K12" s="8">
        <f>FC_IND_CPC_BC_E!K12+FC_IND_CPC_OC_E!K12+FC_IND_CPC_PH_E!K12</f>
        <v>0</v>
      </c>
      <c r="L12" s="8">
        <f>FC_IND_CPC_BC_E!L12+FC_IND_CPC_OC_E!L12+FC_IND_CPC_PH_E!L12</f>
        <v>0</v>
      </c>
      <c r="M12" s="8">
        <f>FC_IND_CPC_BC_E!M12+FC_IND_CPC_OC_E!M12+FC_IND_CPC_PH_E!M12</f>
        <v>0</v>
      </c>
      <c r="N12" s="8">
        <f>FC_IND_CPC_BC_E!N12+FC_IND_CPC_OC_E!N12+FC_IND_CPC_PH_E!N12</f>
        <v>0</v>
      </c>
      <c r="O12" s="8">
        <f>FC_IND_CPC_BC_E!O12+FC_IND_CPC_OC_E!O12+FC_IND_CPC_PH_E!O12</f>
        <v>0</v>
      </c>
      <c r="P12" s="8">
        <f>FC_IND_CPC_BC_E!P12+FC_IND_CPC_OC_E!P12+FC_IND_CPC_PH_E!P12</f>
        <v>0</v>
      </c>
      <c r="Q12" s="8">
        <f>FC_IND_CPC_BC_E!Q12+FC_IND_CPC_OC_E!Q12+FC_IND_CPC_PH_E!Q12</f>
        <v>0</v>
      </c>
      <c r="R12" s="8">
        <f>FC_IND_CPC_BC_E!R12+FC_IND_CPC_OC_E!R12+FC_IND_CPC_PH_E!R12</f>
        <v>0</v>
      </c>
      <c r="S12" s="8">
        <f>FC_IND_CPC_BC_E!S12+FC_IND_CPC_OC_E!S12+FC_IND_CPC_PH_E!S12</f>
        <v>0</v>
      </c>
      <c r="T12" s="8">
        <f>FC_IND_CPC_BC_E!T12+FC_IND_CPC_OC_E!T12+FC_IND_CPC_PH_E!T12</f>
        <v>0</v>
      </c>
      <c r="U12" s="8">
        <f>FC_IND_CPC_BC_E!U12+FC_IND_CPC_OC_E!U12+FC_IND_CPC_PH_E!U12</f>
        <v>0</v>
      </c>
      <c r="V12" s="8">
        <f>FC_IND_CPC_BC_E!V12+FC_IND_CPC_OC_E!V12+FC_IND_CPC_PH_E!V12</f>
        <v>0</v>
      </c>
      <c r="W12" s="8">
        <f>FC_IND_CPC_BC_E!W12+FC_IND_CPC_OC_E!W12+FC_IND_CPC_PH_E!W12</f>
        <v>0</v>
      </c>
      <c r="X12" s="8">
        <f>FC_IND_CPC_BC_E!X12+FC_IND_CPC_OC_E!X12+FC_IND_CPC_PH_E!X12</f>
        <v>0</v>
      </c>
      <c r="Y12" s="8">
        <f>FC_IND_CPC_BC_E!Y12+FC_IND_CPC_OC_E!Y12+FC_IND_CPC_PH_E!Y12</f>
        <v>0</v>
      </c>
      <c r="Z12" s="8">
        <f>FC_IND_CPC_BC_E!Z12+FC_IND_CPC_OC_E!Z12+FC_IND_CPC_PH_E!Z12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FC_IND_CPC_BC_E!C13+FC_IND_CPC_OC_E!C13+FC_IND_CPC_PH_E!C13</f>
        <v>60.011848800000017</v>
      </c>
      <c r="D13" s="8">
        <f>FC_IND_CPC_BC_E!D13+FC_IND_CPC_OC_E!D13+FC_IND_CPC_PH_E!D13</f>
        <v>69.013972799999976</v>
      </c>
      <c r="E13" s="8">
        <f>FC_IND_CPC_BC_E!E13+FC_IND_CPC_OC_E!E13+FC_IND_CPC_PH_E!E13</f>
        <v>63.012556800000013</v>
      </c>
      <c r="F13" s="8">
        <f>FC_IND_CPC_BC_E!F13+FC_IND_CPC_OC_E!F13+FC_IND_CPC_PH_E!F13</f>
        <v>30.005924400000001</v>
      </c>
      <c r="G13" s="8">
        <f>FC_IND_CPC_BC_E!G13+FC_IND_CPC_OC_E!G13+FC_IND_CPC_PH_E!G13</f>
        <v>24.004893599999996</v>
      </c>
      <c r="H13" s="8">
        <f>FC_IND_CPC_BC_E!H13+FC_IND_CPC_OC_E!H13+FC_IND_CPC_PH_E!H13</f>
        <v>15.003154800000001</v>
      </c>
      <c r="I13" s="8">
        <f>FC_IND_CPC_BC_E!I13+FC_IND_CPC_OC_E!I13+FC_IND_CPC_PH_E!I13</f>
        <v>12.002446799999996</v>
      </c>
      <c r="J13" s="8">
        <f>FC_IND_CPC_BC_E!J13+FC_IND_CPC_OC_E!J13+FC_IND_CPC_PH_E!J13</f>
        <v>12.005528400000001</v>
      </c>
      <c r="K13" s="8">
        <f>FC_IND_CPC_BC_E!K13+FC_IND_CPC_OC_E!K13+FC_IND_CPC_PH_E!K13</f>
        <v>12.687332400000001</v>
      </c>
      <c r="L13" s="8">
        <f>FC_IND_CPC_BC_E!L13+FC_IND_CPC_OC_E!L13+FC_IND_CPC_PH_E!L13</f>
        <v>9.3827016000000008</v>
      </c>
      <c r="M13" s="8">
        <f>FC_IND_CPC_BC_E!M13+FC_IND_CPC_OC_E!M13+FC_IND_CPC_PH_E!M13</f>
        <v>9.4366296000000016</v>
      </c>
      <c r="N13" s="8">
        <f>FC_IND_CPC_BC_E!N13+FC_IND_CPC_OC_E!N13+FC_IND_CPC_PH_E!N13</f>
        <v>9.4878612000000011</v>
      </c>
      <c r="O13" s="8">
        <f>FC_IND_CPC_BC_E!O13+FC_IND_CPC_OC_E!O13+FC_IND_CPC_PH_E!O13</f>
        <v>3.1636475999999987</v>
      </c>
      <c r="P13" s="8">
        <f>FC_IND_CPC_BC_E!P13+FC_IND_CPC_OC_E!P13+FC_IND_CPC_PH_E!P13</f>
        <v>3.1636476</v>
      </c>
      <c r="Q13" s="8">
        <f>FC_IND_CPC_BC_E!Q13+FC_IND_CPC_OC_E!Q13+FC_IND_CPC_PH_E!Q13</f>
        <v>0</v>
      </c>
      <c r="R13" s="8">
        <f>FC_IND_CPC_BC_E!R13+FC_IND_CPC_OC_E!R13+FC_IND_CPC_PH_E!R13</f>
        <v>0</v>
      </c>
      <c r="S13" s="8">
        <f>FC_IND_CPC_BC_E!S13+FC_IND_CPC_OC_E!S13+FC_IND_CPC_PH_E!S13</f>
        <v>0</v>
      </c>
      <c r="T13" s="8">
        <f>FC_IND_CPC_BC_E!T13+FC_IND_CPC_OC_E!T13+FC_IND_CPC_PH_E!T13</f>
        <v>0</v>
      </c>
      <c r="U13" s="8">
        <f>FC_IND_CPC_BC_E!U13+FC_IND_CPC_OC_E!U13+FC_IND_CPC_PH_E!U13</f>
        <v>0</v>
      </c>
      <c r="V13" s="8">
        <f>FC_IND_CPC_BC_E!V13+FC_IND_CPC_OC_E!V13+FC_IND_CPC_PH_E!V13</f>
        <v>0</v>
      </c>
      <c r="W13" s="8">
        <f>FC_IND_CPC_BC_E!W13+FC_IND_CPC_OC_E!W13+FC_IND_CPC_PH_E!W13</f>
        <v>0</v>
      </c>
      <c r="X13" s="8">
        <f>FC_IND_CPC_BC_E!X13+FC_IND_CPC_OC_E!X13+FC_IND_CPC_PH_E!X13</f>
        <v>0</v>
      </c>
      <c r="Y13" s="8">
        <f>FC_IND_CPC_BC_E!Y13+FC_IND_CPC_OC_E!Y13+FC_IND_CPC_PH_E!Y13</f>
        <v>0</v>
      </c>
      <c r="Z13" s="8">
        <f>FC_IND_CPC_BC_E!Z13+FC_IND_CPC_OC_E!Z13+FC_IND_CPC_PH_E!Z13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FC_IND_CPC_BC_E!C14+FC_IND_CPC_OC_E!C14+FC_IND_CPC_PH_E!C14</f>
        <v>0</v>
      </c>
      <c r="D14" s="8">
        <f>FC_IND_CPC_BC_E!D14+FC_IND_CPC_OC_E!D14+FC_IND_CPC_PH_E!D14</f>
        <v>0</v>
      </c>
      <c r="E14" s="8">
        <f>FC_IND_CPC_BC_E!E14+FC_IND_CPC_OC_E!E14+FC_IND_CPC_PH_E!E14</f>
        <v>0</v>
      </c>
      <c r="F14" s="8">
        <f>FC_IND_CPC_BC_E!F14+FC_IND_CPC_OC_E!F14+FC_IND_CPC_PH_E!F14</f>
        <v>0</v>
      </c>
      <c r="G14" s="8">
        <f>FC_IND_CPC_BC_E!G14+FC_IND_CPC_OC_E!G14+FC_IND_CPC_PH_E!G14</f>
        <v>0</v>
      </c>
      <c r="H14" s="8">
        <f>FC_IND_CPC_BC_E!H14+FC_IND_CPC_OC_E!H14+FC_IND_CPC_PH_E!H14</f>
        <v>0</v>
      </c>
      <c r="I14" s="8">
        <f>FC_IND_CPC_BC_E!I14+FC_IND_CPC_OC_E!I14+FC_IND_CPC_PH_E!I14</f>
        <v>0</v>
      </c>
      <c r="J14" s="8">
        <f>FC_IND_CPC_BC_E!J14+FC_IND_CPC_OC_E!J14+FC_IND_CPC_PH_E!J14</f>
        <v>0</v>
      </c>
      <c r="K14" s="8">
        <f>FC_IND_CPC_BC_E!K14+FC_IND_CPC_OC_E!K14+FC_IND_CPC_PH_E!K14</f>
        <v>0</v>
      </c>
      <c r="L14" s="8">
        <f>FC_IND_CPC_BC_E!L14+FC_IND_CPC_OC_E!L14+FC_IND_CPC_PH_E!L14</f>
        <v>0</v>
      </c>
      <c r="M14" s="8">
        <f>FC_IND_CPC_BC_E!M14+FC_IND_CPC_OC_E!M14+FC_IND_CPC_PH_E!M14</f>
        <v>0</v>
      </c>
      <c r="N14" s="8">
        <f>FC_IND_CPC_BC_E!N14+FC_IND_CPC_OC_E!N14+FC_IND_CPC_PH_E!N14</f>
        <v>0</v>
      </c>
      <c r="O14" s="8">
        <f>FC_IND_CPC_BC_E!O14+FC_IND_CPC_OC_E!O14+FC_IND_CPC_PH_E!O14</f>
        <v>0</v>
      </c>
      <c r="P14" s="8">
        <f>FC_IND_CPC_BC_E!P14+FC_IND_CPC_OC_E!P14+FC_IND_CPC_PH_E!P14</f>
        <v>0</v>
      </c>
      <c r="Q14" s="8">
        <f>FC_IND_CPC_BC_E!Q14+FC_IND_CPC_OC_E!Q14+FC_IND_CPC_PH_E!Q14</f>
        <v>0</v>
      </c>
      <c r="R14" s="8">
        <f>FC_IND_CPC_BC_E!R14+FC_IND_CPC_OC_E!R14+FC_IND_CPC_PH_E!R14</f>
        <v>0</v>
      </c>
      <c r="S14" s="8">
        <f>FC_IND_CPC_BC_E!S14+FC_IND_CPC_OC_E!S14+FC_IND_CPC_PH_E!S14</f>
        <v>0</v>
      </c>
      <c r="T14" s="8">
        <f>FC_IND_CPC_BC_E!T14+FC_IND_CPC_OC_E!T14+FC_IND_CPC_PH_E!T14</f>
        <v>0</v>
      </c>
      <c r="U14" s="8">
        <f>FC_IND_CPC_BC_E!U14+FC_IND_CPC_OC_E!U14+FC_IND_CPC_PH_E!U14</f>
        <v>0</v>
      </c>
      <c r="V14" s="8">
        <f>FC_IND_CPC_BC_E!V14+FC_IND_CPC_OC_E!V14+FC_IND_CPC_PH_E!V14</f>
        <v>0</v>
      </c>
      <c r="W14" s="8">
        <f>FC_IND_CPC_BC_E!W14+FC_IND_CPC_OC_E!W14+FC_IND_CPC_PH_E!W14</f>
        <v>0</v>
      </c>
      <c r="X14" s="8">
        <f>FC_IND_CPC_BC_E!X14+FC_IND_CPC_OC_E!X14+FC_IND_CPC_PH_E!X14</f>
        <v>0</v>
      </c>
      <c r="Y14" s="8">
        <f>FC_IND_CPC_BC_E!Y14+FC_IND_CPC_OC_E!Y14+FC_IND_CPC_PH_E!Y14</f>
        <v>0</v>
      </c>
      <c r="Z14" s="8">
        <f>FC_IND_CPC_BC_E!Z14+FC_IND_CPC_OC_E!Z14+FC_IND_CPC_PH_E!Z14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FC_IND_CPC_BC_E!C15+FC_IND_CPC_OC_E!C15+FC_IND_CPC_PH_E!C15</f>
        <v>0</v>
      </c>
      <c r="D15" s="8">
        <f>FC_IND_CPC_BC_E!D15+FC_IND_CPC_OC_E!D15+FC_IND_CPC_PH_E!D15</f>
        <v>0</v>
      </c>
      <c r="E15" s="8">
        <f>FC_IND_CPC_BC_E!E15+FC_IND_CPC_OC_E!E15+FC_IND_CPC_PH_E!E15</f>
        <v>0</v>
      </c>
      <c r="F15" s="8">
        <f>FC_IND_CPC_BC_E!F15+FC_IND_CPC_OC_E!F15+FC_IND_CPC_PH_E!F15</f>
        <v>0</v>
      </c>
      <c r="G15" s="8">
        <f>FC_IND_CPC_BC_E!G15+FC_IND_CPC_OC_E!G15+FC_IND_CPC_PH_E!G15</f>
        <v>0</v>
      </c>
      <c r="H15" s="8">
        <f>FC_IND_CPC_BC_E!H15+FC_IND_CPC_OC_E!H15+FC_IND_CPC_PH_E!H15</f>
        <v>0</v>
      </c>
      <c r="I15" s="8">
        <f>FC_IND_CPC_BC_E!I15+FC_IND_CPC_OC_E!I15+FC_IND_CPC_PH_E!I15</f>
        <v>0</v>
      </c>
      <c r="J15" s="8">
        <f>FC_IND_CPC_BC_E!J15+FC_IND_CPC_OC_E!J15+FC_IND_CPC_PH_E!J15</f>
        <v>0</v>
      </c>
      <c r="K15" s="8">
        <f>FC_IND_CPC_BC_E!K15+FC_IND_CPC_OC_E!K15+FC_IND_CPC_PH_E!K15</f>
        <v>0</v>
      </c>
      <c r="L15" s="8">
        <f>FC_IND_CPC_BC_E!L15+FC_IND_CPC_OC_E!L15+FC_IND_CPC_PH_E!L15</f>
        <v>0</v>
      </c>
      <c r="M15" s="8">
        <f>FC_IND_CPC_BC_E!M15+FC_IND_CPC_OC_E!M15+FC_IND_CPC_PH_E!M15</f>
        <v>0</v>
      </c>
      <c r="N15" s="8">
        <f>FC_IND_CPC_BC_E!N15+FC_IND_CPC_OC_E!N15+FC_IND_CPC_PH_E!N15</f>
        <v>0</v>
      </c>
      <c r="O15" s="8">
        <f>FC_IND_CPC_BC_E!O15+FC_IND_CPC_OC_E!O15+FC_IND_CPC_PH_E!O15</f>
        <v>0</v>
      </c>
      <c r="P15" s="8">
        <f>FC_IND_CPC_BC_E!P15+FC_IND_CPC_OC_E!P15+FC_IND_CPC_PH_E!P15</f>
        <v>0</v>
      </c>
      <c r="Q15" s="8">
        <f>FC_IND_CPC_BC_E!Q15+FC_IND_CPC_OC_E!Q15+FC_IND_CPC_PH_E!Q15</f>
        <v>0</v>
      </c>
      <c r="R15" s="8">
        <f>FC_IND_CPC_BC_E!R15+FC_IND_CPC_OC_E!R15+FC_IND_CPC_PH_E!R15</f>
        <v>0</v>
      </c>
      <c r="S15" s="8">
        <f>FC_IND_CPC_BC_E!S15+FC_IND_CPC_OC_E!S15+FC_IND_CPC_PH_E!S15</f>
        <v>0</v>
      </c>
      <c r="T15" s="8">
        <f>FC_IND_CPC_BC_E!T15+FC_IND_CPC_OC_E!T15+FC_IND_CPC_PH_E!T15</f>
        <v>0</v>
      </c>
      <c r="U15" s="8">
        <f>FC_IND_CPC_BC_E!U15+FC_IND_CPC_OC_E!U15+FC_IND_CPC_PH_E!U15</f>
        <v>0</v>
      </c>
      <c r="V15" s="8">
        <f>FC_IND_CPC_BC_E!V15+FC_IND_CPC_OC_E!V15+FC_IND_CPC_PH_E!V15</f>
        <v>0</v>
      </c>
      <c r="W15" s="8">
        <f>FC_IND_CPC_BC_E!W15+FC_IND_CPC_OC_E!W15+FC_IND_CPC_PH_E!W15</f>
        <v>0</v>
      </c>
      <c r="X15" s="8">
        <f>FC_IND_CPC_BC_E!X15+FC_IND_CPC_OC_E!X15+FC_IND_CPC_PH_E!X15</f>
        <v>0</v>
      </c>
      <c r="Y15" s="8">
        <f>FC_IND_CPC_BC_E!Y15+FC_IND_CPC_OC_E!Y15+FC_IND_CPC_PH_E!Y15</f>
        <v>0</v>
      </c>
      <c r="Z15" s="8">
        <f>FC_IND_CPC_BC_E!Z15+FC_IND_CPC_OC_E!Z15+FC_IND_CPC_PH_E!Z15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FC_IND_CPC_BC_E!C16+FC_IND_CPC_OC_E!C16+FC_IND_CPC_PH_E!C16</f>
        <v>0</v>
      </c>
      <c r="D16" s="8">
        <f>FC_IND_CPC_BC_E!D16+FC_IND_CPC_OC_E!D16+FC_IND_CPC_PH_E!D16</f>
        <v>0</v>
      </c>
      <c r="E16" s="8">
        <f>FC_IND_CPC_BC_E!E16+FC_IND_CPC_OC_E!E16+FC_IND_CPC_PH_E!E16</f>
        <v>0</v>
      </c>
      <c r="F16" s="8">
        <f>FC_IND_CPC_BC_E!F16+FC_IND_CPC_OC_E!F16+FC_IND_CPC_PH_E!F16</f>
        <v>0</v>
      </c>
      <c r="G16" s="8">
        <f>FC_IND_CPC_BC_E!G16+FC_IND_CPC_OC_E!G16+FC_IND_CPC_PH_E!G16</f>
        <v>0</v>
      </c>
      <c r="H16" s="8">
        <f>FC_IND_CPC_BC_E!H16+FC_IND_CPC_OC_E!H16+FC_IND_CPC_PH_E!H16</f>
        <v>0</v>
      </c>
      <c r="I16" s="8">
        <f>FC_IND_CPC_BC_E!I16+FC_IND_CPC_OC_E!I16+FC_IND_CPC_PH_E!I16</f>
        <v>0</v>
      </c>
      <c r="J16" s="8">
        <f>FC_IND_CPC_BC_E!J16+FC_IND_CPC_OC_E!J16+FC_IND_CPC_PH_E!J16</f>
        <v>0</v>
      </c>
      <c r="K16" s="8">
        <f>FC_IND_CPC_BC_E!K16+FC_IND_CPC_OC_E!K16+FC_IND_CPC_PH_E!K16</f>
        <v>0</v>
      </c>
      <c r="L16" s="8">
        <f>FC_IND_CPC_BC_E!L16+FC_IND_CPC_OC_E!L16+FC_IND_CPC_PH_E!L16</f>
        <v>0</v>
      </c>
      <c r="M16" s="8">
        <f>FC_IND_CPC_BC_E!M16+FC_IND_CPC_OC_E!M16+FC_IND_CPC_PH_E!M16</f>
        <v>0</v>
      </c>
      <c r="N16" s="8">
        <f>FC_IND_CPC_BC_E!N16+FC_IND_CPC_OC_E!N16+FC_IND_CPC_PH_E!N16</f>
        <v>0</v>
      </c>
      <c r="O16" s="8">
        <f>FC_IND_CPC_BC_E!O16+FC_IND_CPC_OC_E!O16+FC_IND_CPC_PH_E!O16</f>
        <v>0</v>
      </c>
      <c r="P16" s="8">
        <f>FC_IND_CPC_BC_E!P16+FC_IND_CPC_OC_E!P16+FC_IND_CPC_PH_E!P16</f>
        <v>0</v>
      </c>
      <c r="Q16" s="8">
        <f>FC_IND_CPC_BC_E!Q16+FC_IND_CPC_OC_E!Q16+FC_IND_CPC_PH_E!Q16</f>
        <v>0</v>
      </c>
      <c r="R16" s="8">
        <f>FC_IND_CPC_BC_E!R16+FC_IND_CPC_OC_E!R16+FC_IND_CPC_PH_E!R16</f>
        <v>0</v>
      </c>
      <c r="S16" s="8">
        <f>FC_IND_CPC_BC_E!S16+FC_IND_CPC_OC_E!S16+FC_IND_CPC_PH_E!S16</f>
        <v>0</v>
      </c>
      <c r="T16" s="8">
        <f>FC_IND_CPC_BC_E!T16+FC_IND_CPC_OC_E!T16+FC_IND_CPC_PH_E!T16</f>
        <v>0</v>
      </c>
      <c r="U16" s="8">
        <f>FC_IND_CPC_BC_E!U16+FC_IND_CPC_OC_E!U16+FC_IND_CPC_PH_E!U16</f>
        <v>0</v>
      </c>
      <c r="V16" s="8">
        <f>FC_IND_CPC_BC_E!V16+FC_IND_CPC_OC_E!V16+FC_IND_CPC_PH_E!V16</f>
        <v>0</v>
      </c>
      <c r="W16" s="8">
        <f>FC_IND_CPC_BC_E!W16+FC_IND_CPC_OC_E!W16+FC_IND_CPC_PH_E!W16</f>
        <v>0</v>
      </c>
      <c r="X16" s="8">
        <f>FC_IND_CPC_BC_E!X16+FC_IND_CPC_OC_E!X16+FC_IND_CPC_PH_E!X16</f>
        <v>0</v>
      </c>
      <c r="Y16" s="8">
        <f>FC_IND_CPC_BC_E!Y16+FC_IND_CPC_OC_E!Y16+FC_IND_CPC_PH_E!Y16</f>
        <v>0</v>
      </c>
      <c r="Z16" s="8">
        <f>FC_IND_CPC_BC_E!Z16+FC_IND_CPC_OC_E!Z16+FC_IND_CPC_PH_E!Z16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0</v>
      </c>
      <c r="D17" s="27">
        <f t="shared" ref="D17:W17" si="15">SUM(D18:D21)</f>
        <v>0</v>
      </c>
      <c r="E17" s="27">
        <f t="shared" si="15"/>
        <v>0</v>
      </c>
      <c r="F17" s="27">
        <f t="shared" si="15"/>
        <v>0</v>
      </c>
      <c r="G17" s="27">
        <f t="shared" si="15"/>
        <v>0</v>
      </c>
      <c r="H17" s="27">
        <f t="shared" si="15"/>
        <v>0</v>
      </c>
      <c r="I17" s="27">
        <f t="shared" si="15"/>
        <v>0</v>
      </c>
      <c r="J17" s="27">
        <f t="shared" si="15"/>
        <v>0</v>
      </c>
      <c r="K17" s="27">
        <f t="shared" si="15"/>
        <v>0</v>
      </c>
      <c r="L17" s="27">
        <f t="shared" si="15"/>
        <v>0</v>
      </c>
      <c r="M17" s="27">
        <f t="shared" si="15"/>
        <v>0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ref="X17:Z17" si="16">SUM(X18:X21)</f>
        <v>0</v>
      </c>
      <c r="Y17" s="27">
        <f t="shared" si="16"/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FC_IND_CPC_BC_E!C18+FC_IND_CPC_OC_E!C18+FC_IND_CPC_PH_E!C18</f>
        <v>0</v>
      </c>
      <c r="D18" s="8">
        <f>FC_IND_CPC_BC_E!D18+FC_IND_CPC_OC_E!D18+FC_IND_CPC_PH_E!D18</f>
        <v>0</v>
      </c>
      <c r="E18" s="8">
        <f>FC_IND_CPC_BC_E!E18+FC_IND_CPC_OC_E!E18+FC_IND_CPC_PH_E!E18</f>
        <v>0</v>
      </c>
      <c r="F18" s="8">
        <f>FC_IND_CPC_BC_E!F18+FC_IND_CPC_OC_E!F18+FC_IND_CPC_PH_E!F18</f>
        <v>0</v>
      </c>
      <c r="G18" s="8">
        <f>FC_IND_CPC_BC_E!G18+FC_IND_CPC_OC_E!G18+FC_IND_CPC_PH_E!G18</f>
        <v>0</v>
      </c>
      <c r="H18" s="8">
        <f>FC_IND_CPC_BC_E!H18+FC_IND_CPC_OC_E!H18+FC_IND_CPC_PH_E!H18</f>
        <v>0</v>
      </c>
      <c r="I18" s="8">
        <f>FC_IND_CPC_BC_E!I18+FC_IND_CPC_OC_E!I18+FC_IND_CPC_PH_E!I18</f>
        <v>0</v>
      </c>
      <c r="J18" s="8">
        <f>FC_IND_CPC_BC_E!J18+FC_IND_CPC_OC_E!J18+FC_IND_CPC_PH_E!J18</f>
        <v>0</v>
      </c>
      <c r="K18" s="8">
        <f>FC_IND_CPC_BC_E!K18+FC_IND_CPC_OC_E!K18+FC_IND_CPC_PH_E!K18</f>
        <v>0</v>
      </c>
      <c r="L18" s="8">
        <f>FC_IND_CPC_BC_E!L18+FC_IND_CPC_OC_E!L18+FC_IND_CPC_PH_E!L18</f>
        <v>0</v>
      </c>
      <c r="M18" s="8">
        <f>FC_IND_CPC_BC_E!M18+FC_IND_CPC_OC_E!M18+FC_IND_CPC_PH_E!M18</f>
        <v>0</v>
      </c>
      <c r="N18" s="8">
        <f>FC_IND_CPC_BC_E!N18+FC_IND_CPC_OC_E!N18+FC_IND_CPC_PH_E!N18</f>
        <v>0</v>
      </c>
      <c r="O18" s="8">
        <f>FC_IND_CPC_BC_E!O18+FC_IND_CPC_OC_E!O18+FC_IND_CPC_PH_E!O18</f>
        <v>0</v>
      </c>
      <c r="P18" s="8">
        <f>FC_IND_CPC_BC_E!P18+FC_IND_CPC_OC_E!P18+FC_IND_CPC_PH_E!P18</f>
        <v>0</v>
      </c>
      <c r="Q18" s="8">
        <f>FC_IND_CPC_BC_E!Q18+FC_IND_CPC_OC_E!Q18+FC_IND_CPC_PH_E!Q18</f>
        <v>0</v>
      </c>
      <c r="R18" s="8">
        <f>FC_IND_CPC_BC_E!R18+FC_IND_CPC_OC_E!R18+FC_IND_CPC_PH_E!R18</f>
        <v>0</v>
      </c>
      <c r="S18" s="8">
        <f>FC_IND_CPC_BC_E!S18+FC_IND_CPC_OC_E!S18+FC_IND_CPC_PH_E!S18</f>
        <v>0</v>
      </c>
      <c r="T18" s="8">
        <f>FC_IND_CPC_BC_E!T18+FC_IND_CPC_OC_E!T18+FC_IND_CPC_PH_E!T18</f>
        <v>0</v>
      </c>
      <c r="U18" s="8">
        <f>FC_IND_CPC_BC_E!U18+FC_IND_CPC_OC_E!U18+FC_IND_CPC_PH_E!U18</f>
        <v>0</v>
      </c>
      <c r="V18" s="8">
        <f>FC_IND_CPC_BC_E!V18+FC_IND_CPC_OC_E!V18+FC_IND_CPC_PH_E!V18</f>
        <v>0</v>
      </c>
      <c r="W18" s="8">
        <f>FC_IND_CPC_BC_E!W18+FC_IND_CPC_OC_E!W18+FC_IND_CPC_PH_E!W18</f>
        <v>0</v>
      </c>
      <c r="X18" s="8">
        <f>FC_IND_CPC_BC_E!X18+FC_IND_CPC_OC_E!X18+FC_IND_CPC_PH_E!X18</f>
        <v>0</v>
      </c>
      <c r="Y18" s="8">
        <f>FC_IND_CPC_BC_E!Y18+FC_IND_CPC_OC_E!Y18+FC_IND_CPC_PH_E!Y18</f>
        <v>0</v>
      </c>
      <c r="Z18" s="8">
        <f>FC_IND_CPC_BC_E!Z18+FC_IND_CPC_OC_E!Z18+FC_IND_CPC_PH_E!Z18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FC_IND_CPC_BC_E!C19+FC_IND_CPC_OC_E!C19+FC_IND_CPC_PH_E!C19</f>
        <v>0</v>
      </c>
      <c r="D19" s="8">
        <f>FC_IND_CPC_BC_E!D19+FC_IND_CPC_OC_E!D19+FC_IND_CPC_PH_E!D19</f>
        <v>0</v>
      </c>
      <c r="E19" s="8">
        <f>FC_IND_CPC_BC_E!E19+FC_IND_CPC_OC_E!E19+FC_IND_CPC_PH_E!E19</f>
        <v>0</v>
      </c>
      <c r="F19" s="8">
        <f>FC_IND_CPC_BC_E!F19+FC_IND_CPC_OC_E!F19+FC_IND_CPC_PH_E!F19</f>
        <v>0</v>
      </c>
      <c r="G19" s="8">
        <f>FC_IND_CPC_BC_E!G19+FC_IND_CPC_OC_E!G19+FC_IND_CPC_PH_E!G19</f>
        <v>0</v>
      </c>
      <c r="H19" s="8">
        <f>FC_IND_CPC_BC_E!H19+FC_IND_CPC_OC_E!H19+FC_IND_CPC_PH_E!H19</f>
        <v>0</v>
      </c>
      <c r="I19" s="8">
        <f>FC_IND_CPC_BC_E!I19+FC_IND_CPC_OC_E!I19+FC_IND_CPC_PH_E!I19</f>
        <v>0</v>
      </c>
      <c r="J19" s="8">
        <f>FC_IND_CPC_BC_E!J19+FC_IND_CPC_OC_E!J19+FC_IND_CPC_PH_E!J19</f>
        <v>0</v>
      </c>
      <c r="K19" s="8">
        <f>FC_IND_CPC_BC_E!K19+FC_IND_CPC_OC_E!K19+FC_IND_CPC_PH_E!K19</f>
        <v>0</v>
      </c>
      <c r="L19" s="8">
        <f>FC_IND_CPC_BC_E!L19+FC_IND_CPC_OC_E!L19+FC_IND_CPC_PH_E!L19</f>
        <v>0</v>
      </c>
      <c r="M19" s="8">
        <f>FC_IND_CPC_BC_E!M19+FC_IND_CPC_OC_E!M19+FC_IND_CPC_PH_E!M19</f>
        <v>0</v>
      </c>
      <c r="N19" s="8">
        <f>FC_IND_CPC_BC_E!N19+FC_IND_CPC_OC_E!N19+FC_IND_CPC_PH_E!N19</f>
        <v>0</v>
      </c>
      <c r="O19" s="8">
        <f>FC_IND_CPC_BC_E!O19+FC_IND_CPC_OC_E!O19+FC_IND_CPC_PH_E!O19</f>
        <v>0</v>
      </c>
      <c r="P19" s="8">
        <f>FC_IND_CPC_BC_E!P19+FC_IND_CPC_OC_E!P19+FC_IND_CPC_PH_E!P19</f>
        <v>0</v>
      </c>
      <c r="Q19" s="8">
        <f>FC_IND_CPC_BC_E!Q19+FC_IND_CPC_OC_E!Q19+FC_IND_CPC_PH_E!Q19</f>
        <v>0</v>
      </c>
      <c r="R19" s="8">
        <f>FC_IND_CPC_BC_E!R19+FC_IND_CPC_OC_E!R19+FC_IND_CPC_PH_E!R19</f>
        <v>0</v>
      </c>
      <c r="S19" s="8">
        <f>FC_IND_CPC_BC_E!S19+FC_IND_CPC_OC_E!S19+FC_IND_CPC_PH_E!S19</f>
        <v>0</v>
      </c>
      <c r="T19" s="8">
        <f>FC_IND_CPC_BC_E!T19+FC_IND_CPC_OC_E!T19+FC_IND_CPC_PH_E!T19</f>
        <v>0</v>
      </c>
      <c r="U19" s="8">
        <f>FC_IND_CPC_BC_E!U19+FC_IND_CPC_OC_E!U19+FC_IND_CPC_PH_E!U19</f>
        <v>0</v>
      </c>
      <c r="V19" s="8">
        <f>FC_IND_CPC_BC_E!V19+FC_IND_CPC_OC_E!V19+FC_IND_CPC_PH_E!V19</f>
        <v>0</v>
      </c>
      <c r="W19" s="8">
        <f>FC_IND_CPC_BC_E!W19+FC_IND_CPC_OC_E!W19+FC_IND_CPC_PH_E!W19</f>
        <v>0</v>
      </c>
      <c r="X19" s="8">
        <f>FC_IND_CPC_BC_E!X19+FC_IND_CPC_OC_E!X19+FC_IND_CPC_PH_E!X19</f>
        <v>0</v>
      </c>
      <c r="Y19" s="8">
        <f>FC_IND_CPC_BC_E!Y19+FC_IND_CPC_OC_E!Y19+FC_IND_CPC_PH_E!Y19</f>
        <v>0</v>
      </c>
      <c r="Z19" s="8">
        <f>FC_IND_CPC_BC_E!Z19+FC_IND_CPC_OC_E!Z19+FC_IND_CPC_PH_E!Z19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FC_IND_CPC_BC_E!C20+FC_IND_CPC_OC_E!C20+FC_IND_CPC_PH_E!C20</f>
        <v>0</v>
      </c>
      <c r="D20" s="8">
        <f>FC_IND_CPC_BC_E!D20+FC_IND_CPC_OC_E!D20+FC_IND_CPC_PH_E!D20</f>
        <v>0</v>
      </c>
      <c r="E20" s="8">
        <f>FC_IND_CPC_BC_E!E20+FC_IND_CPC_OC_E!E20+FC_IND_CPC_PH_E!E20</f>
        <v>0</v>
      </c>
      <c r="F20" s="8">
        <f>FC_IND_CPC_BC_E!F20+FC_IND_CPC_OC_E!F20+FC_IND_CPC_PH_E!F20</f>
        <v>0</v>
      </c>
      <c r="G20" s="8">
        <f>FC_IND_CPC_BC_E!G20+FC_IND_CPC_OC_E!G20+FC_IND_CPC_PH_E!G20</f>
        <v>0</v>
      </c>
      <c r="H20" s="8">
        <f>FC_IND_CPC_BC_E!H20+FC_IND_CPC_OC_E!H20+FC_IND_CPC_PH_E!H20</f>
        <v>0</v>
      </c>
      <c r="I20" s="8">
        <f>FC_IND_CPC_BC_E!I20+FC_IND_CPC_OC_E!I20+FC_IND_CPC_PH_E!I20</f>
        <v>0</v>
      </c>
      <c r="J20" s="8">
        <f>FC_IND_CPC_BC_E!J20+FC_IND_CPC_OC_E!J20+FC_IND_CPC_PH_E!J20</f>
        <v>0</v>
      </c>
      <c r="K20" s="8">
        <f>FC_IND_CPC_BC_E!K20+FC_IND_CPC_OC_E!K20+FC_IND_CPC_PH_E!K20</f>
        <v>0</v>
      </c>
      <c r="L20" s="8">
        <f>FC_IND_CPC_BC_E!L20+FC_IND_CPC_OC_E!L20+FC_IND_CPC_PH_E!L20</f>
        <v>0</v>
      </c>
      <c r="M20" s="8">
        <f>FC_IND_CPC_BC_E!M20+FC_IND_CPC_OC_E!M20+FC_IND_CPC_PH_E!M20</f>
        <v>0</v>
      </c>
      <c r="N20" s="8">
        <f>FC_IND_CPC_BC_E!N20+FC_IND_CPC_OC_E!N20+FC_IND_CPC_PH_E!N20</f>
        <v>0</v>
      </c>
      <c r="O20" s="8">
        <f>FC_IND_CPC_BC_E!O20+FC_IND_CPC_OC_E!O20+FC_IND_CPC_PH_E!O20</f>
        <v>0</v>
      </c>
      <c r="P20" s="8">
        <f>FC_IND_CPC_BC_E!P20+FC_IND_CPC_OC_E!P20+FC_IND_CPC_PH_E!P20</f>
        <v>0</v>
      </c>
      <c r="Q20" s="8">
        <f>FC_IND_CPC_BC_E!Q20+FC_IND_CPC_OC_E!Q20+FC_IND_CPC_PH_E!Q20</f>
        <v>0</v>
      </c>
      <c r="R20" s="8">
        <f>FC_IND_CPC_BC_E!R20+FC_IND_CPC_OC_E!R20+FC_IND_CPC_PH_E!R20</f>
        <v>0</v>
      </c>
      <c r="S20" s="8">
        <f>FC_IND_CPC_BC_E!S20+FC_IND_CPC_OC_E!S20+FC_IND_CPC_PH_E!S20</f>
        <v>0</v>
      </c>
      <c r="T20" s="8">
        <f>FC_IND_CPC_BC_E!T20+FC_IND_CPC_OC_E!T20+FC_IND_CPC_PH_E!T20</f>
        <v>0</v>
      </c>
      <c r="U20" s="8">
        <f>FC_IND_CPC_BC_E!U20+FC_IND_CPC_OC_E!U20+FC_IND_CPC_PH_E!U20</f>
        <v>0</v>
      </c>
      <c r="V20" s="8">
        <f>FC_IND_CPC_BC_E!V20+FC_IND_CPC_OC_E!V20+FC_IND_CPC_PH_E!V20</f>
        <v>0</v>
      </c>
      <c r="W20" s="8">
        <f>FC_IND_CPC_BC_E!W20+FC_IND_CPC_OC_E!W20+FC_IND_CPC_PH_E!W20</f>
        <v>0</v>
      </c>
      <c r="X20" s="8">
        <f>FC_IND_CPC_BC_E!X20+FC_IND_CPC_OC_E!X20+FC_IND_CPC_PH_E!X20</f>
        <v>0</v>
      </c>
      <c r="Y20" s="8">
        <f>FC_IND_CPC_BC_E!Y20+FC_IND_CPC_OC_E!Y20+FC_IND_CPC_PH_E!Y20</f>
        <v>0</v>
      </c>
      <c r="Z20" s="8">
        <f>FC_IND_CPC_BC_E!Z20+FC_IND_CPC_OC_E!Z20+FC_IND_CPC_PH_E!Z20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FC_IND_CPC_BC_E!C21+FC_IND_CPC_OC_E!C21+FC_IND_CPC_PH_E!C21</f>
        <v>0</v>
      </c>
      <c r="D21" s="8">
        <f>FC_IND_CPC_BC_E!D21+FC_IND_CPC_OC_E!D21+FC_IND_CPC_PH_E!D21</f>
        <v>0</v>
      </c>
      <c r="E21" s="8">
        <f>FC_IND_CPC_BC_E!E21+FC_IND_CPC_OC_E!E21+FC_IND_CPC_PH_E!E21</f>
        <v>0</v>
      </c>
      <c r="F21" s="8">
        <f>FC_IND_CPC_BC_E!F21+FC_IND_CPC_OC_E!F21+FC_IND_CPC_PH_E!F21</f>
        <v>0</v>
      </c>
      <c r="G21" s="8">
        <f>FC_IND_CPC_BC_E!G21+FC_IND_CPC_OC_E!G21+FC_IND_CPC_PH_E!G21</f>
        <v>0</v>
      </c>
      <c r="H21" s="8">
        <f>FC_IND_CPC_BC_E!H21+FC_IND_CPC_OC_E!H21+FC_IND_CPC_PH_E!H21</f>
        <v>0</v>
      </c>
      <c r="I21" s="8">
        <f>FC_IND_CPC_BC_E!I21+FC_IND_CPC_OC_E!I21+FC_IND_CPC_PH_E!I21</f>
        <v>0</v>
      </c>
      <c r="J21" s="8">
        <f>FC_IND_CPC_BC_E!J21+FC_IND_CPC_OC_E!J21+FC_IND_CPC_PH_E!J21</f>
        <v>0</v>
      </c>
      <c r="K21" s="8">
        <f>FC_IND_CPC_BC_E!K21+FC_IND_CPC_OC_E!K21+FC_IND_CPC_PH_E!K21</f>
        <v>0</v>
      </c>
      <c r="L21" s="8">
        <f>FC_IND_CPC_BC_E!L21+FC_IND_CPC_OC_E!L21+FC_IND_CPC_PH_E!L21</f>
        <v>0</v>
      </c>
      <c r="M21" s="8">
        <f>FC_IND_CPC_BC_E!M21+FC_IND_CPC_OC_E!M21+FC_IND_CPC_PH_E!M21</f>
        <v>0</v>
      </c>
      <c r="N21" s="8">
        <f>FC_IND_CPC_BC_E!N21+FC_IND_CPC_OC_E!N21+FC_IND_CPC_PH_E!N21</f>
        <v>0</v>
      </c>
      <c r="O21" s="8">
        <f>FC_IND_CPC_BC_E!O21+FC_IND_CPC_OC_E!O21+FC_IND_CPC_PH_E!O21</f>
        <v>0</v>
      </c>
      <c r="P21" s="8">
        <f>FC_IND_CPC_BC_E!P21+FC_IND_CPC_OC_E!P21+FC_IND_CPC_PH_E!P21</f>
        <v>0</v>
      </c>
      <c r="Q21" s="8">
        <f>FC_IND_CPC_BC_E!Q21+FC_IND_CPC_OC_E!Q21+FC_IND_CPC_PH_E!Q21</f>
        <v>0</v>
      </c>
      <c r="R21" s="8">
        <f>FC_IND_CPC_BC_E!R21+FC_IND_CPC_OC_E!R21+FC_IND_CPC_PH_E!R21</f>
        <v>0</v>
      </c>
      <c r="S21" s="8">
        <f>FC_IND_CPC_BC_E!S21+FC_IND_CPC_OC_E!S21+FC_IND_CPC_PH_E!S21</f>
        <v>0</v>
      </c>
      <c r="T21" s="8">
        <f>FC_IND_CPC_BC_E!T21+FC_IND_CPC_OC_E!T21+FC_IND_CPC_PH_E!T21</f>
        <v>0</v>
      </c>
      <c r="U21" s="8">
        <f>FC_IND_CPC_BC_E!U21+FC_IND_CPC_OC_E!U21+FC_IND_CPC_PH_E!U21</f>
        <v>0</v>
      </c>
      <c r="V21" s="8">
        <f>FC_IND_CPC_BC_E!V21+FC_IND_CPC_OC_E!V21+FC_IND_CPC_PH_E!V21</f>
        <v>0</v>
      </c>
      <c r="W21" s="8">
        <f>FC_IND_CPC_BC_E!W21+FC_IND_CPC_OC_E!W21+FC_IND_CPC_PH_E!W21</f>
        <v>0</v>
      </c>
      <c r="X21" s="8">
        <f>FC_IND_CPC_BC_E!X21+FC_IND_CPC_OC_E!X21+FC_IND_CPC_PH_E!X21</f>
        <v>0</v>
      </c>
      <c r="Y21" s="8">
        <f>FC_IND_CPC_BC_E!Y21+FC_IND_CPC_OC_E!Y21+FC_IND_CPC_PH_E!Y21</f>
        <v>0</v>
      </c>
      <c r="Z21" s="8">
        <f>FC_IND_CPC_BC_E!Z21+FC_IND_CPC_OC_E!Z21+FC_IND_CPC_PH_E!Z21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W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ref="X22:Z22" si="19">SUM(X23:X24)</f>
        <v>0</v>
      </c>
      <c r="Y22" s="27">
        <f t="shared" si="19"/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FC_IND_CPC_BC_E!C23+FC_IND_CPC_OC_E!C23+FC_IND_CPC_PH_E!C23</f>
        <v>0</v>
      </c>
      <c r="D23" s="8">
        <f>FC_IND_CPC_BC_E!D23+FC_IND_CPC_OC_E!D23+FC_IND_CPC_PH_E!D23</f>
        <v>0</v>
      </c>
      <c r="E23" s="8">
        <f>FC_IND_CPC_BC_E!E23+FC_IND_CPC_OC_E!E23+FC_IND_CPC_PH_E!E23</f>
        <v>0</v>
      </c>
      <c r="F23" s="8">
        <f>FC_IND_CPC_BC_E!F23+FC_IND_CPC_OC_E!F23+FC_IND_CPC_PH_E!F23</f>
        <v>0</v>
      </c>
      <c r="G23" s="8">
        <f>FC_IND_CPC_BC_E!G23+FC_IND_CPC_OC_E!G23+FC_IND_CPC_PH_E!G23</f>
        <v>0</v>
      </c>
      <c r="H23" s="8">
        <f>FC_IND_CPC_BC_E!H23+FC_IND_CPC_OC_E!H23+FC_IND_CPC_PH_E!H23</f>
        <v>0</v>
      </c>
      <c r="I23" s="8">
        <f>FC_IND_CPC_BC_E!I23+FC_IND_CPC_OC_E!I23+FC_IND_CPC_PH_E!I23</f>
        <v>0</v>
      </c>
      <c r="J23" s="8">
        <f>FC_IND_CPC_BC_E!J23+FC_IND_CPC_OC_E!J23+FC_IND_CPC_PH_E!J23</f>
        <v>0</v>
      </c>
      <c r="K23" s="8">
        <f>FC_IND_CPC_BC_E!K23+FC_IND_CPC_OC_E!K23+FC_IND_CPC_PH_E!K23</f>
        <v>0</v>
      </c>
      <c r="L23" s="8">
        <f>FC_IND_CPC_BC_E!L23+FC_IND_CPC_OC_E!L23+FC_IND_CPC_PH_E!L23</f>
        <v>0</v>
      </c>
      <c r="M23" s="8">
        <f>FC_IND_CPC_BC_E!M23+FC_IND_CPC_OC_E!M23+FC_IND_CPC_PH_E!M23</f>
        <v>0</v>
      </c>
      <c r="N23" s="8">
        <f>FC_IND_CPC_BC_E!N23+FC_IND_CPC_OC_E!N23+FC_IND_CPC_PH_E!N23</f>
        <v>0</v>
      </c>
      <c r="O23" s="8">
        <f>FC_IND_CPC_BC_E!O23+FC_IND_CPC_OC_E!O23+FC_IND_CPC_PH_E!O23</f>
        <v>0</v>
      </c>
      <c r="P23" s="8">
        <f>FC_IND_CPC_BC_E!P23+FC_IND_CPC_OC_E!P23+FC_IND_CPC_PH_E!P23</f>
        <v>0</v>
      </c>
      <c r="Q23" s="8">
        <f>FC_IND_CPC_BC_E!Q23+FC_IND_CPC_OC_E!Q23+FC_IND_CPC_PH_E!Q23</f>
        <v>0</v>
      </c>
      <c r="R23" s="8">
        <f>FC_IND_CPC_BC_E!R23+FC_IND_CPC_OC_E!R23+FC_IND_CPC_PH_E!R23</f>
        <v>0</v>
      </c>
      <c r="S23" s="8">
        <f>FC_IND_CPC_BC_E!S23+FC_IND_CPC_OC_E!S23+FC_IND_CPC_PH_E!S23</f>
        <v>0</v>
      </c>
      <c r="T23" s="8">
        <f>FC_IND_CPC_BC_E!T23+FC_IND_CPC_OC_E!T23+FC_IND_CPC_PH_E!T23</f>
        <v>0</v>
      </c>
      <c r="U23" s="8">
        <f>FC_IND_CPC_BC_E!U23+FC_IND_CPC_OC_E!U23+FC_IND_CPC_PH_E!U23</f>
        <v>0</v>
      </c>
      <c r="V23" s="8">
        <f>FC_IND_CPC_BC_E!V23+FC_IND_CPC_OC_E!V23+FC_IND_CPC_PH_E!V23</f>
        <v>0</v>
      </c>
      <c r="W23" s="8">
        <f>FC_IND_CPC_BC_E!W23+FC_IND_CPC_OC_E!W23+FC_IND_CPC_PH_E!W23</f>
        <v>0</v>
      </c>
      <c r="X23" s="8">
        <f>FC_IND_CPC_BC_E!X23+FC_IND_CPC_OC_E!X23+FC_IND_CPC_PH_E!X23</f>
        <v>0</v>
      </c>
      <c r="Y23" s="8">
        <f>FC_IND_CPC_BC_E!Y23+FC_IND_CPC_OC_E!Y23+FC_IND_CPC_PH_E!Y23</f>
        <v>0</v>
      </c>
      <c r="Z23" s="8">
        <f>FC_IND_CPC_BC_E!Z23+FC_IND_CPC_OC_E!Z23+FC_IND_CPC_PH_E!Z23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FC_IND_CPC_BC_E!C24+FC_IND_CPC_OC_E!C24+FC_IND_CPC_PH_E!C24</f>
        <v>0</v>
      </c>
      <c r="D24" s="8">
        <f>FC_IND_CPC_BC_E!D24+FC_IND_CPC_OC_E!D24+FC_IND_CPC_PH_E!D24</f>
        <v>0</v>
      </c>
      <c r="E24" s="8">
        <f>FC_IND_CPC_BC_E!E24+FC_IND_CPC_OC_E!E24+FC_IND_CPC_PH_E!E24</f>
        <v>0</v>
      </c>
      <c r="F24" s="8">
        <f>FC_IND_CPC_BC_E!F24+FC_IND_CPC_OC_E!F24+FC_IND_CPC_PH_E!F24</f>
        <v>0</v>
      </c>
      <c r="G24" s="8">
        <f>FC_IND_CPC_BC_E!G24+FC_IND_CPC_OC_E!G24+FC_IND_CPC_PH_E!G24</f>
        <v>0</v>
      </c>
      <c r="H24" s="8">
        <f>FC_IND_CPC_BC_E!H24+FC_IND_CPC_OC_E!H24+FC_IND_CPC_PH_E!H24</f>
        <v>0</v>
      </c>
      <c r="I24" s="8">
        <f>FC_IND_CPC_BC_E!I24+FC_IND_CPC_OC_E!I24+FC_IND_CPC_PH_E!I24</f>
        <v>0</v>
      </c>
      <c r="J24" s="8">
        <f>FC_IND_CPC_BC_E!J24+FC_IND_CPC_OC_E!J24+FC_IND_CPC_PH_E!J24</f>
        <v>0</v>
      </c>
      <c r="K24" s="8">
        <f>FC_IND_CPC_BC_E!K24+FC_IND_CPC_OC_E!K24+FC_IND_CPC_PH_E!K24</f>
        <v>0</v>
      </c>
      <c r="L24" s="8">
        <f>FC_IND_CPC_BC_E!L24+FC_IND_CPC_OC_E!L24+FC_IND_CPC_PH_E!L24</f>
        <v>0</v>
      </c>
      <c r="M24" s="8">
        <f>FC_IND_CPC_BC_E!M24+FC_IND_CPC_OC_E!M24+FC_IND_CPC_PH_E!M24</f>
        <v>0</v>
      </c>
      <c r="N24" s="8">
        <f>FC_IND_CPC_BC_E!N24+FC_IND_CPC_OC_E!N24+FC_IND_CPC_PH_E!N24</f>
        <v>0</v>
      </c>
      <c r="O24" s="8">
        <f>FC_IND_CPC_BC_E!O24+FC_IND_CPC_OC_E!O24+FC_IND_CPC_PH_E!O24</f>
        <v>0</v>
      </c>
      <c r="P24" s="8">
        <f>FC_IND_CPC_BC_E!P24+FC_IND_CPC_OC_E!P24+FC_IND_CPC_PH_E!P24</f>
        <v>0</v>
      </c>
      <c r="Q24" s="8">
        <f>FC_IND_CPC_BC_E!Q24+FC_IND_CPC_OC_E!Q24+FC_IND_CPC_PH_E!Q24</f>
        <v>0</v>
      </c>
      <c r="R24" s="8">
        <f>FC_IND_CPC_BC_E!R24+FC_IND_CPC_OC_E!R24+FC_IND_CPC_PH_E!R24</f>
        <v>0</v>
      </c>
      <c r="S24" s="8">
        <f>FC_IND_CPC_BC_E!S24+FC_IND_CPC_OC_E!S24+FC_IND_CPC_PH_E!S24</f>
        <v>0</v>
      </c>
      <c r="T24" s="8">
        <f>FC_IND_CPC_BC_E!T24+FC_IND_CPC_OC_E!T24+FC_IND_CPC_PH_E!T24</f>
        <v>0</v>
      </c>
      <c r="U24" s="8">
        <f>FC_IND_CPC_BC_E!U24+FC_IND_CPC_OC_E!U24+FC_IND_CPC_PH_E!U24</f>
        <v>0</v>
      </c>
      <c r="V24" s="8">
        <f>FC_IND_CPC_BC_E!V24+FC_IND_CPC_OC_E!V24+FC_IND_CPC_PH_E!V24</f>
        <v>0</v>
      </c>
      <c r="W24" s="8">
        <f>FC_IND_CPC_BC_E!W24+FC_IND_CPC_OC_E!W24+FC_IND_CPC_PH_E!W24</f>
        <v>0</v>
      </c>
      <c r="X24" s="8">
        <f>FC_IND_CPC_BC_E!X24+FC_IND_CPC_OC_E!X24+FC_IND_CPC_PH_E!X24</f>
        <v>0</v>
      </c>
      <c r="Y24" s="8">
        <f>FC_IND_CPC_BC_E!Y24+FC_IND_CPC_OC_E!Y24+FC_IND_CPC_PH_E!Y24</f>
        <v>0</v>
      </c>
      <c r="Z24" s="8">
        <f>FC_IND_CPC_BC_E!Z24+FC_IND_CPC_OC_E!Z24+FC_IND_CPC_PH_E!Z24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FC_IND_CPC_BC_E!C25+FC_IND_CPC_OC_E!C25+FC_IND_CPC_PH_E!C25</f>
        <v>0</v>
      </c>
      <c r="D25" s="27">
        <f>FC_IND_CPC_BC_E!D25+FC_IND_CPC_OC_E!D25+FC_IND_CPC_PH_E!D25</f>
        <v>0</v>
      </c>
      <c r="E25" s="27">
        <f>FC_IND_CPC_BC_E!E25+FC_IND_CPC_OC_E!E25+FC_IND_CPC_PH_E!E25</f>
        <v>0</v>
      </c>
      <c r="F25" s="27">
        <f>FC_IND_CPC_BC_E!F25+FC_IND_CPC_OC_E!F25+FC_IND_CPC_PH_E!F25</f>
        <v>0</v>
      </c>
      <c r="G25" s="27">
        <f>FC_IND_CPC_BC_E!G25+FC_IND_CPC_OC_E!G25+FC_IND_CPC_PH_E!G25</f>
        <v>0</v>
      </c>
      <c r="H25" s="27">
        <f>FC_IND_CPC_BC_E!H25+FC_IND_CPC_OC_E!H25+FC_IND_CPC_PH_E!H25</f>
        <v>0</v>
      </c>
      <c r="I25" s="27">
        <f>FC_IND_CPC_BC_E!I25+FC_IND_CPC_OC_E!I25+FC_IND_CPC_PH_E!I25</f>
        <v>0</v>
      </c>
      <c r="J25" s="27">
        <f>FC_IND_CPC_BC_E!J25+FC_IND_CPC_OC_E!J25+FC_IND_CPC_PH_E!J25</f>
        <v>0</v>
      </c>
      <c r="K25" s="27">
        <f>FC_IND_CPC_BC_E!K25+FC_IND_CPC_OC_E!K25+FC_IND_CPC_PH_E!K25</f>
        <v>0</v>
      </c>
      <c r="L25" s="27">
        <f>FC_IND_CPC_BC_E!L25+FC_IND_CPC_OC_E!L25+FC_IND_CPC_PH_E!L25</f>
        <v>0</v>
      </c>
      <c r="M25" s="27">
        <f>FC_IND_CPC_BC_E!M25+FC_IND_CPC_OC_E!M25+FC_IND_CPC_PH_E!M25</f>
        <v>0</v>
      </c>
      <c r="N25" s="27">
        <f>FC_IND_CPC_BC_E!N25+FC_IND_CPC_OC_E!N25+FC_IND_CPC_PH_E!N25</f>
        <v>0</v>
      </c>
      <c r="O25" s="27">
        <f>FC_IND_CPC_BC_E!O25+FC_IND_CPC_OC_E!O25+FC_IND_CPC_PH_E!O25</f>
        <v>0</v>
      </c>
      <c r="P25" s="27">
        <f>FC_IND_CPC_BC_E!P25+FC_IND_CPC_OC_E!P25+FC_IND_CPC_PH_E!P25</f>
        <v>0</v>
      </c>
      <c r="Q25" s="27">
        <f>FC_IND_CPC_BC_E!Q25+FC_IND_CPC_OC_E!Q25+FC_IND_CPC_PH_E!Q25</f>
        <v>0</v>
      </c>
      <c r="R25" s="27">
        <f>FC_IND_CPC_BC_E!R25+FC_IND_CPC_OC_E!R25+FC_IND_CPC_PH_E!R25</f>
        <v>0</v>
      </c>
      <c r="S25" s="27">
        <f>FC_IND_CPC_BC_E!S25+FC_IND_CPC_OC_E!S25+FC_IND_CPC_PH_E!S25</f>
        <v>0</v>
      </c>
      <c r="T25" s="27">
        <f>FC_IND_CPC_BC_E!T25+FC_IND_CPC_OC_E!T25+FC_IND_CPC_PH_E!T25</f>
        <v>0</v>
      </c>
      <c r="U25" s="27">
        <f>FC_IND_CPC_BC_E!U25+FC_IND_CPC_OC_E!U25+FC_IND_CPC_PH_E!U25</f>
        <v>0</v>
      </c>
      <c r="V25" s="27">
        <f>FC_IND_CPC_BC_E!V25+FC_IND_CPC_OC_E!V25+FC_IND_CPC_PH_E!V25</f>
        <v>0</v>
      </c>
      <c r="W25" s="27">
        <f>FC_IND_CPC_BC_E!W25+FC_IND_CPC_OC_E!W25+FC_IND_CPC_PH_E!W25</f>
        <v>0</v>
      </c>
      <c r="X25" s="27">
        <f>FC_IND_CPC_BC_E!X25+FC_IND_CPC_OC_E!X25+FC_IND_CPC_PH_E!X25</f>
        <v>0</v>
      </c>
      <c r="Y25" s="27">
        <f>FC_IND_CPC_BC_E!Y25+FC_IND_CPC_OC_E!Y25+FC_IND_CPC_PH_E!Y25</f>
        <v>0</v>
      </c>
      <c r="Z25" s="27">
        <f>FC_IND_CPC_BC_E!Z25+FC_IND_CPC_OC_E!Z25+FC_IND_CPC_PH_E!Z25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222.62611608</v>
      </c>
      <c r="D26" s="27">
        <f t="shared" ref="D26:W26" si="21">SUM(D27,D33)</f>
        <v>688.62667175999991</v>
      </c>
      <c r="E26" s="27">
        <f t="shared" si="21"/>
        <v>530.49270672</v>
      </c>
      <c r="F26" s="27">
        <f t="shared" si="21"/>
        <v>471.08025000000009</v>
      </c>
      <c r="G26" s="27">
        <f t="shared" si="21"/>
        <v>425.40630192000015</v>
      </c>
      <c r="H26" s="27">
        <f t="shared" si="21"/>
        <v>114.16133916000003</v>
      </c>
      <c r="I26" s="27">
        <f t="shared" si="21"/>
        <v>46.510948079999991</v>
      </c>
      <c r="J26" s="27">
        <f t="shared" si="21"/>
        <v>312.10312824000005</v>
      </c>
      <c r="K26" s="27">
        <f t="shared" si="21"/>
        <v>132.05785716</v>
      </c>
      <c r="L26" s="27">
        <f t="shared" si="21"/>
        <v>136.40472252000001</v>
      </c>
      <c r="M26" s="27">
        <f t="shared" si="21"/>
        <v>164.07540396000002</v>
      </c>
      <c r="N26" s="27">
        <f t="shared" si="21"/>
        <v>115.70139251999998</v>
      </c>
      <c r="O26" s="27">
        <f t="shared" si="21"/>
        <v>45.847004400000003</v>
      </c>
      <c r="P26" s="27">
        <f t="shared" si="21"/>
        <v>36.945961560000001</v>
      </c>
      <c r="Q26" s="27">
        <f t="shared" si="21"/>
        <v>30.844235880000003</v>
      </c>
      <c r="R26" s="27">
        <f t="shared" si="21"/>
        <v>24.561806760000003</v>
      </c>
      <c r="S26" s="27">
        <f t="shared" si="21"/>
        <v>46.233868680000008</v>
      </c>
      <c r="T26" s="27">
        <f t="shared" si="21"/>
        <v>21.060085320000002</v>
      </c>
      <c r="U26" s="27">
        <f t="shared" si="21"/>
        <v>43.115860080000004</v>
      </c>
      <c r="V26" s="27">
        <f t="shared" si="21"/>
        <v>17.633860560000002</v>
      </c>
      <c r="W26" s="27">
        <f t="shared" si="21"/>
        <v>15.399072720000003</v>
      </c>
      <c r="X26" s="27">
        <f t="shared" ref="X26:Z26" si="22">SUM(X27,X33)</f>
        <v>14.009568839999998</v>
      </c>
      <c r="Y26" s="27">
        <f t="shared" si="22"/>
        <v>15.347905920000002</v>
      </c>
      <c r="Z26" s="27">
        <f t="shared" si="22"/>
        <v>12.4694982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W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ref="X27:Z27" si="25">SUM(X28:X32)</f>
        <v>0</v>
      </c>
      <c r="Y27" s="19">
        <f t="shared" si="25"/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FC_IND_CPC_BC_E!C28+FC_IND_CPC_OC_E!C28+FC_IND_CPC_PH_E!C28</f>
        <v>0</v>
      </c>
      <c r="D28" s="8">
        <f>FC_IND_CPC_BC_E!D28+FC_IND_CPC_OC_E!D28+FC_IND_CPC_PH_E!D28</f>
        <v>0</v>
      </c>
      <c r="E28" s="8">
        <f>FC_IND_CPC_BC_E!E28+FC_IND_CPC_OC_E!E28+FC_IND_CPC_PH_E!E28</f>
        <v>0</v>
      </c>
      <c r="F28" s="8">
        <f>FC_IND_CPC_BC_E!F28+FC_IND_CPC_OC_E!F28+FC_IND_CPC_PH_E!F28</f>
        <v>0</v>
      </c>
      <c r="G28" s="8">
        <f>FC_IND_CPC_BC_E!G28+FC_IND_CPC_OC_E!G28+FC_IND_CPC_PH_E!G28</f>
        <v>0</v>
      </c>
      <c r="H28" s="8">
        <f>FC_IND_CPC_BC_E!H28+FC_IND_CPC_OC_E!H28+FC_IND_CPC_PH_E!H28</f>
        <v>0</v>
      </c>
      <c r="I28" s="8">
        <f>FC_IND_CPC_BC_E!I28+FC_IND_CPC_OC_E!I28+FC_IND_CPC_PH_E!I28</f>
        <v>0</v>
      </c>
      <c r="J28" s="8">
        <f>FC_IND_CPC_BC_E!J28+FC_IND_CPC_OC_E!J28+FC_IND_CPC_PH_E!J28</f>
        <v>0</v>
      </c>
      <c r="K28" s="8">
        <f>FC_IND_CPC_BC_E!K28+FC_IND_CPC_OC_E!K28+FC_IND_CPC_PH_E!K28</f>
        <v>0</v>
      </c>
      <c r="L28" s="8">
        <f>FC_IND_CPC_BC_E!L28+FC_IND_CPC_OC_E!L28+FC_IND_CPC_PH_E!L28</f>
        <v>0</v>
      </c>
      <c r="M28" s="8">
        <f>FC_IND_CPC_BC_E!M28+FC_IND_CPC_OC_E!M28+FC_IND_CPC_PH_E!M28</f>
        <v>0</v>
      </c>
      <c r="N28" s="8">
        <f>FC_IND_CPC_BC_E!N28+FC_IND_CPC_OC_E!N28+FC_IND_CPC_PH_E!N28</f>
        <v>0</v>
      </c>
      <c r="O28" s="8">
        <f>FC_IND_CPC_BC_E!O28+FC_IND_CPC_OC_E!O28+FC_IND_CPC_PH_E!O28</f>
        <v>0</v>
      </c>
      <c r="P28" s="8">
        <f>FC_IND_CPC_BC_E!P28+FC_IND_CPC_OC_E!P28+FC_IND_CPC_PH_E!P28</f>
        <v>0</v>
      </c>
      <c r="Q28" s="8">
        <f>FC_IND_CPC_BC_E!Q28+FC_IND_CPC_OC_E!Q28+FC_IND_CPC_PH_E!Q28</f>
        <v>0</v>
      </c>
      <c r="R28" s="8">
        <f>FC_IND_CPC_BC_E!R28+FC_IND_CPC_OC_E!R28+FC_IND_CPC_PH_E!R28</f>
        <v>0</v>
      </c>
      <c r="S28" s="8">
        <f>FC_IND_CPC_BC_E!S28+FC_IND_CPC_OC_E!S28+FC_IND_CPC_PH_E!S28</f>
        <v>0</v>
      </c>
      <c r="T28" s="8">
        <f>FC_IND_CPC_BC_E!T28+FC_IND_CPC_OC_E!T28+FC_IND_CPC_PH_E!T28</f>
        <v>0</v>
      </c>
      <c r="U28" s="8">
        <f>FC_IND_CPC_BC_E!U28+FC_IND_CPC_OC_E!U28+FC_IND_CPC_PH_E!U28</f>
        <v>0</v>
      </c>
      <c r="V28" s="8">
        <f>FC_IND_CPC_BC_E!V28+FC_IND_CPC_OC_E!V28+FC_IND_CPC_PH_E!V28</f>
        <v>0</v>
      </c>
      <c r="W28" s="8">
        <f>FC_IND_CPC_BC_E!W28+FC_IND_CPC_OC_E!W28+FC_IND_CPC_PH_E!W28</f>
        <v>0</v>
      </c>
      <c r="X28" s="8">
        <f>FC_IND_CPC_BC_E!X28+FC_IND_CPC_OC_E!X28+FC_IND_CPC_PH_E!X28</f>
        <v>0</v>
      </c>
      <c r="Y28" s="8">
        <f>FC_IND_CPC_BC_E!Y28+FC_IND_CPC_OC_E!Y28+FC_IND_CPC_PH_E!Y28</f>
        <v>0</v>
      </c>
      <c r="Z28" s="8">
        <f>FC_IND_CPC_BC_E!Z28+FC_IND_CPC_OC_E!Z28+FC_IND_CPC_PH_E!Z28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FC_IND_CPC_BC_E!C29+FC_IND_CPC_OC_E!C29+FC_IND_CPC_PH_E!C29</f>
        <v>0</v>
      </c>
      <c r="D29" s="8">
        <f>FC_IND_CPC_BC_E!D29+FC_IND_CPC_OC_E!D29+FC_IND_CPC_PH_E!D29</f>
        <v>0</v>
      </c>
      <c r="E29" s="8">
        <f>FC_IND_CPC_BC_E!E29+FC_IND_CPC_OC_E!E29+FC_IND_CPC_PH_E!E29</f>
        <v>0</v>
      </c>
      <c r="F29" s="8">
        <f>FC_IND_CPC_BC_E!F29+FC_IND_CPC_OC_E!F29+FC_IND_CPC_PH_E!F29</f>
        <v>0</v>
      </c>
      <c r="G29" s="8">
        <f>FC_IND_CPC_BC_E!G29+FC_IND_CPC_OC_E!G29+FC_IND_CPC_PH_E!G29</f>
        <v>0</v>
      </c>
      <c r="H29" s="8">
        <f>FC_IND_CPC_BC_E!H29+FC_IND_CPC_OC_E!H29+FC_IND_CPC_PH_E!H29</f>
        <v>0</v>
      </c>
      <c r="I29" s="8">
        <f>FC_IND_CPC_BC_E!I29+FC_IND_CPC_OC_E!I29+FC_IND_CPC_PH_E!I29</f>
        <v>0</v>
      </c>
      <c r="J29" s="8">
        <f>FC_IND_CPC_BC_E!J29+FC_IND_CPC_OC_E!J29+FC_IND_CPC_PH_E!J29</f>
        <v>0</v>
      </c>
      <c r="K29" s="8">
        <f>FC_IND_CPC_BC_E!K29+FC_IND_CPC_OC_E!K29+FC_IND_CPC_PH_E!K29</f>
        <v>0</v>
      </c>
      <c r="L29" s="8">
        <f>FC_IND_CPC_BC_E!L29+FC_IND_CPC_OC_E!L29+FC_IND_CPC_PH_E!L29</f>
        <v>0</v>
      </c>
      <c r="M29" s="8">
        <f>FC_IND_CPC_BC_E!M29+FC_IND_CPC_OC_E!M29+FC_IND_CPC_PH_E!M29</f>
        <v>0</v>
      </c>
      <c r="N29" s="8">
        <f>FC_IND_CPC_BC_E!N29+FC_IND_CPC_OC_E!N29+FC_IND_CPC_PH_E!N29</f>
        <v>0</v>
      </c>
      <c r="O29" s="8">
        <f>FC_IND_CPC_BC_E!O29+FC_IND_CPC_OC_E!O29+FC_IND_CPC_PH_E!O29</f>
        <v>0</v>
      </c>
      <c r="P29" s="8">
        <f>FC_IND_CPC_BC_E!P29+FC_IND_CPC_OC_E!P29+FC_IND_CPC_PH_E!P29</f>
        <v>0</v>
      </c>
      <c r="Q29" s="8">
        <f>FC_IND_CPC_BC_E!Q29+FC_IND_CPC_OC_E!Q29+FC_IND_CPC_PH_E!Q29</f>
        <v>0</v>
      </c>
      <c r="R29" s="8">
        <f>FC_IND_CPC_BC_E!R29+FC_IND_CPC_OC_E!R29+FC_IND_CPC_PH_E!R29</f>
        <v>0</v>
      </c>
      <c r="S29" s="8">
        <f>FC_IND_CPC_BC_E!S29+FC_IND_CPC_OC_E!S29+FC_IND_CPC_PH_E!S29</f>
        <v>0</v>
      </c>
      <c r="T29" s="8">
        <f>FC_IND_CPC_BC_E!T29+FC_IND_CPC_OC_E!T29+FC_IND_CPC_PH_E!T29</f>
        <v>0</v>
      </c>
      <c r="U29" s="8">
        <f>FC_IND_CPC_BC_E!U29+FC_IND_CPC_OC_E!U29+FC_IND_CPC_PH_E!U29</f>
        <v>0</v>
      </c>
      <c r="V29" s="8">
        <f>FC_IND_CPC_BC_E!V29+FC_IND_CPC_OC_E!V29+FC_IND_CPC_PH_E!V29</f>
        <v>0</v>
      </c>
      <c r="W29" s="8">
        <f>FC_IND_CPC_BC_E!W29+FC_IND_CPC_OC_E!W29+FC_IND_CPC_PH_E!W29</f>
        <v>0</v>
      </c>
      <c r="X29" s="8">
        <f>FC_IND_CPC_BC_E!X29+FC_IND_CPC_OC_E!X29+FC_IND_CPC_PH_E!X29</f>
        <v>0</v>
      </c>
      <c r="Y29" s="8">
        <f>FC_IND_CPC_BC_E!Y29+FC_IND_CPC_OC_E!Y29+FC_IND_CPC_PH_E!Y29</f>
        <v>0</v>
      </c>
      <c r="Z29" s="8">
        <f>FC_IND_CPC_BC_E!Z29+FC_IND_CPC_OC_E!Z29+FC_IND_CPC_PH_E!Z29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FC_IND_CPC_BC_E!C30+FC_IND_CPC_OC_E!C30+FC_IND_CPC_PH_E!C30</f>
        <v>0</v>
      </c>
      <c r="D30" s="8">
        <f>FC_IND_CPC_BC_E!D30+FC_IND_CPC_OC_E!D30+FC_IND_CPC_PH_E!D30</f>
        <v>0</v>
      </c>
      <c r="E30" s="8">
        <f>FC_IND_CPC_BC_E!E30+FC_IND_CPC_OC_E!E30+FC_IND_CPC_PH_E!E30</f>
        <v>0</v>
      </c>
      <c r="F30" s="8">
        <f>FC_IND_CPC_BC_E!F30+FC_IND_CPC_OC_E!F30+FC_IND_CPC_PH_E!F30</f>
        <v>0</v>
      </c>
      <c r="G30" s="8">
        <f>FC_IND_CPC_BC_E!G30+FC_IND_CPC_OC_E!G30+FC_IND_CPC_PH_E!G30</f>
        <v>0</v>
      </c>
      <c r="H30" s="8">
        <f>FC_IND_CPC_BC_E!H30+FC_IND_CPC_OC_E!H30+FC_IND_CPC_PH_E!H30</f>
        <v>0</v>
      </c>
      <c r="I30" s="8">
        <f>FC_IND_CPC_BC_E!I30+FC_IND_CPC_OC_E!I30+FC_IND_CPC_PH_E!I30</f>
        <v>0</v>
      </c>
      <c r="J30" s="8">
        <f>FC_IND_CPC_BC_E!J30+FC_IND_CPC_OC_E!J30+FC_IND_CPC_PH_E!J30</f>
        <v>0</v>
      </c>
      <c r="K30" s="8">
        <f>FC_IND_CPC_BC_E!K30+FC_IND_CPC_OC_E!K30+FC_IND_CPC_PH_E!K30</f>
        <v>0</v>
      </c>
      <c r="L30" s="8">
        <f>FC_IND_CPC_BC_E!L30+FC_IND_CPC_OC_E!L30+FC_IND_CPC_PH_E!L30</f>
        <v>0</v>
      </c>
      <c r="M30" s="8">
        <f>FC_IND_CPC_BC_E!M30+FC_IND_CPC_OC_E!M30+FC_IND_CPC_PH_E!M30</f>
        <v>0</v>
      </c>
      <c r="N30" s="8">
        <f>FC_IND_CPC_BC_E!N30+FC_IND_CPC_OC_E!N30+FC_IND_CPC_PH_E!N30</f>
        <v>0</v>
      </c>
      <c r="O30" s="8">
        <f>FC_IND_CPC_BC_E!O30+FC_IND_CPC_OC_E!O30+FC_IND_CPC_PH_E!O30</f>
        <v>0</v>
      </c>
      <c r="P30" s="8">
        <f>FC_IND_CPC_BC_E!P30+FC_IND_CPC_OC_E!P30+FC_IND_CPC_PH_E!P30</f>
        <v>0</v>
      </c>
      <c r="Q30" s="8">
        <f>FC_IND_CPC_BC_E!Q30+FC_IND_CPC_OC_E!Q30+FC_IND_CPC_PH_E!Q30</f>
        <v>0</v>
      </c>
      <c r="R30" s="8">
        <f>FC_IND_CPC_BC_E!R30+FC_IND_CPC_OC_E!R30+FC_IND_CPC_PH_E!R30</f>
        <v>0</v>
      </c>
      <c r="S30" s="8">
        <f>FC_IND_CPC_BC_E!S30+FC_IND_CPC_OC_E!S30+FC_IND_CPC_PH_E!S30</f>
        <v>0</v>
      </c>
      <c r="T30" s="8">
        <f>FC_IND_CPC_BC_E!T30+FC_IND_CPC_OC_E!T30+FC_IND_CPC_PH_E!T30</f>
        <v>0</v>
      </c>
      <c r="U30" s="8">
        <f>FC_IND_CPC_BC_E!U30+FC_IND_CPC_OC_E!U30+FC_IND_CPC_PH_E!U30</f>
        <v>0</v>
      </c>
      <c r="V30" s="8">
        <f>FC_IND_CPC_BC_E!V30+FC_IND_CPC_OC_E!V30+FC_IND_CPC_PH_E!V30</f>
        <v>0</v>
      </c>
      <c r="W30" s="8">
        <f>FC_IND_CPC_BC_E!W30+FC_IND_CPC_OC_E!W30+FC_IND_CPC_PH_E!W30</f>
        <v>0</v>
      </c>
      <c r="X30" s="8">
        <f>FC_IND_CPC_BC_E!X30+FC_IND_CPC_OC_E!X30+FC_IND_CPC_PH_E!X30</f>
        <v>0</v>
      </c>
      <c r="Y30" s="8">
        <f>FC_IND_CPC_BC_E!Y30+FC_IND_CPC_OC_E!Y30+FC_IND_CPC_PH_E!Y30</f>
        <v>0</v>
      </c>
      <c r="Z30" s="8">
        <f>FC_IND_CPC_BC_E!Z30+FC_IND_CPC_OC_E!Z30+FC_IND_CPC_PH_E!Z30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FC_IND_CPC_BC_E!C31+FC_IND_CPC_OC_E!C31+FC_IND_CPC_PH_E!C31</f>
        <v>0</v>
      </c>
      <c r="D31" s="8">
        <f>FC_IND_CPC_BC_E!D31+FC_IND_CPC_OC_E!D31+FC_IND_CPC_PH_E!D31</f>
        <v>0</v>
      </c>
      <c r="E31" s="8">
        <f>FC_IND_CPC_BC_E!E31+FC_IND_CPC_OC_E!E31+FC_IND_CPC_PH_E!E31</f>
        <v>0</v>
      </c>
      <c r="F31" s="8">
        <f>FC_IND_CPC_BC_E!F31+FC_IND_CPC_OC_E!F31+FC_IND_CPC_PH_E!F31</f>
        <v>0</v>
      </c>
      <c r="G31" s="8">
        <f>FC_IND_CPC_BC_E!G31+FC_IND_CPC_OC_E!G31+FC_IND_CPC_PH_E!G31</f>
        <v>0</v>
      </c>
      <c r="H31" s="8">
        <f>FC_IND_CPC_BC_E!H31+FC_IND_CPC_OC_E!H31+FC_IND_CPC_PH_E!H31</f>
        <v>0</v>
      </c>
      <c r="I31" s="8">
        <f>FC_IND_CPC_BC_E!I31+FC_IND_CPC_OC_E!I31+FC_IND_CPC_PH_E!I31</f>
        <v>0</v>
      </c>
      <c r="J31" s="8">
        <f>FC_IND_CPC_BC_E!J31+FC_IND_CPC_OC_E!J31+FC_IND_CPC_PH_E!J31</f>
        <v>0</v>
      </c>
      <c r="K31" s="8">
        <f>FC_IND_CPC_BC_E!K31+FC_IND_CPC_OC_E!K31+FC_IND_CPC_PH_E!K31</f>
        <v>0</v>
      </c>
      <c r="L31" s="8">
        <f>FC_IND_CPC_BC_E!L31+FC_IND_CPC_OC_E!L31+FC_IND_CPC_PH_E!L31</f>
        <v>0</v>
      </c>
      <c r="M31" s="8">
        <f>FC_IND_CPC_BC_E!M31+FC_IND_CPC_OC_E!M31+FC_IND_CPC_PH_E!M31</f>
        <v>0</v>
      </c>
      <c r="N31" s="8">
        <f>FC_IND_CPC_BC_E!N31+FC_IND_CPC_OC_E!N31+FC_IND_CPC_PH_E!N31</f>
        <v>0</v>
      </c>
      <c r="O31" s="8">
        <f>FC_IND_CPC_BC_E!O31+FC_IND_CPC_OC_E!O31+FC_IND_CPC_PH_E!O31</f>
        <v>0</v>
      </c>
      <c r="P31" s="8">
        <f>FC_IND_CPC_BC_E!P31+FC_IND_CPC_OC_E!P31+FC_IND_CPC_PH_E!P31</f>
        <v>0</v>
      </c>
      <c r="Q31" s="8">
        <f>FC_IND_CPC_BC_E!Q31+FC_IND_CPC_OC_E!Q31+FC_IND_CPC_PH_E!Q31</f>
        <v>0</v>
      </c>
      <c r="R31" s="8">
        <f>FC_IND_CPC_BC_E!R31+FC_IND_CPC_OC_E!R31+FC_IND_CPC_PH_E!R31</f>
        <v>0</v>
      </c>
      <c r="S31" s="8">
        <f>FC_IND_CPC_BC_E!S31+FC_IND_CPC_OC_E!S31+FC_IND_CPC_PH_E!S31</f>
        <v>0</v>
      </c>
      <c r="T31" s="8">
        <f>FC_IND_CPC_BC_E!T31+FC_IND_CPC_OC_E!T31+FC_IND_CPC_PH_E!T31</f>
        <v>0</v>
      </c>
      <c r="U31" s="8">
        <f>FC_IND_CPC_BC_E!U31+FC_IND_CPC_OC_E!U31+FC_IND_CPC_PH_E!U31</f>
        <v>0</v>
      </c>
      <c r="V31" s="8">
        <f>FC_IND_CPC_BC_E!V31+FC_IND_CPC_OC_E!V31+FC_IND_CPC_PH_E!V31</f>
        <v>0</v>
      </c>
      <c r="W31" s="8">
        <f>FC_IND_CPC_BC_E!W31+FC_IND_CPC_OC_E!W31+FC_IND_CPC_PH_E!W31</f>
        <v>0</v>
      </c>
      <c r="X31" s="8">
        <f>FC_IND_CPC_BC_E!X31+FC_IND_CPC_OC_E!X31+FC_IND_CPC_PH_E!X31</f>
        <v>0</v>
      </c>
      <c r="Y31" s="8">
        <f>FC_IND_CPC_BC_E!Y31+FC_IND_CPC_OC_E!Y31+FC_IND_CPC_PH_E!Y31</f>
        <v>0</v>
      </c>
      <c r="Z31" s="8">
        <f>FC_IND_CPC_BC_E!Z31+FC_IND_CPC_OC_E!Z31+FC_IND_CPC_PH_E!Z31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FC_IND_CPC_BC_E!C32+FC_IND_CPC_OC_E!C32+FC_IND_CPC_PH_E!C32</f>
        <v>0</v>
      </c>
      <c r="D32" s="8">
        <f>FC_IND_CPC_BC_E!D32+FC_IND_CPC_OC_E!D32+FC_IND_CPC_PH_E!D32</f>
        <v>0</v>
      </c>
      <c r="E32" s="8">
        <f>FC_IND_CPC_BC_E!E32+FC_IND_CPC_OC_E!E32+FC_IND_CPC_PH_E!E32</f>
        <v>0</v>
      </c>
      <c r="F32" s="8">
        <f>FC_IND_CPC_BC_E!F32+FC_IND_CPC_OC_E!F32+FC_IND_CPC_PH_E!F32</f>
        <v>0</v>
      </c>
      <c r="G32" s="8">
        <f>FC_IND_CPC_BC_E!G32+FC_IND_CPC_OC_E!G32+FC_IND_CPC_PH_E!G32</f>
        <v>0</v>
      </c>
      <c r="H32" s="8">
        <f>FC_IND_CPC_BC_E!H32+FC_IND_CPC_OC_E!H32+FC_IND_CPC_PH_E!H32</f>
        <v>0</v>
      </c>
      <c r="I32" s="8">
        <f>FC_IND_CPC_BC_E!I32+FC_IND_CPC_OC_E!I32+FC_IND_CPC_PH_E!I32</f>
        <v>0</v>
      </c>
      <c r="J32" s="8">
        <f>FC_IND_CPC_BC_E!J32+FC_IND_CPC_OC_E!J32+FC_IND_CPC_PH_E!J32</f>
        <v>0</v>
      </c>
      <c r="K32" s="8">
        <f>FC_IND_CPC_BC_E!K32+FC_IND_CPC_OC_E!K32+FC_IND_CPC_PH_E!K32</f>
        <v>0</v>
      </c>
      <c r="L32" s="8">
        <f>FC_IND_CPC_BC_E!L32+FC_IND_CPC_OC_E!L32+FC_IND_CPC_PH_E!L32</f>
        <v>0</v>
      </c>
      <c r="M32" s="8">
        <f>FC_IND_CPC_BC_E!M32+FC_IND_CPC_OC_E!M32+FC_IND_CPC_PH_E!M32</f>
        <v>0</v>
      </c>
      <c r="N32" s="8">
        <f>FC_IND_CPC_BC_E!N32+FC_IND_CPC_OC_E!N32+FC_IND_CPC_PH_E!N32</f>
        <v>0</v>
      </c>
      <c r="O32" s="8">
        <f>FC_IND_CPC_BC_E!O32+FC_IND_CPC_OC_E!O32+FC_IND_CPC_PH_E!O32</f>
        <v>0</v>
      </c>
      <c r="P32" s="8">
        <f>FC_IND_CPC_BC_E!P32+FC_IND_CPC_OC_E!P32+FC_IND_CPC_PH_E!P32</f>
        <v>0</v>
      </c>
      <c r="Q32" s="8">
        <f>FC_IND_CPC_BC_E!Q32+FC_IND_CPC_OC_E!Q32+FC_IND_CPC_PH_E!Q32</f>
        <v>0</v>
      </c>
      <c r="R32" s="8">
        <f>FC_IND_CPC_BC_E!R32+FC_IND_CPC_OC_E!R32+FC_IND_CPC_PH_E!R32</f>
        <v>0</v>
      </c>
      <c r="S32" s="8">
        <f>FC_IND_CPC_BC_E!S32+FC_IND_CPC_OC_E!S32+FC_IND_CPC_PH_E!S32</f>
        <v>0</v>
      </c>
      <c r="T32" s="8">
        <f>FC_IND_CPC_BC_E!T32+FC_IND_CPC_OC_E!T32+FC_IND_CPC_PH_E!T32</f>
        <v>0</v>
      </c>
      <c r="U32" s="8">
        <f>FC_IND_CPC_BC_E!U32+FC_IND_CPC_OC_E!U32+FC_IND_CPC_PH_E!U32</f>
        <v>0</v>
      </c>
      <c r="V32" s="8">
        <f>FC_IND_CPC_BC_E!V32+FC_IND_CPC_OC_E!V32+FC_IND_CPC_PH_E!V32</f>
        <v>0</v>
      </c>
      <c r="W32" s="8">
        <f>FC_IND_CPC_BC_E!W32+FC_IND_CPC_OC_E!W32+FC_IND_CPC_PH_E!W32</f>
        <v>0</v>
      </c>
      <c r="X32" s="8">
        <f>FC_IND_CPC_BC_E!X32+FC_IND_CPC_OC_E!X32+FC_IND_CPC_PH_E!X32</f>
        <v>0</v>
      </c>
      <c r="Y32" s="8">
        <f>FC_IND_CPC_BC_E!Y32+FC_IND_CPC_OC_E!Y32+FC_IND_CPC_PH_E!Y32</f>
        <v>0</v>
      </c>
      <c r="Z32" s="8">
        <f>FC_IND_CPC_BC_E!Z32+FC_IND_CPC_OC_E!Z32+FC_IND_CPC_PH_E!Z32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222.62611608</v>
      </c>
      <c r="D33" s="19">
        <f t="shared" ref="D33:W33" si="27">SUM(D34:D50)</f>
        <v>688.62667175999991</v>
      </c>
      <c r="E33" s="19">
        <f t="shared" si="27"/>
        <v>530.49270672</v>
      </c>
      <c r="F33" s="19">
        <f t="shared" si="27"/>
        <v>471.08025000000009</v>
      </c>
      <c r="G33" s="19">
        <f t="shared" si="27"/>
        <v>425.40630192000015</v>
      </c>
      <c r="H33" s="19">
        <f t="shared" si="27"/>
        <v>114.16133916000003</v>
      </c>
      <c r="I33" s="19">
        <f t="shared" si="27"/>
        <v>46.510948079999991</v>
      </c>
      <c r="J33" s="19">
        <f t="shared" si="27"/>
        <v>312.10312824000005</v>
      </c>
      <c r="K33" s="19">
        <f t="shared" si="27"/>
        <v>132.05785716</v>
      </c>
      <c r="L33" s="19">
        <f t="shared" si="27"/>
        <v>136.40472252000001</v>
      </c>
      <c r="M33" s="19">
        <f t="shared" si="27"/>
        <v>164.07540396000002</v>
      </c>
      <c r="N33" s="19">
        <f t="shared" si="27"/>
        <v>115.70139251999998</v>
      </c>
      <c r="O33" s="19">
        <f t="shared" si="27"/>
        <v>45.847004400000003</v>
      </c>
      <c r="P33" s="19">
        <f t="shared" si="27"/>
        <v>36.945961560000001</v>
      </c>
      <c r="Q33" s="19">
        <f t="shared" si="27"/>
        <v>30.844235880000003</v>
      </c>
      <c r="R33" s="19">
        <f t="shared" si="27"/>
        <v>24.561806760000003</v>
      </c>
      <c r="S33" s="19">
        <f t="shared" si="27"/>
        <v>46.233868680000008</v>
      </c>
      <c r="T33" s="19">
        <f t="shared" si="27"/>
        <v>21.060085320000002</v>
      </c>
      <c r="U33" s="19">
        <f t="shared" si="27"/>
        <v>43.115860080000004</v>
      </c>
      <c r="V33" s="19">
        <f t="shared" si="27"/>
        <v>17.633860560000002</v>
      </c>
      <c r="W33" s="19">
        <f t="shared" si="27"/>
        <v>15.399072720000003</v>
      </c>
      <c r="X33" s="19">
        <f t="shared" ref="X33:Z33" si="28">SUM(X34:X50)</f>
        <v>14.009568839999998</v>
      </c>
      <c r="Y33" s="19">
        <f t="shared" si="28"/>
        <v>15.347905920000002</v>
      </c>
      <c r="Z33" s="19">
        <f t="shared" si="28"/>
        <v>12.4694982</v>
      </c>
    </row>
    <row r="34" spans="1:26" ht="11.25" customHeight="1" x14ac:dyDescent="0.2">
      <c r="A34" s="28" t="s">
        <v>54</v>
      </c>
      <c r="B34" s="7" t="s">
        <v>55</v>
      </c>
      <c r="C34" s="8">
        <f>FC_IND_CPC_BC_E!C34+FC_IND_CPC_OC_E!C34+FC_IND_CPC_PH_E!C34</f>
        <v>0</v>
      </c>
      <c r="D34" s="8">
        <f>FC_IND_CPC_BC_E!D34+FC_IND_CPC_OC_E!D34+FC_IND_CPC_PH_E!D34</f>
        <v>0</v>
      </c>
      <c r="E34" s="8">
        <f>FC_IND_CPC_BC_E!E34+FC_IND_CPC_OC_E!E34+FC_IND_CPC_PH_E!E34</f>
        <v>0</v>
      </c>
      <c r="F34" s="8">
        <f>FC_IND_CPC_BC_E!F34+FC_IND_CPC_OC_E!F34+FC_IND_CPC_PH_E!F34</f>
        <v>0</v>
      </c>
      <c r="G34" s="8">
        <f>FC_IND_CPC_BC_E!G34+FC_IND_CPC_OC_E!G34+FC_IND_CPC_PH_E!G34</f>
        <v>0</v>
      </c>
      <c r="H34" s="8">
        <f>FC_IND_CPC_BC_E!H34+FC_IND_CPC_OC_E!H34+FC_IND_CPC_PH_E!H34</f>
        <v>0</v>
      </c>
      <c r="I34" s="8">
        <f>FC_IND_CPC_BC_E!I34+FC_IND_CPC_OC_E!I34+FC_IND_CPC_PH_E!I34</f>
        <v>0</v>
      </c>
      <c r="J34" s="8">
        <f>FC_IND_CPC_BC_E!J34+FC_IND_CPC_OC_E!J34+FC_IND_CPC_PH_E!J34</f>
        <v>0</v>
      </c>
      <c r="K34" s="8">
        <f>FC_IND_CPC_BC_E!K34+FC_IND_CPC_OC_E!K34+FC_IND_CPC_PH_E!K34</f>
        <v>0</v>
      </c>
      <c r="L34" s="8">
        <f>FC_IND_CPC_BC_E!L34+FC_IND_CPC_OC_E!L34+FC_IND_CPC_PH_E!L34</f>
        <v>0</v>
      </c>
      <c r="M34" s="8">
        <f>FC_IND_CPC_BC_E!M34+FC_IND_CPC_OC_E!M34+FC_IND_CPC_PH_E!M34</f>
        <v>0</v>
      </c>
      <c r="N34" s="8">
        <f>FC_IND_CPC_BC_E!N34+FC_IND_CPC_OC_E!N34+FC_IND_CPC_PH_E!N34</f>
        <v>0</v>
      </c>
      <c r="O34" s="8">
        <f>FC_IND_CPC_BC_E!O34+FC_IND_CPC_OC_E!O34+FC_IND_CPC_PH_E!O34</f>
        <v>0</v>
      </c>
      <c r="P34" s="8">
        <f>FC_IND_CPC_BC_E!P34+FC_IND_CPC_OC_E!P34+FC_IND_CPC_PH_E!P34</f>
        <v>0</v>
      </c>
      <c r="Q34" s="8">
        <f>FC_IND_CPC_BC_E!Q34+FC_IND_CPC_OC_E!Q34+FC_IND_CPC_PH_E!Q34</f>
        <v>0</v>
      </c>
      <c r="R34" s="8">
        <f>FC_IND_CPC_BC_E!R34+FC_IND_CPC_OC_E!R34+FC_IND_CPC_PH_E!R34</f>
        <v>0</v>
      </c>
      <c r="S34" s="8">
        <f>FC_IND_CPC_BC_E!S34+FC_IND_CPC_OC_E!S34+FC_IND_CPC_PH_E!S34</f>
        <v>0</v>
      </c>
      <c r="T34" s="8">
        <f>FC_IND_CPC_BC_E!T34+FC_IND_CPC_OC_E!T34+FC_IND_CPC_PH_E!T34</f>
        <v>0</v>
      </c>
      <c r="U34" s="8">
        <f>FC_IND_CPC_BC_E!U34+FC_IND_CPC_OC_E!U34+FC_IND_CPC_PH_E!U34</f>
        <v>0</v>
      </c>
      <c r="V34" s="8">
        <f>FC_IND_CPC_BC_E!V34+FC_IND_CPC_OC_E!V34+FC_IND_CPC_PH_E!V34</f>
        <v>0</v>
      </c>
      <c r="W34" s="8">
        <f>FC_IND_CPC_BC_E!W34+FC_IND_CPC_OC_E!W34+FC_IND_CPC_PH_E!W34</f>
        <v>0</v>
      </c>
      <c r="X34" s="8">
        <f>FC_IND_CPC_BC_E!X34+FC_IND_CPC_OC_E!X34+FC_IND_CPC_PH_E!X34</f>
        <v>0</v>
      </c>
      <c r="Y34" s="8">
        <f>FC_IND_CPC_BC_E!Y34+FC_IND_CPC_OC_E!Y34+FC_IND_CPC_PH_E!Y34</f>
        <v>0</v>
      </c>
      <c r="Z34" s="8">
        <f>FC_IND_CPC_BC_E!Z34+FC_IND_CPC_OC_E!Z34+FC_IND_CPC_PH_E!Z34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FC_IND_CPC_BC_E!C35+FC_IND_CPC_OC_E!C35+FC_IND_CPC_PH_E!C35</f>
        <v>0</v>
      </c>
      <c r="D35" s="8">
        <f>FC_IND_CPC_BC_E!D35+FC_IND_CPC_OC_E!D35+FC_IND_CPC_PH_E!D35</f>
        <v>0</v>
      </c>
      <c r="E35" s="8">
        <f>FC_IND_CPC_BC_E!E35+FC_IND_CPC_OC_E!E35+FC_IND_CPC_PH_E!E35</f>
        <v>0</v>
      </c>
      <c r="F35" s="8">
        <f>FC_IND_CPC_BC_E!F35+FC_IND_CPC_OC_E!F35+FC_IND_CPC_PH_E!F35</f>
        <v>0</v>
      </c>
      <c r="G35" s="8">
        <f>FC_IND_CPC_BC_E!G35+FC_IND_CPC_OC_E!G35+FC_IND_CPC_PH_E!G35</f>
        <v>0</v>
      </c>
      <c r="H35" s="8">
        <f>FC_IND_CPC_BC_E!H35+FC_IND_CPC_OC_E!H35+FC_IND_CPC_PH_E!H35</f>
        <v>0</v>
      </c>
      <c r="I35" s="8">
        <f>FC_IND_CPC_BC_E!I35+FC_IND_CPC_OC_E!I35+FC_IND_CPC_PH_E!I35</f>
        <v>0</v>
      </c>
      <c r="J35" s="8">
        <f>FC_IND_CPC_BC_E!J35+FC_IND_CPC_OC_E!J35+FC_IND_CPC_PH_E!J35</f>
        <v>0</v>
      </c>
      <c r="K35" s="8">
        <f>FC_IND_CPC_BC_E!K35+FC_IND_CPC_OC_E!K35+FC_IND_CPC_PH_E!K35</f>
        <v>0</v>
      </c>
      <c r="L35" s="8">
        <f>FC_IND_CPC_BC_E!L35+FC_IND_CPC_OC_E!L35+FC_IND_CPC_PH_E!L35</f>
        <v>0</v>
      </c>
      <c r="M35" s="8">
        <f>FC_IND_CPC_BC_E!M35+FC_IND_CPC_OC_E!M35+FC_IND_CPC_PH_E!M35</f>
        <v>0</v>
      </c>
      <c r="N35" s="8">
        <f>FC_IND_CPC_BC_E!N35+FC_IND_CPC_OC_E!N35+FC_IND_CPC_PH_E!N35</f>
        <v>0</v>
      </c>
      <c r="O35" s="8">
        <f>FC_IND_CPC_BC_E!O35+FC_IND_CPC_OC_E!O35+FC_IND_CPC_PH_E!O35</f>
        <v>0</v>
      </c>
      <c r="P35" s="8">
        <f>FC_IND_CPC_BC_E!P35+FC_IND_CPC_OC_E!P35+FC_IND_CPC_PH_E!P35</f>
        <v>0</v>
      </c>
      <c r="Q35" s="8">
        <f>FC_IND_CPC_BC_E!Q35+FC_IND_CPC_OC_E!Q35+FC_IND_CPC_PH_E!Q35</f>
        <v>0</v>
      </c>
      <c r="R35" s="8">
        <f>FC_IND_CPC_BC_E!R35+FC_IND_CPC_OC_E!R35+FC_IND_CPC_PH_E!R35</f>
        <v>0</v>
      </c>
      <c r="S35" s="8">
        <f>FC_IND_CPC_BC_E!S35+FC_IND_CPC_OC_E!S35+FC_IND_CPC_PH_E!S35</f>
        <v>0</v>
      </c>
      <c r="T35" s="8">
        <f>FC_IND_CPC_BC_E!T35+FC_IND_CPC_OC_E!T35+FC_IND_CPC_PH_E!T35</f>
        <v>0</v>
      </c>
      <c r="U35" s="8">
        <f>FC_IND_CPC_BC_E!U35+FC_IND_CPC_OC_E!U35+FC_IND_CPC_PH_E!U35</f>
        <v>0</v>
      </c>
      <c r="V35" s="8">
        <f>FC_IND_CPC_BC_E!V35+FC_IND_CPC_OC_E!V35+FC_IND_CPC_PH_E!V35</f>
        <v>0</v>
      </c>
      <c r="W35" s="8">
        <f>FC_IND_CPC_BC_E!W35+FC_IND_CPC_OC_E!W35+FC_IND_CPC_PH_E!W35</f>
        <v>0</v>
      </c>
      <c r="X35" s="8">
        <f>FC_IND_CPC_BC_E!X35+FC_IND_CPC_OC_E!X35+FC_IND_CPC_PH_E!X35</f>
        <v>0</v>
      </c>
      <c r="Y35" s="8">
        <f>FC_IND_CPC_BC_E!Y35+FC_IND_CPC_OC_E!Y35+FC_IND_CPC_PH_E!Y35</f>
        <v>0</v>
      </c>
      <c r="Z35" s="8">
        <f>FC_IND_CPC_BC_E!Z35+FC_IND_CPC_OC_E!Z35+FC_IND_CPC_PH_E!Z35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FC_IND_CPC_BC_E!C36+FC_IND_CPC_OC_E!C36+FC_IND_CPC_PH_E!C36</f>
        <v>2.9846552399999999</v>
      </c>
      <c r="D36" s="8">
        <f>FC_IND_CPC_BC_E!D36+FC_IND_CPC_OC_E!D36+FC_IND_CPC_PH_E!D36</f>
        <v>2.9846552399999999</v>
      </c>
      <c r="E36" s="8">
        <f>FC_IND_CPC_BC_E!E36+FC_IND_CPC_OC_E!E36+FC_IND_CPC_PH_E!E36</f>
        <v>2.9846552400000017</v>
      </c>
      <c r="F36" s="8">
        <f>FC_IND_CPC_BC_E!F36+FC_IND_CPC_OC_E!F36+FC_IND_CPC_PH_E!F36</f>
        <v>2.9846552400000013</v>
      </c>
      <c r="G36" s="8">
        <f>FC_IND_CPC_BC_E!G36+FC_IND_CPC_OC_E!G36+FC_IND_CPC_PH_E!G36</f>
        <v>5.9704462800000018</v>
      </c>
      <c r="H36" s="8">
        <f>FC_IND_CPC_BC_E!H36+FC_IND_CPC_OC_E!H36+FC_IND_CPC_PH_E!H36</f>
        <v>2.9853367200000012</v>
      </c>
      <c r="I36" s="8">
        <f>FC_IND_CPC_BC_E!I36+FC_IND_CPC_OC_E!I36+FC_IND_CPC_PH_E!I36</f>
        <v>8.9557829999999967</v>
      </c>
      <c r="J36" s="8">
        <f>FC_IND_CPC_BC_E!J36+FC_IND_CPC_OC_E!J36+FC_IND_CPC_PH_E!J36</f>
        <v>11.610374760000001</v>
      </c>
      <c r="K36" s="8">
        <f>FC_IND_CPC_BC_E!K36+FC_IND_CPC_OC_E!K36+FC_IND_CPC_PH_E!K36</f>
        <v>17.415675720000003</v>
      </c>
      <c r="L36" s="8">
        <f>FC_IND_CPC_BC_E!L36+FC_IND_CPC_OC_E!L36+FC_IND_CPC_PH_E!L36</f>
        <v>0</v>
      </c>
      <c r="M36" s="8">
        <f>FC_IND_CPC_BC_E!M36+FC_IND_CPC_OC_E!M36+FC_IND_CPC_PH_E!M36</f>
        <v>2.9026504799999997</v>
      </c>
      <c r="N36" s="8">
        <f>FC_IND_CPC_BC_E!N36+FC_IND_CPC_OC_E!N36+FC_IND_CPC_PH_E!N36</f>
        <v>31.928700959999986</v>
      </c>
      <c r="O36" s="8">
        <f>FC_IND_CPC_BC_E!O36+FC_IND_CPC_OC_E!O36+FC_IND_CPC_PH_E!O36</f>
        <v>11.610374760000001</v>
      </c>
      <c r="P36" s="8">
        <f>FC_IND_CPC_BC_E!P36+FC_IND_CPC_OC_E!P36+FC_IND_CPC_PH_E!P36</f>
        <v>5.8053009600000003</v>
      </c>
      <c r="Q36" s="8">
        <f>FC_IND_CPC_BC_E!Q36+FC_IND_CPC_OC_E!Q36+FC_IND_CPC_PH_E!Q36</f>
        <v>5.8053009600000003</v>
      </c>
      <c r="R36" s="8">
        <f>FC_IND_CPC_BC_E!R36+FC_IND_CPC_OC_E!R36+FC_IND_CPC_PH_E!R36</f>
        <v>5.8053009600000003</v>
      </c>
      <c r="S36" s="8">
        <f>FC_IND_CPC_BC_E!S36+FC_IND_CPC_OC_E!S36+FC_IND_CPC_PH_E!S36</f>
        <v>5.8053009600000021</v>
      </c>
      <c r="T36" s="8">
        <f>FC_IND_CPC_BC_E!T36+FC_IND_CPC_OC_E!T36+FC_IND_CPC_PH_E!T36</f>
        <v>6.4583859600000011</v>
      </c>
      <c r="U36" s="8">
        <f>FC_IND_CPC_BC_E!U36+FC_IND_CPC_OC_E!U36+FC_IND_CPC_PH_E!U36</f>
        <v>7.0592241600000012</v>
      </c>
      <c r="V36" s="8">
        <f>FC_IND_CPC_BC_E!V36+FC_IND_CPC_OC_E!V36+FC_IND_CPC_PH_E!V36</f>
        <v>6.0547226399999987</v>
      </c>
      <c r="W36" s="8">
        <f>FC_IND_CPC_BC_E!W36+FC_IND_CPC_OC_E!W36+FC_IND_CPC_PH_E!W36</f>
        <v>5.9068414800000033</v>
      </c>
      <c r="X36" s="8">
        <f>FC_IND_CPC_BC_E!X36+FC_IND_CPC_OC_E!X36+FC_IND_CPC_PH_E!X36</f>
        <v>6.59468196</v>
      </c>
      <c r="Y36" s="8">
        <f>FC_IND_CPC_BC_E!Y36+FC_IND_CPC_OC_E!Y36+FC_IND_CPC_PH_E!Y36</f>
        <v>6.1796606400000016</v>
      </c>
      <c r="Z36" s="8">
        <f>FC_IND_CPC_BC_E!Z36+FC_IND_CPC_OC_E!Z36+FC_IND_CPC_PH_E!Z36</f>
        <v>7.8224817600000023</v>
      </c>
    </row>
    <row r="37" spans="1:26" ht="11.25" customHeight="1" x14ac:dyDescent="0.2">
      <c r="A37" s="28" t="s">
        <v>60</v>
      </c>
      <c r="B37" s="7" t="s">
        <v>61</v>
      </c>
      <c r="C37" s="8">
        <f>FC_IND_CPC_BC_E!C37+FC_IND_CPC_OC_E!C37+FC_IND_CPC_PH_E!C37</f>
        <v>0</v>
      </c>
      <c r="D37" s="8">
        <f>FC_IND_CPC_BC_E!D37+FC_IND_CPC_OC_E!D37+FC_IND_CPC_PH_E!D37</f>
        <v>0</v>
      </c>
      <c r="E37" s="8">
        <f>FC_IND_CPC_BC_E!E37+FC_IND_CPC_OC_E!E37+FC_IND_CPC_PH_E!E37</f>
        <v>0</v>
      </c>
      <c r="F37" s="8">
        <f>FC_IND_CPC_BC_E!F37+FC_IND_CPC_OC_E!F37+FC_IND_CPC_PH_E!F37</f>
        <v>0</v>
      </c>
      <c r="G37" s="8">
        <f>FC_IND_CPC_BC_E!G37+FC_IND_CPC_OC_E!G37+FC_IND_CPC_PH_E!G37</f>
        <v>0</v>
      </c>
      <c r="H37" s="8">
        <f>FC_IND_CPC_BC_E!H37+FC_IND_CPC_OC_E!H37+FC_IND_CPC_PH_E!H37</f>
        <v>0</v>
      </c>
      <c r="I37" s="8">
        <f>FC_IND_CPC_BC_E!I37+FC_IND_CPC_OC_E!I37+FC_IND_CPC_PH_E!I37</f>
        <v>0</v>
      </c>
      <c r="J37" s="8">
        <f>FC_IND_CPC_BC_E!J37+FC_IND_CPC_OC_E!J37+FC_IND_CPC_PH_E!J37</f>
        <v>0</v>
      </c>
      <c r="K37" s="8">
        <f>FC_IND_CPC_BC_E!K37+FC_IND_CPC_OC_E!K37+FC_IND_CPC_PH_E!K37</f>
        <v>0</v>
      </c>
      <c r="L37" s="8">
        <f>FC_IND_CPC_BC_E!L37+FC_IND_CPC_OC_E!L37+FC_IND_CPC_PH_E!L37</f>
        <v>0</v>
      </c>
      <c r="M37" s="8">
        <f>FC_IND_CPC_BC_E!M37+FC_IND_CPC_OC_E!M37+FC_IND_CPC_PH_E!M37</f>
        <v>0</v>
      </c>
      <c r="N37" s="8">
        <f>FC_IND_CPC_BC_E!N37+FC_IND_CPC_OC_E!N37+FC_IND_CPC_PH_E!N37</f>
        <v>0</v>
      </c>
      <c r="O37" s="8">
        <f>FC_IND_CPC_BC_E!O37+FC_IND_CPC_OC_E!O37+FC_IND_CPC_PH_E!O37</f>
        <v>0</v>
      </c>
      <c r="P37" s="8">
        <f>FC_IND_CPC_BC_E!P37+FC_IND_CPC_OC_E!P37+FC_IND_CPC_PH_E!P37</f>
        <v>0</v>
      </c>
      <c r="Q37" s="8">
        <f>FC_IND_CPC_BC_E!Q37+FC_IND_CPC_OC_E!Q37+FC_IND_CPC_PH_E!Q37</f>
        <v>0</v>
      </c>
      <c r="R37" s="8">
        <f>FC_IND_CPC_BC_E!R37+FC_IND_CPC_OC_E!R37+FC_IND_CPC_PH_E!R37</f>
        <v>0</v>
      </c>
      <c r="S37" s="8">
        <f>FC_IND_CPC_BC_E!S37+FC_IND_CPC_OC_E!S37+FC_IND_CPC_PH_E!S37</f>
        <v>0</v>
      </c>
      <c r="T37" s="8">
        <f>FC_IND_CPC_BC_E!T37+FC_IND_CPC_OC_E!T37+FC_IND_CPC_PH_E!T37</f>
        <v>0</v>
      </c>
      <c r="U37" s="8">
        <f>FC_IND_CPC_BC_E!U37+FC_IND_CPC_OC_E!U37+FC_IND_CPC_PH_E!U37</f>
        <v>0</v>
      </c>
      <c r="V37" s="8">
        <f>FC_IND_CPC_BC_E!V37+FC_IND_CPC_OC_E!V37+FC_IND_CPC_PH_E!V37</f>
        <v>0</v>
      </c>
      <c r="W37" s="8">
        <f>FC_IND_CPC_BC_E!W37+FC_IND_CPC_OC_E!W37+FC_IND_CPC_PH_E!W37</f>
        <v>0</v>
      </c>
      <c r="X37" s="8">
        <f>FC_IND_CPC_BC_E!X37+FC_IND_CPC_OC_E!X37+FC_IND_CPC_PH_E!X37</f>
        <v>0</v>
      </c>
      <c r="Y37" s="8">
        <f>FC_IND_CPC_BC_E!Y37+FC_IND_CPC_OC_E!Y37+FC_IND_CPC_PH_E!Y37</f>
        <v>0</v>
      </c>
      <c r="Z37" s="8">
        <f>FC_IND_CPC_BC_E!Z37+FC_IND_CPC_OC_E!Z37+FC_IND_CPC_PH_E!Z37</f>
        <v>0</v>
      </c>
    </row>
    <row r="38" spans="1:26" ht="11.25" customHeight="1" x14ac:dyDescent="0.2">
      <c r="A38" s="28" t="s">
        <v>62</v>
      </c>
      <c r="B38" s="7" t="s">
        <v>63</v>
      </c>
      <c r="C38" s="8">
        <f>FC_IND_CPC_BC_E!C38+FC_IND_CPC_OC_E!C38+FC_IND_CPC_PH_E!C38</f>
        <v>0</v>
      </c>
      <c r="D38" s="8">
        <f>FC_IND_CPC_BC_E!D38+FC_IND_CPC_OC_E!D38+FC_IND_CPC_PH_E!D38</f>
        <v>0</v>
      </c>
      <c r="E38" s="8">
        <f>FC_IND_CPC_BC_E!E38+FC_IND_CPC_OC_E!E38+FC_IND_CPC_PH_E!E38</f>
        <v>0</v>
      </c>
      <c r="F38" s="8">
        <f>FC_IND_CPC_BC_E!F38+FC_IND_CPC_OC_E!F38+FC_IND_CPC_PH_E!F38</f>
        <v>0</v>
      </c>
      <c r="G38" s="8">
        <f>FC_IND_CPC_BC_E!G38+FC_IND_CPC_OC_E!G38+FC_IND_CPC_PH_E!G38</f>
        <v>0</v>
      </c>
      <c r="H38" s="8">
        <f>FC_IND_CPC_BC_E!H38+FC_IND_CPC_OC_E!H38+FC_IND_CPC_PH_E!H38</f>
        <v>0</v>
      </c>
      <c r="I38" s="8">
        <f>FC_IND_CPC_BC_E!I38+FC_IND_CPC_OC_E!I38+FC_IND_CPC_PH_E!I38</f>
        <v>0</v>
      </c>
      <c r="J38" s="8">
        <f>FC_IND_CPC_BC_E!J38+FC_IND_CPC_OC_E!J38+FC_IND_CPC_PH_E!J38</f>
        <v>0</v>
      </c>
      <c r="K38" s="8">
        <f>FC_IND_CPC_BC_E!K38+FC_IND_CPC_OC_E!K38+FC_IND_CPC_PH_E!K38</f>
        <v>0</v>
      </c>
      <c r="L38" s="8">
        <f>FC_IND_CPC_BC_E!L38+FC_IND_CPC_OC_E!L38+FC_IND_CPC_PH_E!L38</f>
        <v>0</v>
      </c>
      <c r="M38" s="8">
        <f>FC_IND_CPC_BC_E!M38+FC_IND_CPC_OC_E!M38+FC_IND_CPC_PH_E!M38</f>
        <v>0</v>
      </c>
      <c r="N38" s="8">
        <f>FC_IND_CPC_BC_E!N38+FC_IND_CPC_OC_E!N38+FC_IND_CPC_PH_E!N38</f>
        <v>0</v>
      </c>
      <c r="O38" s="8">
        <f>FC_IND_CPC_BC_E!O38+FC_IND_CPC_OC_E!O38+FC_IND_CPC_PH_E!O38</f>
        <v>0</v>
      </c>
      <c r="P38" s="8">
        <f>FC_IND_CPC_BC_E!P38+FC_IND_CPC_OC_E!P38+FC_IND_CPC_PH_E!P38</f>
        <v>0</v>
      </c>
      <c r="Q38" s="8">
        <f>FC_IND_CPC_BC_E!Q38+FC_IND_CPC_OC_E!Q38+FC_IND_CPC_PH_E!Q38</f>
        <v>0</v>
      </c>
      <c r="R38" s="8">
        <f>FC_IND_CPC_BC_E!R38+FC_IND_CPC_OC_E!R38+FC_IND_CPC_PH_E!R38</f>
        <v>0</v>
      </c>
      <c r="S38" s="8">
        <f>FC_IND_CPC_BC_E!S38+FC_IND_CPC_OC_E!S38+FC_IND_CPC_PH_E!S38</f>
        <v>0</v>
      </c>
      <c r="T38" s="8">
        <f>FC_IND_CPC_BC_E!T38+FC_IND_CPC_OC_E!T38+FC_IND_CPC_PH_E!T38</f>
        <v>0</v>
      </c>
      <c r="U38" s="8">
        <f>FC_IND_CPC_BC_E!U38+FC_IND_CPC_OC_E!U38+FC_IND_CPC_PH_E!U38</f>
        <v>0</v>
      </c>
      <c r="V38" s="8">
        <f>FC_IND_CPC_BC_E!V38+FC_IND_CPC_OC_E!V38+FC_IND_CPC_PH_E!V38</f>
        <v>0</v>
      </c>
      <c r="W38" s="8">
        <f>FC_IND_CPC_BC_E!W38+FC_IND_CPC_OC_E!W38+FC_IND_CPC_PH_E!W38</f>
        <v>0</v>
      </c>
      <c r="X38" s="8">
        <f>FC_IND_CPC_BC_E!X38+FC_IND_CPC_OC_E!X38+FC_IND_CPC_PH_E!X38</f>
        <v>0</v>
      </c>
      <c r="Y38" s="8">
        <f>FC_IND_CPC_BC_E!Y38+FC_IND_CPC_OC_E!Y38+FC_IND_CPC_PH_E!Y38</f>
        <v>0</v>
      </c>
      <c r="Z38" s="8">
        <f>FC_IND_CPC_BC_E!Z38+FC_IND_CPC_OC_E!Z38+FC_IND_CPC_PH_E!Z38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FC_IND_CPC_BC_E!C39+FC_IND_CPC_OC_E!C39+FC_IND_CPC_PH_E!C39</f>
        <v>0</v>
      </c>
      <c r="D39" s="8">
        <f>FC_IND_CPC_BC_E!D39+FC_IND_CPC_OC_E!D39+FC_IND_CPC_PH_E!D39</f>
        <v>0</v>
      </c>
      <c r="E39" s="8">
        <f>FC_IND_CPC_BC_E!E39+FC_IND_CPC_OC_E!E39+FC_IND_CPC_PH_E!E39</f>
        <v>0</v>
      </c>
      <c r="F39" s="8">
        <f>FC_IND_CPC_BC_E!F39+FC_IND_CPC_OC_E!F39+FC_IND_CPC_PH_E!F39</f>
        <v>0</v>
      </c>
      <c r="G39" s="8">
        <f>FC_IND_CPC_BC_E!G39+FC_IND_CPC_OC_E!G39+FC_IND_CPC_PH_E!G39</f>
        <v>0</v>
      </c>
      <c r="H39" s="8">
        <f>FC_IND_CPC_BC_E!H39+FC_IND_CPC_OC_E!H39+FC_IND_CPC_PH_E!H39</f>
        <v>0</v>
      </c>
      <c r="I39" s="8">
        <f>FC_IND_CPC_BC_E!I39+FC_IND_CPC_OC_E!I39+FC_IND_CPC_PH_E!I39</f>
        <v>0</v>
      </c>
      <c r="J39" s="8">
        <f>FC_IND_CPC_BC_E!J39+FC_IND_CPC_OC_E!J39+FC_IND_CPC_PH_E!J39</f>
        <v>0</v>
      </c>
      <c r="K39" s="8">
        <f>FC_IND_CPC_BC_E!K39+FC_IND_CPC_OC_E!K39+FC_IND_CPC_PH_E!K39</f>
        <v>0</v>
      </c>
      <c r="L39" s="8">
        <f>FC_IND_CPC_BC_E!L39+FC_IND_CPC_OC_E!L39+FC_IND_CPC_PH_E!L39</f>
        <v>0</v>
      </c>
      <c r="M39" s="8">
        <f>FC_IND_CPC_BC_E!M39+FC_IND_CPC_OC_E!M39+FC_IND_CPC_PH_E!M39</f>
        <v>0</v>
      </c>
      <c r="N39" s="8">
        <f>FC_IND_CPC_BC_E!N39+FC_IND_CPC_OC_E!N39+FC_IND_CPC_PH_E!N39</f>
        <v>0</v>
      </c>
      <c r="O39" s="8">
        <f>FC_IND_CPC_BC_E!O39+FC_IND_CPC_OC_E!O39+FC_IND_CPC_PH_E!O39</f>
        <v>0</v>
      </c>
      <c r="P39" s="8">
        <f>FC_IND_CPC_BC_E!P39+FC_IND_CPC_OC_E!P39+FC_IND_CPC_PH_E!P39</f>
        <v>0</v>
      </c>
      <c r="Q39" s="8">
        <f>FC_IND_CPC_BC_E!Q39+FC_IND_CPC_OC_E!Q39+FC_IND_CPC_PH_E!Q39</f>
        <v>0</v>
      </c>
      <c r="R39" s="8">
        <f>FC_IND_CPC_BC_E!R39+FC_IND_CPC_OC_E!R39+FC_IND_CPC_PH_E!R39</f>
        <v>0</v>
      </c>
      <c r="S39" s="8">
        <f>FC_IND_CPC_BC_E!S39+FC_IND_CPC_OC_E!S39+FC_IND_CPC_PH_E!S39</f>
        <v>0</v>
      </c>
      <c r="T39" s="8">
        <f>FC_IND_CPC_BC_E!T39+FC_IND_CPC_OC_E!T39+FC_IND_CPC_PH_E!T39</f>
        <v>0</v>
      </c>
      <c r="U39" s="8">
        <f>FC_IND_CPC_BC_E!U39+FC_IND_CPC_OC_E!U39+FC_IND_CPC_PH_E!U39</f>
        <v>0</v>
      </c>
      <c r="V39" s="8">
        <f>FC_IND_CPC_BC_E!V39+FC_IND_CPC_OC_E!V39+FC_IND_CPC_PH_E!V39</f>
        <v>0</v>
      </c>
      <c r="W39" s="8">
        <f>FC_IND_CPC_BC_E!W39+FC_IND_CPC_OC_E!W39+FC_IND_CPC_PH_E!W39</f>
        <v>0</v>
      </c>
      <c r="X39" s="8">
        <f>FC_IND_CPC_BC_E!X39+FC_IND_CPC_OC_E!X39+FC_IND_CPC_PH_E!X39</f>
        <v>0</v>
      </c>
      <c r="Y39" s="8">
        <f>FC_IND_CPC_BC_E!Y39+FC_IND_CPC_OC_E!Y39+FC_IND_CPC_PH_E!Y39</f>
        <v>0</v>
      </c>
      <c r="Z39" s="8">
        <f>FC_IND_CPC_BC_E!Z39+FC_IND_CPC_OC_E!Z39+FC_IND_CPC_PH_E!Z39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FC_IND_CPC_BC_E!C40+FC_IND_CPC_OC_E!C40+FC_IND_CPC_PH_E!C40</f>
        <v>0</v>
      </c>
      <c r="D40" s="8">
        <f>FC_IND_CPC_BC_E!D40+FC_IND_CPC_OC_E!D40+FC_IND_CPC_PH_E!D40</f>
        <v>0</v>
      </c>
      <c r="E40" s="8">
        <f>FC_IND_CPC_BC_E!E40+FC_IND_CPC_OC_E!E40+FC_IND_CPC_PH_E!E40</f>
        <v>0</v>
      </c>
      <c r="F40" s="8">
        <f>FC_IND_CPC_BC_E!F40+FC_IND_CPC_OC_E!F40+FC_IND_CPC_PH_E!F40</f>
        <v>0</v>
      </c>
      <c r="G40" s="8">
        <f>FC_IND_CPC_BC_E!G40+FC_IND_CPC_OC_E!G40+FC_IND_CPC_PH_E!G40</f>
        <v>0</v>
      </c>
      <c r="H40" s="8">
        <f>FC_IND_CPC_BC_E!H40+FC_IND_CPC_OC_E!H40+FC_IND_CPC_PH_E!H40</f>
        <v>0</v>
      </c>
      <c r="I40" s="8">
        <f>FC_IND_CPC_BC_E!I40+FC_IND_CPC_OC_E!I40+FC_IND_CPC_PH_E!I40</f>
        <v>0</v>
      </c>
      <c r="J40" s="8">
        <f>FC_IND_CPC_BC_E!J40+FC_IND_CPC_OC_E!J40+FC_IND_CPC_PH_E!J40</f>
        <v>0</v>
      </c>
      <c r="K40" s="8">
        <f>FC_IND_CPC_BC_E!K40+FC_IND_CPC_OC_E!K40+FC_IND_CPC_PH_E!K40</f>
        <v>0</v>
      </c>
      <c r="L40" s="8">
        <f>FC_IND_CPC_BC_E!L40+FC_IND_CPC_OC_E!L40+FC_IND_CPC_PH_E!L40</f>
        <v>0</v>
      </c>
      <c r="M40" s="8">
        <f>FC_IND_CPC_BC_E!M40+FC_IND_CPC_OC_E!M40+FC_IND_CPC_PH_E!M40</f>
        <v>0</v>
      </c>
      <c r="N40" s="8">
        <f>FC_IND_CPC_BC_E!N40+FC_IND_CPC_OC_E!N40+FC_IND_CPC_PH_E!N40</f>
        <v>0</v>
      </c>
      <c r="O40" s="8">
        <f>FC_IND_CPC_BC_E!O40+FC_IND_CPC_OC_E!O40+FC_IND_CPC_PH_E!O40</f>
        <v>0</v>
      </c>
      <c r="P40" s="8">
        <f>FC_IND_CPC_BC_E!P40+FC_IND_CPC_OC_E!P40+FC_IND_CPC_PH_E!P40</f>
        <v>0</v>
      </c>
      <c r="Q40" s="8">
        <f>FC_IND_CPC_BC_E!Q40+FC_IND_CPC_OC_E!Q40+FC_IND_CPC_PH_E!Q40</f>
        <v>0</v>
      </c>
      <c r="R40" s="8">
        <f>FC_IND_CPC_BC_E!R40+FC_IND_CPC_OC_E!R40+FC_IND_CPC_PH_E!R40</f>
        <v>0</v>
      </c>
      <c r="S40" s="8">
        <f>FC_IND_CPC_BC_E!S40+FC_IND_CPC_OC_E!S40+FC_IND_CPC_PH_E!S40</f>
        <v>0</v>
      </c>
      <c r="T40" s="8">
        <f>FC_IND_CPC_BC_E!T40+FC_IND_CPC_OC_E!T40+FC_IND_CPC_PH_E!T40</f>
        <v>0</v>
      </c>
      <c r="U40" s="8">
        <f>FC_IND_CPC_BC_E!U40+FC_IND_CPC_OC_E!U40+FC_IND_CPC_PH_E!U40</f>
        <v>0</v>
      </c>
      <c r="V40" s="8">
        <f>FC_IND_CPC_BC_E!V40+FC_IND_CPC_OC_E!V40+FC_IND_CPC_PH_E!V40</f>
        <v>0</v>
      </c>
      <c r="W40" s="8">
        <f>FC_IND_CPC_BC_E!W40+FC_IND_CPC_OC_E!W40+FC_IND_CPC_PH_E!W40</f>
        <v>0</v>
      </c>
      <c r="X40" s="8">
        <f>FC_IND_CPC_BC_E!X40+FC_IND_CPC_OC_E!X40+FC_IND_CPC_PH_E!X40</f>
        <v>0</v>
      </c>
      <c r="Y40" s="8">
        <f>FC_IND_CPC_BC_E!Y40+FC_IND_CPC_OC_E!Y40+FC_IND_CPC_PH_E!Y40</f>
        <v>0</v>
      </c>
      <c r="Z40" s="8">
        <f>FC_IND_CPC_BC_E!Z40+FC_IND_CPC_OC_E!Z40+FC_IND_CPC_PH_E!Z40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FC_IND_CPC_BC_E!C41+FC_IND_CPC_OC_E!C41+FC_IND_CPC_PH_E!C41</f>
        <v>0</v>
      </c>
      <c r="D41" s="8">
        <f>FC_IND_CPC_BC_E!D41+FC_IND_CPC_OC_E!D41+FC_IND_CPC_PH_E!D41</f>
        <v>0</v>
      </c>
      <c r="E41" s="8">
        <f>FC_IND_CPC_BC_E!E41+FC_IND_CPC_OC_E!E41+FC_IND_CPC_PH_E!E41</f>
        <v>0</v>
      </c>
      <c r="F41" s="8">
        <f>FC_IND_CPC_BC_E!F41+FC_IND_CPC_OC_E!F41+FC_IND_CPC_PH_E!F41</f>
        <v>0</v>
      </c>
      <c r="G41" s="8">
        <f>FC_IND_CPC_BC_E!G41+FC_IND_CPC_OC_E!G41+FC_IND_CPC_PH_E!G41</f>
        <v>0</v>
      </c>
      <c r="H41" s="8">
        <f>FC_IND_CPC_BC_E!H41+FC_IND_CPC_OC_E!H41+FC_IND_CPC_PH_E!H41</f>
        <v>0</v>
      </c>
      <c r="I41" s="8">
        <f>FC_IND_CPC_BC_E!I41+FC_IND_CPC_OC_E!I41+FC_IND_CPC_PH_E!I41</f>
        <v>0</v>
      </c>
      <c r="J41" s="8">
        <f>FC_IND_CPC_BC_E!J41+FC_IND_CPC_OC_E!J41+FC_IND_CPC_PH_E!J41</f>
        <v>0</v>
      </c>
      <c r="K41" s="8">
        <f>FC_IND_CPC_BC_E!K41+FC_IND_CPC_OC_E!K41+FC_IND_CPC_PH_E!K41</f>
        <v>0</v>
      </c>
      <c r="L41" s="8">
        <f>FC_IND_CPC_BC_E!L41+FC_IND_CPC_OC_E!L41+FC_IND_CPC_PH_E!L41</f>
        <v>0</v>
      </c>
      <c r="M41" s="8">
        <f>FC_IND_CPC_BC_E!M41+FC_IND_CPC_OC_E!M41+FC_IND_CPC_PH_E!M41</f>
        <v>0</v>
      </c>
      <c r="N41" s="8">
        <f>FC_IND_CPC_BC_E!N41+FC_IND_CPC_OC_E!N41+FC_IND_CPC_PH_E!N41</f>
        <v>0</v>
      </c>
      <c r="O41" s="8">
        <f>FC_IND_CPC_BC_E!O41+FC_IND_CPC_OC_E!O41+FC_IND_CPC_PH_E!O41</f>
        <v>0</v>
      </c>
      <c r="P41" s="8">
        <f>FC_IND_CPC_BC_E!P41+FC_IND_CPC_OC_E!P41+FC_IND_CPC_PH_E!P41</f>
        <v>0</v>
      </c>
      <c r="Q41" s="8">
        <f>FC_IND_CPC_BC_E!Q41+FC_IND_CPC_OC_E!Q41+FC_IND_CPC_PH_E!Q41</f>
        <v>0</v>
      </c>
      <c r="R41" s="8">
        <f>FC_IND_CPC_BC_E!R41+FC_IND_CPC_OC_E!R41+FC_IND_CPC_PH_E!R41</f>
        <v>0</v>
      </c>
      <c r="S41" s="8">
        <f>FC_IND_CPC_BC_E!S41+FC_IND_CPC_OC_E!S41+FC_IND_CPC_PH_E!S41</f>
        <v>0</v>
      </c>
      <c r="T41" s="8">
        <f>FC_IND_CPC_BC_E!T41+FC_IND_CPC_OC_E!T41+FC_IND_CPC_PH_E!T41</f>
        <v>3.1060799999999993E-3</v>
      </c>
      <c r="U41" s="8">
        <f>FC_IND_CPC_BC_E!U41+FC_IND_CPC_OC_E!U41+FC_IND_CPC_PH_E!U41</f>
        <v>6.2121599999999996E-3</v>
      </c>
      <c r="V41" s="8">
        <f>FC_IND_CPC_BC_E!V41+FC_IND_CPC_OC_E!V41+FC_IND_CPC_PH_E!V41</f>
        <v>3.1060799999999993E-3</v>
      </c>
      <c r="W41" s="8">
        <f>FC_IND_CPC_BC_E!W41+FC_IND_CPC_OC_E!W41+FC_IND_CPC_PH_E!W41</f>
        <v>3.1060799999999993E-3</v>
      </c>
      <c r="X41" s="8">
        <f>FC_IND_CPC_BC_E!X41+FC_IND_CPC_OC_E!X41+FC_IND_CPC_PH_E!X41</f>
        <v>3.1060799999999989E-3</v>
      </c>
      <c r="Y41" s="8">
        <f>FC_IND_CPC_BC_E!Y41+FC_IND_CPC_OC_E!Y41+FC_IND_CPC_PH_E!Y41</f>
        <v>3.1060799999999993E-3</v>
      </c>
      <c r="Z41" s="8">
        <f>FC_IND_CPC_BC_E!Z41+FC_IND_CPC_OC_E!Z41+FC_IND_CPC_PH_E!Z41</f>
        <v>3.1060799999999985E-3</v>
      </c>
    </row>
    <row r="42" spans="1:26" ht="11.25" customHeight="1" x14ac:dyDescent="0.2">
      <c r="A42" s="28" t="s">
        <v>70</v>
      </c>
      <c r="B42" s="7" t="s">
        <v>71</v>
      </c>
      <c r="C42" s="8">
        <f>FC_IND_CPC_BC_E!C42+FC_IND_CPC_OC_E!C42+FC_IND_CPC_PH_E!C42</f>
        <v>0</v>
      </c>
      <c r="D42" s="8">
        <f>FC_IND_CPC_BC_E!D42+FC_IND_CPC_OC_E!D42+FC_IND_CPC_PH_E!D42</f>
        <v>0</v>
      </c>
      <c r="E42" s="8">
        <f>FC_IND_CPC_BC_E!E42+FC_IND_CPC_OC_E!E42+FC_IND_CPC_PH_E!E42</f>
        <v>0</v>
      </c>
      <c r="F42" s="8">
        <f>FC_IND_CPC_BC_E!F42+FC_IND_CPC_OC_E!F42+FC_IND_CPC_PH_E!F42</f>
        <v>0</v>
      </c>
      <c r="G42" s="8">
        <f>FC_IND_CPC_BC_E!G42+FC_IND_CPC_OC_E!G42+FC_IND_CPC_PH_E!G42</f>
        <v>0</v>
      </c>
      <c r="H42" s="8">
        <f>FC_IND_CPC_BC_E!H42+FC_IND_CPC_OC_E!H42+FC_IND_CPC_PH_E!H42</f>
        <v>0</v>
      </c>
      <c r="I42" s="8">
        <f>FC_IND_CPC_BC_E!I42+FC_IND_CPC_OC_E!I42+FC_IND_CPC_PH_E!I42</f>
        <v>0</v>
      </c>
      <c r="J42" s="8">
        <f>FC_IND_CPC_BC_E!J42+FC_IND_CPC_OC_E!J42+FC_IND_CPC_PH_E!J42</f>
        <v>0</v>
      </c>
      <c r="K42" s="8">
        <f>FC_IND_CPC_BC_E!K42+FC_IND_CPC_OC_E!K42+FC_IND_CPC_PH_E!K42</f>
        <v>0</v>
      </c>
      <c r="L42" s="8">
        <f>FC_IND_CPC_BC_E!L42+FC_IND_CPC_OC_E!L42+FC_IND_CPC_PH_E!L42</f>
        <v>0</v>
      </c>
      <c r="M42" s="8">
        <f>FC_IND_CPC_BC_E!M42+FC_IND_CPC_OC_E!M42+FC_IND_CPC_PH_E!M42</f>
        <v>0</v>
      </c>
      <c r="N42" s="8">
        <f>FC_IND_CPC_BC_E!N42+FC_IND_CPC_OC_E!N42+FC_IND_CPC_PH_E!N42</f>
        <v>0</v>
      </c>
      <c r="O42" s="8">
        <f>FC_IND_CPC_BC_E!O42+FC_IND_CPC_OC_E!O42+FC_IND_CPC_PH_E!O42</f>
        <v>0</v>
      </c>
      <c r="P42" s="8">
        <f>FC_IND_CPC_BC_E!P42+FC_IND_CPC_OC_E!P42+FC_IND_CPC_PH_E!P42</f>
        <v>0</v>
      </c>
      <c r="Q42" s="8">
        <f>FC_IND_CPC_BC_E!Q42+FC_IND_CPC_OC_E!Q42+FC_IND_CPC_PH_E!Q42</f>
        <v>0</v>
      </c>
      <c r="R42" s="8">
        <f>FC_IND_CPC_BC_E!R42+FC_IND_CPC_OC_E!R42+FC_IND_CPC_PH_E!R42</f>
        <v>0</v>
      </c>
      <c r="S42" s="8">
        <f>FC_IND_CPC_BC_E!S42+FC_IND_CPC_OC_E!S42+FC_IND_CPC_PH_E!S42</f>
        <v>0</v>
      </c>
      <c r="T42" s="8">
        <f>FC_IND_CPC_BC_E!T42+FC_IND_CPC_OC_E!T42+FC_IND_CPC_PH_E!T42</f>
        <v>0</v>
      </c>
      <c r="U42" s="8">
        <f>FC_IND_CPC_BC_E!U42+FC_IND_CPC_OC_E!U42+FC_IND_CPC_PH_E!U42</f>
        <v>0</v>
      </c>
      <c r="V42" s="8">
        <f>FC_IND_CPC_BC_E!V42+FC_IND_CPC_OC_E!V42+FC_IND_CPC_PH_E!V42</f>
        <v>0</v>
      </c>
      <c r="W42" s="8">
        <f>FC_IND_CPC_BC_E!W42+FC_IND_CPC_OC_E!W42+FC_IND_CPC_PH_E!W42</f>
        <v>0</v>
      </c>
      <c r="X42" s="8">
        <f>FC_IND_CPC_BC_E!X42+FC_IND_CPC_OC_E!X42+FC_IND_CPC_PH_E!X42</f>
        <v>0</v>
      </c>
      <c r="Y42" s="8">
        <f>FC_IND_CPC_BC_E!Y42+FC_IND_CPC_OC_E!Y42+FC_IND_CPC_PH_E!Y42</f>
        <v>0</v>
      </c>
      <c r="Z42" s="8">
        <f>FC_IND_CPC_BC_E!Z42+FC_IND_CPC_OC_E!Z42+FC_IND_CPC_PH_E!Z42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FC_IND_CPC_BC_E!C43+FC_IND_CPC_OC_E!C43+FC_IND_CPC_PH_E!C43</f>
        <v>28.896777000000004</v>
      </c>
      <c r="D43" s="8">
        <f>FC_IND_CPC_BC_E!D43+FC_IND_CPC_OC_E!D43+FC_IND_CPC_PH_E!D43</f>
        <v>32.107500359999996</v>
      </c>
      <c r="E43" s="8">
        <f>FC_IND_CPC_BC_E!E43+FC_IND_CPC_OC_E!E43+FC_IND_CPC_PH_E!E43</f>
        <v>83.479607639999998</v>
      </c>
      <c r="F43" s="8">
        <f>FC_IND_CPC_BC_E!F43+FC_IND_CPC_OC_E!F43+FC_IND_CPC_PH_E!F43</f>
        <v>83.479607639999998</v>
      </c>
      <c r="G43" s="8">
        <f>FC_IND_CPC_BC_E!G43+FC_IND_CPC_OC_E!G43+FC_IND_CPC_PH_E!G43</f>
        <v>83.479607639999983</v>
      </c>
      <c r="H43" s="8">
        <f>FC_IND_CPC_BC_E!H43+FC_IND_CPC_OC_E!H43+FC_IND_CPC_PH_E!H43</f>
        <v>73.847437560000003</v>
      </c>
      <c r="I43" s="8">
        <f>FC_IND_CPC_BC_E!I43+FC_IND_CPC_OC_E!I43+FC_IND_CPC_PH_E!I43</f>
        <v>9.5588110799999981</v>
      </c>
      <c r="J43" s="8">
        <f>FC_IND_CPC_BC_E!J43+FC_IND_CPC_OC_E!J43+FC_IND_CPC_PH_E!J43</f>
        <v>6.3726296399999987</v>
      </c>
      <c r="K43" s="8">
        <f>FC_IND_CPC_BC_E!K43+FC_IND_CPC_OC_E!K43+FC_IND_CPC_PH_E!K43</f>
        <v>3.1861814399999995</v>
      </c>
      <c r="L43" s="8">
        <f>FC_IND_CPC_BC_E!L43+FC_IND_CPC_OC_E!L43+FC_IND_CPC_PH_E!L43</f>
        <v>6.3726296399999995</v>
      </c>
      <c r="M43" s="8">
        <f>FC_IND_CPC_BC_E!M43+FC_IND_CPC_OC_E!M43+FC_IND_CPC_PH_E!M43</f>
        <v>6.3726296399999987</v>
      </c>
      <c r="N43" s="8">
        <f>FC_IND_CPC_BC_E!N43+FC_IND_CPC_OC_E!N43+FC_IND_CPC_PH_E!N43</f>
        <v>6.3726296400000004</v>
      </c>
      <c r="O43" s="8">
        <f>FC_IND_CPC_BC_E!O43+FC_IND_CPC_OC_E!O43+FC_IND_CPC_PH_E!O43</f>
        <v>6.3726296399999987</v>
      </c>
      <c r="P43" s="8">
        <f>FC_IND_CPC_BC_E!P43+FC_IND_CPC_OC_E!P43+FC_IND_CPC_PH_E!P43</f>
        <v>6.3726296399999987</v>
      </c>
      <c r="Q43" s="8">
        <f>FC_IND_CPC_BC_E!Q43+FC_IND_CPC_OC_E!Q43+FC_IND_CPC_PH_E!Q43</f>
        <v>9.5588110799999999</v>
      </c>
      <c r="R43" s="8">
        <f>FC_IND_CPC_BC_E!R43+FC_IND_CPC_OC_E!R43+FC_IND_CPC_PH_E!R43</f>
        <v>6.3726296399999987</v>
      </c>
      <c r="S43" s="8">
        <f>FC_IND_CPC_BC_E!S43+FC_IND_CPC_OC_E!S43+FC_IND_CPC_PH_E!S43</f>
        <v>6.3726296399999995</v>
      </c>
      <c r="T43" s="8">
        <f>FC_IND_CPC_BC_E!T43+FC_IND_CPC_OC_E!T43+FC_IND_CPC_PH_E!T43</f>
        <v>5.0535014400000007</v>
      </c>
      <c r="U43" s="8">
        <f>FC_IND_CPC_BC_E!U43+FC_IND_CPC_OC_E!U43+FC_IND_CPC_PH_E!U43</f>
        <v>4.4927719199999991</v>
      </c>
      <c r="V43" s="8">
        <f>FC_IND_CPC_BC_E!V43+FC_IND_CPC_OC_E!V43+FC_IND_CPC_PH_E!V43</f>
        <v>5.2509038399999994</v>
      </c>
      <c r="W43" s="8">
        <f>FC_IND_CPC_BC_E!W43+FC_IND_CPC_OC_E!W43+FC_IND_CPC_PH_E!W43</f>
        <v>5.4549752399999996</v>
      </c>
      <c r="X43" s="8">
        <f>FC_IND_CPC_BC_E!X43+FC_IND_CPC_OC_E!X43+FC_IND_CPC_PH_E!X43</f>
        <v>4.6997776799999986</v>
      </c>
      <c r="Y43" s="8">
        <f>FC_IND_CPC_BC_E!Y43+FC_IND_CPC_OC_E!Y43+FC_IND_CPC_PH_E!Y43</f>
        <v>5.7161332800000011</v>
      </c>
      <c r="Z43" s="8">
        <f>FC_IND_CPC_BC_E!Z43+FC_IND_CPC_OC_E!Z43+FC_IND_CPC_PH_E!Z43</f>
        <v>3.4953562799999984</v>
      </c>
    </row>
    <row r="44" spans="1:26" ht="11.25" customHeight="1" x14ac:dyDescent="0.2">
      <c r="A44" s="28" t="s">
        <v>74</v>
      </c>
      <c r="B44" s="7" t="s">
        <v>75</v>
      </c>
      <c r="C44" s="8">
        <f>FC_IND_CPC_BC_E!C44+FC_IND_CPC_OC_E!C44+FC_IND_CPC_PH_E!C44</f>
        <v>190.74468383999999</v>
      </c>
      <c r="D44" s="8">
        <f>FC_IND_CPC_BC_E!D44+FC_IND_CPC_OC_E!D44+FC_IND_CPC_PH_E!D44</f>
        <v>653.53451615999995</v>
      </c>
      <c r="E44" s="8">
        <f>FC_IND_CPC_BC_E!E44+FC_IND_CPC_OC_E!E44+FC_IND_CPC_PH_E!E44</f>
        <v>444.02844384000002</v>
      </c>
      <c r="F44" s="8">
        <f>FC_IND_CPC_BC_E!F44+FC_IND_CPC_OC_E!F44+FC_IND_CPC_PH_E!F44</f>
        <v>384.61598712000011</v>
      </c>
      <c r="G44" s="8">
        <f>FC_IND_CPC_BC_E!G44+FC_IND_CPC_OC_E!G44+FC_IND_CPC_PH_E!G44</f>
        <v>335.95624800000013</v>
      </c>
      <c r="H44" s="8">
        <f>FC_IND_CPC_BC_E!H44+FC_IND_CPC_OC_E!H44+FC_IND_CPC_PH_E!H44</f>
        <v>37.328564880000016</v>
      </c>
      <c r="I44" s="8">
        <f>FC_IND_CPC_BC_E!I44+FC_IND_CPC_OC_E!I44+FC_IND_CPC_PH_E!I44</f>
        <v>27.996354</v>
      </c>
      <c r="J44" s="8">
        <f>FC_IND_CPC_BC_E!J44+FC_IND_CPC_OC_E!J44+FC_IND_CPC_PH_E!J44</f>
        <v>294.12012384000002</v>
      </c>
      <c r="K44" s="8">
        <f>FC_IND_CPC_BC_E!K44+FC_IND_CPC_OC_E!K44+FC_IND_CPC_PH_E!K44</f>
        <v>111.45599999999999</v>
      </c>
      <c r="L44" s="8">
        <f>FC_IND_CPC_BC_E!L44+FC_IND_CPC_OC_E!L44+FC_IND_CPC_PH_E!L44</f>
        <v>130.03209287999999</v>
      </c>
      <c r="M44" s="8">
        <f>FC_IND_CPC_BC_E!M44+FC_IND_CPC_OC_E!M44+FC_IND_CPC_PH_E!M44</f>
        <v>154.80012384000003</v>
      </c>
      <c r="N44" s="8">
        <f>FC_IND_CPC_BC_E!N44+FC_IND_CPC_OC_E!N44+FC_IND_CPC_PH_E!N44</f>
        <v>77.400061919999999</v>
      </c>
      <c r="O44" s="8">
        <f>FC_IND_CPC_BC_E!O44+FC_IND_CPC_OC_E!O44+FC_IND_CPC_PH_E!O44</f>
        <v>27.864000000000004</v>
      </c>
      <c r="P44" s="8">
        <f>FC_IND_CPC_BC_E!P44+FC_IND_CPC_OC_E!P44+FC_IND_CPC_PH_E!P44</f>
        <v>24.768030960000004</v>
      </c>
      <c r="Q44" s="8">
        <f>FC_IND_CPC_BC_E!Q44+FC_IND_CPC_OC_E!Q44+FC_IND_CPC_PH_E!Q44</f>
        <v>15.480123840000003</v>
      </c>
      <c r="R44" s="8">
        <f>FC_IND_CPC_BC_E!R44+FC_IND_CPC_OC_E!R44+FC_IND_CPC_PH_E!R44</f>
        <v>12.383876160000003</v>
      </c>
      <c r="S44" s="8">
        <f>FC_IND_CPC_BC_E!S44+FC_IND_CPC_OC_E!S44+FC_IND_CPC_PH_E!S44</f>
        <v>34.055938080000004</v>
      </c>
      <c r="T44" s="8">
        <f>FC_IND_CPC_BC_E!T44+FC_IND_CPC_OC_E!T44+FC_IND_CPC_PH_E!T44</f>
        <v>9.5450918400000013</v>
      </c>
      <c r="U44" s="8">
        <f>FC_IND_CPC_BC_E!U44+FC_IND_CPC_OC_E!U44+FC_IND_CPC_PH_E!U44</f>
        <v>31.557651840000005</v>
      </c>
      <c r="V44" s="8">
        <f>FC_IND_CPC_BC_E!V44+FC_IND_CPC_OC_E!V44+FC_IND_CPC_PH_E!V44</f>
        <v>6.3251280000000012</v>
      </c>
      <c r="W44" s="8">
        <f>FC_IND_CPC_BC_E!W44+FC_IND_CPC_OC_E!W44+FC_IND_CPC_PH_E!W44</f>
        <v>4.0341499199999999</v>
      </c>
      <c r="X44" s="8">
        <f>FC_IND_CPC_BC_E!X44+FC_IND_CPC_OC_E!X44+FC_IND_CPC_PH_E!X44</f>
        <v>2.7120031200000003</v>
      </c>
      <c r="Y44" s="8">
        <f>FC_IND_CPC_BC_E!Y44+FC_IND_CPC_OC_E!Y44+FC_IND_CPC_PH_E!Y44</f>
        <v>3.4490059199999998</v>
      </c>
      <c r="Z44" s="8">
        <f>FC_IND_CPC_BC_E!Z44+FC_IND_CPC_OC_E!Z44+FC_IND_CPC_PH_E!Z44</f>
        <v>1.1485540800000005</v>
      </c>
    </row>
    <row r="45" spans="1:26" ht="11.25" customHeight="1" x14ac:dyDescent="0.2">
      <c r="A45" s="28" t="s">
        <v>76</v>
      </c>
      <c r="B45" s="7" t="s">
        <v>77</v>
      </c>
      <c r="C45" s="8">
        <f>FC_IND_CPC_BC_E!C45+FC_IND_CPC_OC_E!C45+FC_IND_CPC_PH_E!C45</f>
        <v>0</v>
      </c>
      <c r="D45" s="8">
        <f>FC_IND_CPC_BC_E!D45+FC_IND_CPC_OC_E!D45+FC_IND_CPC_PH_E!D45</f>
        <v>0</v>
      </c>
      <c r="E45" s="8">
        <f>FC_IND_CPC_BC_E!E45+FC_IND_CPC_OC_E!E45+FC_IND_CPC_PH_E!E45</f>
        <v>0</v>
      </c>
      <c r="F45" s="8">
        <f>FC_IND_CPC_BC_E!F45+FC_IND_CPC_OC_E!F45+FC_IND_CPC_PH_E!F45</f>
        <v>0</v>
      </c>
      <c r="G45" s="8">
        <f>FC_IND_CPC_BC_E!G45+FC_IND_CPC_OC_E!G45+FC_IND_CPC_PH_E!G45</f>
        <v>0</v>
      </c>
      <c r="H45" s="8">
        <f>FC_IND_CPC_BC_E!H45+FC_IND_CPC_OC_E!H45+FC_IND_CPC_PH_E!H45</f>
        <v>0</v>
      </c>
      <c r="I45" s="8">
        <f>FC_IND_CPC_BC_E!I45+FC_IND_CPC_OC_E!I45+FC_IND_CPC_PH_E!I45</f>
        <v>0</v>
      </c>
      <c r="J45" s="8">
        <f>FC_IND_CPC_BC_E!J45+FC_IND_CPC_OC_E!J45+FC_IND_CPC_PH_E!J45</f>
        <v>0</v>
      </c>
      <c r="K45" s="8">
        <f>FC_IND_CPC_BC_E!K45+FC_IND_CPC_OC_E!K45+FC_IND_CPC_PH_E!K45</f>
        <v>0</v>
      </c>
      <c r="L45" s="8">
        <f>FC_IND_CPC_BC_E!L45+FC_IND_CPC_OC_E!L45+FC_IND_CPC_PH_E!L45</f>
        <v>0</v>
      </c>
      <c r="M45" s="8">
        <f>FC_IND_CPC_BC_E!M45+FC_IND_CPC_OC_E!M45+FC_IND_CPC_PH_E!M45</f>
        <v>0</v>
      </c>
      <c r="N45" s="8">
        <f>FC_IND_CPC_BC_E!N45+FC_IND_CPC_OC_E!N45+FC_IND_CPC_PH_E!N45</f>
        <v>0</v>
      </c>
      <c r="O45" s="8">
        <f>FC_IND_CPC_BC_E!O45+FC_IND_CPC_OC_E!O45+FC_IND_CPC_PH_E!O45</f>
        <v>0</v>
      </c>
      <c r="P45" s="8">
        <f>FC_IND_CPC_BC_E!P45+FC_IND_CPC_OC_E!P45+FC_IND_CPC_PH_E!P45</f>
        <v>0</v>
      </c>
      <c r="Q45" s="8">
        <f>FC_IND_CPC_BC_E!Q45+FC_IND_CPC_OC_E!Q45+FC_IND_CPC_PH_E!Q45</f>
        <v>0</v>
      </c>
      <c r="R45" s="8">
        <f>FC_IND_CPC_BC_E!R45+FC_IND_CPC_OC_E!R45+FC_IND_CPC_PH_E!R45</f>
        <v>0</v>
      </c>
      <c r="S45" s="8">
        <f>FC_IND_CPC_BC_E!S45+FC_IND_CPC_OC_E!S45+FC_IND_CPC_PH_E!S45</f>
        <v>0</v>
      </c>
      <c r="T45" s="8">
        <f>FC_IND_CPC_BC_E!T45+FC_IND_CPC_OC_E!T45+FC_IND_CPC_PH_E!T45</f>
        <v>0</v>
      </c>
      <c r="U45" s="8">
        <f>FC_IND_CPC_BC_E!U45+FC_IND_CPC_OC_E!U45+FC_IND_CPC_PH_E!U45</f>
        <v>0</v>
      </c>
      <c r="V45" s="8">
        <f>FC_IND_CPC_BC_E!V45+FC_IND_CPC_OC_E!V45+FC_IND_CPC_PH_E!V45</f>
        <v>0</v>
      </c>
      <c r="W45" s="8">
        <f>FC_IND_CPC_BC_E!W45+FC_IND_CPC_OC_E!W45+FC_IND_CPC_PH_E!W45</f>
        <v>0</v>
      </c>
      <c r="X45" s="8">
        <f>FC_IND_CPC_BC_E!X45+FC_IND_CPC_OC_E!X45+FC_IND_CPC_PH_E!X45</f>
        <v>0</v>
      </c>
      <c r="Y45" s="8">
        <f>FC_IND_CPC_BC_E!Y45+FC_IND_CPC_OC_E!Y45+FC_IND_CPC_PH_E!Y45</f>
        <v>0</v>
      </c>
      <c r="Z45" s="8">
        <f>FC_IND_CPC_BC_E!Z45+FC_IND_CPC_OC_E!Z45+FC_IND_CPC_PH_E!Z45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FC_IND_CPC_BC_E!C46+FC_IND_CPC_OC_E!C46+FC_IND_CPC_PH_E!C46</f>
        <v>0</v>
      </c>
      <c r="D46" s="8">
        <f>FC_IND_CPC_BC_E!D46+FC_IND_CPC_OC_E!D46+FC_IND_CPC_PH_E!D46</f>
        <v>0</v>
      </c>
      <c r="E46" s="8">
        <f>FC_IND_CPC_BC_E!E46+FC_IND_CPC_OC_E!E46+FC_IND_CPC_PH_E!E46</f>
        <v>0</v>
      </c>
      <c r="F46" s="8">
        <f>FC_IND_CPC_BC_E!F46+FC_IND_CPC_OC_E!F46+FC_IND_CPC_PH_E!F46</f>
        <v>0</v>
      </c>
      <c r="G46" s="8">
        <f>FC_IND_CPC_BC_E!G46+FC_IND_CPC_OC_E!G46+FC_IND_CPC_PH_E!G46</f>
        <v>0</v>
      </c>
      <c r="H46" s="8">
        <f>FC_IND_CPC_BC_E!H46+FC_IND_CPC_OC_E!H46+FC_IND_CPC_PH_E!H46</f>
        <v>0</v>
      </c>
      <c r="I46" s="8">
        <f>FC_IND_CPC_BC_E!I46+FC_IND_CPC_OC_E!I46+FC_IND_CPC_PH_E!I46</f>
        <v>0</v>
      </c>
      <c r="J46" s="8">
        <f>FC_IND_CPC_BC_E!J46+FC_IND_CPC_OC_E!J46+FC_IND_CPC_PH_E!J46</f>
        <v>0</v>
      </c>
      <c r="K46" s="8">
        <f>FC_IND_CPC_BC_E!K46+FC_IND_CPC_OC_E!K46+FC_IND_CPC_PH_E!K46</f>
        <v>0</v>
      </c>
      <c r="L46" s="8">
        <f>FC_IND_CPC_BC_E!L46+FC_IND_CPC_OC_E!L46+FC_IND_CPC_PH_E!L46</f>
        <v>0</v>
      </c>
      <c r="M46" s="8">
        <f>FC_IND_CPC_BC_E!M46+FC_IND_CPC_OC_E!M46+FC_IND_CPC_PH_E!M46</f>
        <v>0</v>
      </c>
      <c r="N46" s="8">
        <f>FC_IND_CPC_BC_E!N46+FC_IND_CPC_OC_E!N46+FC_IND_CPC_PH_E!N46</f>
        <v>0</v>
      </c>
      <c r="O46" s="8">
        <f>FC_IND_CPC_BC_E!O46+FC_IND_CPC_OC_E!O46+FC_IND_CPC_PH_E!O46</f>
        <v>0</v>
      </c>
      <c r="P46" s="8">
        <f>FC_IND_CPC_BC_E!P46+FC_IND_CPC_OC_E!P46+FC_IND_CPC_PH_E!P46</f>
        <v>0</v>
      </c>
      <c r="Q46" s="8">
        <f>FC_IND_CPC_BC_E!Q46+FC_IND_CPC_OC_E!Q46+FC_IND_CPC_PH_E!Q46</f>
        <v>0</v>
      </c>
      <c r="R46" s="8">
        <f>FC_IND_CPC_BC_E!R46+FC_IND_CPC_OC_E!R46+FC_IND_CPC_PH_E!R46</f>
        <v>0</v>
      </c>
      <c r="S46" s="8">
        <f>FC_IND_CPC_BC_E!S46+FC_IND_CPC_OC_E!S46+FC_IND_CPC_PH_E!S46</f>
        <v>0</v>
      </c>
      <c r="T46" s="8">
        <f>FC_IND_CPC_BC_E!T46+FC_IND_CPC_OC_E!T46+FC_IND_CPC_PH_E!T46</f>
        <v>0</v>
      </c>
      <c r="U46" s="8">
        <f>FC_IND_CPC_BC_E!U46+FC_IND_CPC_OC_E!U46+FC_IND_CPC_PH_E!U46</f>
        <v>0</v>
      </c>
      <c r="V46" s="8">
        <f>FC_IND_CPC_BC_E!V46+FC_IND_CPC_OC_E!V46+FC_IND_CPC_PH_E!V46</f>
        <v>0</v>
      </c>
      <c r="W46" s="8">
        <f>FC_IND_CPC_BC_E!W46+FC_IND_CPC_OC_E!W46+FC_IND_CPC_PH_E!W46</f>
        <v>0</v>
      </c>
      <c r="X46" s="8">
        <f>FC_IND_CPC_BC_E!X46+FC_IND_CPC_OC_E!X46+FC_IND_CPC_PH_E!X46</f>
        <v>0</v>
      </c>
      <c r="Y46" s="8">
        <f>FC_IND_CPC_BC_E!Y46+FC_IND_CPC_OC_E!Y46+FC_IND_CPC_PH_E!Y46</f>
        <v>0</v>
      </c>
      <c r="Z46" s="8">
        <f>FC_IND_CPC_BC_E!Z46+FC_IND_CPC_OC_E!Z46+FC_IND_CPC_PH_E!Z46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FC_IND_CPC_BC_E!C47+FC_IND_CPC_OC_E!C47+FC_IND_CPC_PH_E!C47</f>
        <v>0</v>
      </c>
      <c r="D47" s="8">
        <f>FC_IND_CPC_BC_E!D47+FC_IND_CPC_OC_E!D47+FC_IND_CPC_PH_E!D47</f>
        <v>0</v>
      </c>
      <c r="E47" s="8">
        <f>FC_IND_CPC_BC_E!E47+FC_IND_CPC_OC_E!E47+FC_IND_CPC_PH_E!E47</f>
        <v>0</v>
      </c>
      <c r="F47" s="8">
        <f>FC_IND_CPC_BC_E!F47+FC_IND_CPC_OC_E!F47+FC_IND_CPC_PH_E!F47</f>
        <v>0</v>
      </c>
      <c r="G47" s="8">
        <f>FC_IND_CPC_BC_E!G47+FC_IND_CPC_OC_E!G47+FC_IND_CPC_PH_E!G47</f>
        <v>0</v>
      </c>
      <c r="H47" s="8">
        <f>FC_IND_CPC_BC_E!H47+FC_IND_CPC_OC_E!H47+FC_IND_CPC_PH_E!H47</f>
        <v>0</v>
      </c>
      <c r="I47" s="8">
        <f>FC_IND_CPC_BC_E!I47+FC_IND_CPC_OC_E!I47+FC_IND_CPC_PH_E!I47</f>
        <v>0</v>
      </c>
      <c r="J47" s="8">
        <f>FC_IND_CPC_BC_E!J47+FC_IND_CPC_OC_E!J47+FC_IND_CPC_PH_E!J47</f>
        <v>0</v>
      </c>
      <c r="K47" s="8">
        <f>FC_IND_CPC_BC_E!K47+FC_IND_CPC_OC_E!K47+FC_IND_CPC_PH_E!K47</f>
        <v>0</v>
      </c>
      <c r="L47" s="8">
        <f>FC_IND_CPC_BC_E!L47+FC_IND_CPC_OC_E!L47+FC_IND_CPC_PH_E!L47</f>
        <v>0</v>
      </c>
      <c r="M47" s="8">
        <f>FC_IND_CPC_BC_E!M47+FC_IND_CPC_OC_E!M47+FC_IND_CPC_PH_E!M47</f>
        <v>0</v>
      </c>
      <c r="N47" s="8">
        <f>FC_IND_CPC_BC_E!N47+FC_IND_CPC_OC_E!N47+FC_IND_CPC_PH_E!N47</f>
        <v>0</v>
      </c>
      <c r="O47" s="8">
        <f>FC_IND_CPC_BC_E!O47+FC_IND_CPC_OC_E!O47+FC_IND_CPC_PH_E!O47</f>
        <v>0</v>
      </c>
      <c r="P47" s="8">
        <f>FC_IND_CPC_BC_E!P47+FC_IND_CPC_OC_E!P47+FC_IND_CPC_PH_E!P47</f>
        <v>0</v>
      </c>
      <c r="Q47" s="8">
        <f>FC_IND_CPC_BC_E!Q47+FC_IND_CPC_OC_E!Q47+FC_IND_CPC_PH_E!Q47</f>
        <v>0</v>
      </c>
      <c r="R47" s="8">
        <f>FC_IND_CPC_BC_E!R47+FC_IND_CPC_OC_E!R47+FC_IND_CPC_PH_E!R47</f>
        <v>0</v>
      </c>
      <c r="S47" s="8">
        <f>FC_IND_CPC_BC_E!S47+FC_IND_CPC_OC_E!S47+FC_IND_CPC_PH_E!S47</f>
        <v>0</v>
      </c>
      <c r="T47" s="8">
        <f>FC_IND_CPC_BC_E!T47+FC_IND_CPC_OC_E!T47+FC_IND_CPC_PH_E!T47</f>
        <v>0</v>
      </c>
      <c r="U47" s="8">
        <f>FC_IND_CPC_BC_E!U47+FC_IND_CPC_OC_E!U47+FC_IND_CPC_PH_E!U47</f>
        <v>0</v>
      </c>
      <c r="V47" s="8">
        <f>FC_IND_CPC_BC_E!V47+FC_IND_CPC_OC_E!V47+FC_IND_CPC_PH_E!V47</f>
        <v>0</v>
      </c>
      <c r="W47" s="8">
        <f>FC_IND_CPC_BC_E!W47+FC_IND_CPC_OC_E!W47+FC_IND_CPC_PH_E!W47</f>
        <v>0</v>
      </c>
      <c r="X47" s="8">
        <f>FC_IND_CPC_BC_E!X47+FC_IND_CPC_OC_E!X47+FC_IND_CPC_PH_E!X47</f>
        <v>0</v>
      </c>
      <c r="Y47" s="8">
        <f>FC_IND_CPC_BC_E!Y47+FC_IND_CPC_OC_E!Y47+FC_IND_CPC_PH_E!Y47</f>
        <v>0</v>
      </c>
      <c r="Z47" s="8">
        <f>FC_IND_CPC_BC_E!Z47+FC_IND_CPC_OC_E!Z47+FC_IND_CPC_PH_E!Z47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FC_IND_CPC_BC_E!C48+FC_IND_CPC_OC_E!C48+FC_IND_CPC_PH_E!C48</f>
        <v>0</v>
      </c>
      <c r="D48" s="8">
        <f>FC_IND_CPC_BC_E!D48+FC_IND_CPC_OC_E!D48+FC_IND_CPC_PH_E!D48</f>
        <v>0</v>
      </c>
      <c r="E48" s="8">
        <f>FC_IND_CPC_BC_E!E48+FC_IND_CPC_OC_E!E48+FC_IND_CPC_PH_E!E48</f>
        <v>0</v>
      </c>
      <c r="F48" s="8">
        <f>FC_IND_CPC_BC_E!F48+FC_IND_CPC_OC_E!F48+FC_IND_CPC_PH_E!F48</f>
        <v>0</v>
      </c>
      <c r="G48" s="8">
        <f>FC_IND_CPC_BC_E!G48+FC_IND_CPC_OC_E!G48+FC_IND_CPC_PH_E!G48</f>
        <v>0</v>
      </c>
      <c r="H48" s="8">
        <f>FC_IND_CPC_BC_E!H48+FC_IND_CPC_OC_E!H48+FC_IND_CPC_PH_E!H48</f>
        <v>0</v>
      </c>
      <c r="I48" s="8">
        <f>FC_IND_CPC_BC_E!I48+FC_IND_CPC_OC_E!I48+FC_IND_CPC_PH_E!I48</f>
        <v>0</v>
      </c>
      <c r="J48" s="8">
        <f>FC_IND_CPC_BC_E!J48+FC_IND_CPC_OC_E!J48+FC_IND_CPC_PH_E!J48</f>
        <v>0</v>
      </c>
      <c r="K48" s="8">
        <f>FC_IND_CPC_BC_E!K48+FC_IND_CPC_OC_E!K48+FC_IND_CPC_PH_E!K48</f>
        <v>0</v>
      </c>
      <c r="L48" s="8">
        <f>FC_IND_CPC_BC_E!L48+FC_IND_CPC_OC_E!L48+FC_IND_CPC_PH_E!L48</f>
        <v>0</v>
      </c>
      <c r="M48" s="8">
        <f>FC_IND_CPC_BC_E!M48+FC_IND_CPC_OC_E!M48+FC_IND_CPC_PH_E!M48</f>
        <v>0</v>
      </c>
      <c r="N48" s="8">
        <f>FC_IND_CPC_BC_E!N48+FC_IND_CPC_OC_E!N48+FC_IND_CPC_PH_E!N48</f>
        <v>0</v>
      </c>
      <c r="O48" s="8">
        <f>FC_IND_CPC_BC_E!O48+FC_IND_CPC_OC_E!O48+FC_IND_CPC_PH_E!O48</f>
        <v>0</v>
      </c>
      <c r="P48" s="8">
        <f>FC_IND_CPC_BC_E!P48+FC_IND_CPC_OC_E!P48+FC_IND_CPC_PH_E!P48</f>
        <v>0</v>
      </c>
      <c r="Q48" s="8">
        <f>FC_IND_CPC_BC_E!Q48+FC_IND_CPC_OC_E!Q48+FC_IND_CPC_PH_E!Q48</f>
        <v>0</v>
      </c>
      <c r="R48" s="8">
        <f>FC_IND_CPC_BC_E!R48+FC_IND_CPC_OC_E!R48+FC_IND_CPC_PH_E!R48</f>
        <v>0</v>
      </c>
      <c r="S48" s="8">
        <f>FC_IND_CPC_BC_E!S48+FC_IND_CPC_OC_E!S48+FC_IND_CPC_PH_E!S48</f>
        <v>0</v>
      </c>
      <c r="T48" s="8">
        <f>FC_IND_CPC_BC_E!T48+FC_IND_CPC_OC_E!T48+FC_IND_CPC_PH_E!T48</f>
        <v>0</v>
      </c>
      <c r="U48" s="8">
        <f>FC_IND_CPC_BC_E!U48+FC_IND_CPC_OC_E!U48+FC_IND_CPC_PH_E!U48</f>
        <v>0</v>
      </c>
      <c r="V48" s="8">
        <f>FC_IND_CPC_BC_E!V48+FC_IND_CPC_OC_E!V48+FC_IND_CPC_PH_E!V48</f>
        <v>0</v>
      </c>
      <c r="W48" s="8">
        <f>FC_IND_CPC_BC_E!W48+FC_IND_CPC_OC_E!W48+FC_IND_CPC_PH_E!W48</f>
        <v>0</v>
      </c>
      <c r="X48" s="8">
        <f>FC_IND_CPC_BC_E!X48+FC_IND_CPC_OC_E!X48+FC_IND_CPC_PH_E!X48</f>
        <v>0</v>
      </c>
      <c r="Y48" s="8">
        <f>FC_IND_CPC_BC_E!Y48+FC_IND_CPC_OC_E!Y48+FC_IND_CPC_PH_E!Y48</f>
        <v>0</v>
      </c>
      <c r="Z48" s="8">
        <f>FC_IND_CPC_BC_E!Z48+FC_IND_CPC_OC_E!Z48+FC_IND_CPC_PH_E!Z48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FC_IND_CPC_BC_E!C49+FC_IND_CPC_OC_E!C49+FC_IND_CPC_PH_E!C49</f>
        <v>0</v>
      </c>
      <c r="D49" s="8">
        <f>FC_IND_CPC_BC_E!D49+FC_IND_CPC_OC_E!D49+FC_IND_CPC_PH_E!D49</f>
        <v>0</v>
      </c>
      <c r="E49" s="8">
        <f>FC_IND_CPC_BC_E!E49+FC_IND_CPC_OC_E!E49+FC_IND_CPC_PH_E!E49</f>
        <v>0</v>
      </c>
      <c r="F49" s="8">
        <f>FC_IND_CPC_BC_E!F49+FC_IND_CPC_OC_E!F49+FC_IND_CPC_PH_E!F49</f>
        <v>0</v>
      </c>
      <c r="G49" s="8">
        <f>FC_IND_CPC_BC_E!G49+FC_IND_CPC_OC_E!G49+FC_IND_CPC_PH_E!G49</f>
        <v>0</v>
      </c>
      <c r="H49" s="8">
        <f>FC_IND_CPC_BC_E!H49+FC_IND_CPC_OC_E!H49+FC_IND_CPC_PH_E!H49</f>
        <v>0</v>
      </c>
      <c r="I49" s="8">
        <f>FC_IND_CPC_BC_E!I49+FC_IND_CPC_OC_E!I49+FC_IND_CPC_PH_E!I49</f>
        <v>0</v>
      </c>
      <c r="J49" s="8">
        <f>FC_IND_CPC_BC_E!J49+FC_IND_CPC_OC_E!J49+FC_IND_CPC_PH_E!J49</f>
        <v>0</v>
      </c>
      <c r="K49" s="8">
        <f>FC_IND_CPC_BC_E!K49+FC_IND_CPC_OC_E!K49+FC_IND_CPC_PH_E!K49</f>
        <v>0</v>
      </c>
      <c r="L49" s="8">
        <f>FC_IND_CPC_BC_E!L49+FC_IND_CPC_OC_E!L49+FC_IND_CPC_PH_E!L49</f>
        <v>0</v>
      </c>
      <c r="M49" s="8">
        <f>FC_IND_CPC_BC_E!M49+FC_IND_CPC_OC_E!M49+FC_IND_CPC_PH_E!M49</f>
        <v>0</v>
      </c>
      <c r="N49" s="8">
        <f>FC_IND_CPC_BC_E!N49+FC_IND_CPC_OC_E!N49+FC_IND_CPC_PH_E!N49</f>
        <v>0</v>
      </c>
      <c r="O49" s="8">
        <f>FC_IND_CPC_BC_E!O49+FC_IND_CPC_OC_E!O49+FC_IND_CPC_PH_E!O49</f>
        <v>0</v>
      </c>
      <c r="P49" s="8">
        <f>FC_IND_CPC_BC_E!P49+FC_IND_CPC_OC_E!P49+FC_IND_CPC_PH_E!P49</f>
        <v>0</v>
      </c>
      <c r="Q49" s="8">
        <f>FC_IND_CPC_BC_E!Q49+FC_IND_CPC_OC_E!Q49+FC_IND_CPC_PH_E!Q49</f>
        <v>0</v>
      </c>
      <c r="R49" s="8">
        <f>FC_IND_CPC_BC_E!R49+FC_IND_CPC_OC_E!R49+FC_IND_CPC_PH_E!R49</f>
        <v>0</v>
      </c>
      <c r="S49" s="8">
        <f>FC_IND_CPC_BC_E!S49+FC_IND_CPC_OC_E!S49+FC_IND_CPC_PH_E!S49</f>
        <v>0</v>
      </c>
      <c r="T49" s="8">
        <f>FC_IND_CPC_BC_E!T49+FC_IND_CPC_OC_E!T49+FC_IND_CPC_PH_E!T49</f>
        <v>0</v>
      </c>
      <c r="U49" s="8">
        <f>FC_IND_CPC_BC_E!U49+FC_IND_CPC_OC_E!U49+FC_IND_CPC_PH_E!U49</f>
        <v>0</v>
      </c>
      <c r="V49" s="8">
        <f>FC_IND_CPC_BC_E!V49+FC_IND_CPC_OC_E!V49+FC_IND_CPC_PH_E!V49</f>
        <v>0</v>
      </c>
      <c r="W49" s="8">
        <f>FC_IND_CPC_BC_E!W49+FC_IND_CPC_OC_E!W49+FC_IND_CPC_PH_E!W49</f>
        <v>0</v>
      </c>
      <c r="X49" s="8">
        <f>FC_IND_CPC_BC_E!X49+FC_IND_CPC_OC_E!X49+FC_IND_CPC_PH_E!X49</f>
        <v>0</v>
      </c>
      <c r="Y49" s="8">
        <f>FC_IND_CPC_BC_E!Y49+FC_IND_CPC_OC_E!Y49+FC_IND_CPC_PH_E!Y49</f>
        <v>0</v>
      </c>
      <c r="Z49" s="8">
        <f>FC_IND_CPC_BC_E!Z49+FC_IND_CPC_OC_E!Z49+FC_IND_CPC_PH_E!Z49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FC_IND_CPC_BC_E!C50+FC_IND_CPC_OC_E!C50+FC_IND_CPC_PH_E!C50</f>
        <v>0</v>
      </c>
      <c r="D50" s="8">
        <f>FC_IND_CPC_BC_E!D50+FC_IND_CPC_OC_E!D50+FC_IND_CPC_PH_E!D50</f>
        <v>0</v>
      </c>
      <c r="E50" s="8">
        <f>FC_IND_CPC_BC_E!E50+FC_IND_CPC_OC_E!E50+FC_IND_CPC_PH_E!E50</f>
        <v>0</v>
      </c>
      <c r="F50" s="8">
        <f>FC_IND_CPC_BC_E!F50+FC_IND_CPC_OC_E!F50+FC_IND_CPC_PH_E!F50</f>
        <v>0</v>
      </c>
      <c r="G50" s="8">
        <f>FC_IND_CPC_BC_E!G50+FC_IND_CPC_OC_E!G50+FC_IND_CPC_PH_E!G50</f>
        <v>0</v>
      </c>
      <c r="H50" s="8">
        <f>FC_IND_CPC_BC_E!H50+FC_IND_CPC_OC_E!H50+FC_IND_CPC_PH_E!H50</f>
        <v>0</v>
      </c>
      <c r="I50" s="8">
        <f>FC_IND_CPC_BC_E!I50+FC_IND_CPC_OC_E!I50+FC_IND_CPC_PH_E!I50</f>
        <v>0</v>
      </c>
      <c r="J50" s="8">
        <f>FC_IND_CPC_BC_E!J50+FC_IND_CPC_OC_E!J50+FC_IND_CPC_PH_E!J50</f>
        <v>0</v>
      </c>
      <c r="K50" s="8">
        <f>FC_IND_CPC_BC_E!K50+FC_IND_CPC_OC_E!K50+FC_IND_CPC_PH_E!K50</f>
        <v>0</v>
      </c>
      <c r="L50" s="8">
        <f>FC_IND_CPC_BC_E!L50+FC_IND_CPC_OC_E!L50+FC_IND_CPC_PH_E!L50</f>
        <v>0</v>
      </c>
      <c r="M50" s="8">
        <f>FC_IND_CPC_BC_E!M50+FC_IND_CPC_OC_E!M50+FC_IND_CPC_PH_E!M50</f>
        <v>0</v>
      </c>
      <c r="N50" s="8">
        <f>FC_IND_CPC_BC_E!N50+FC_IND_CPC_OC_E!N50+FC_IND_CPC_PH_E!N50</f>
        <v>0</v>
      </c>
      <c r="O50" s="8">
        <f>FC_IND_CPC_BC_E!O50+FC_IND_CPC_OC_E!O50+FC_IND_CPC_PH_E!O50</f>
        <v>0</v>
      </c>
      <c r="P50" s="8">
        <f>FC_IND_CPC_BC_E!P50+FC_IND_CPC_OC_E!P50+FC_IND_CPC_PH_E!P50</f>
        <v>0</v>
      </c>
      <c r="Q50" s="8">
        <f>FC_IND_CPC_BC_E!Q50+FC_IND_CPC_OC_E!Q50+FC_IND_CPC_PH_E!Q50</f>
        <v>0</v>
      </c>
      <c r="R50" s="8">
        <f>FC_IND_CPC_BC_E!R50+FC_IND_CPC_OC_E!R50+FC_IND_CPC_PH_E!R50</f>
        <v>0</v>
      </c>
      <c r="S50" s="8">
        <f>FC_IND_CPC_BC_E!S50+FC_IND_CPC_OC_E!S50+FC_IND_CPC_PH_E!S50</f>
        <v>0</v>
      </c>
      <c r="T50" s="8">
        <f>FC_IND_CPC_BC_E!T50+FC_IND_CPC_OC_E!T50+FC_IND_CPC_PH_E!T50</f>
        <v>0</v>
      </c>
      <c r="U50" s="8">
        <f>FC_IND_CPC_BC_E!U50+FC_IND_CPC_OC_E!U50+FC_IND_CPC_PH_E!U50</f>
        <v>0</v>
      </c>
      <c r="V50" s="8">
        <f>FC_IND_CPC_BC_E!V50+FC_IND_CPC_OC_E!V50+FC_IND_CPC_PH_E!V50</f>
        <v>0</v>
      </c>
      <c r="W50" s="8">
        <f>FC_IND_CPC_BC_E!W50+FC_IND_CPC_OC_E!W50+FC_IND_CPC_PH_E!W50</f>
        <v>0</v>
      </c>
      <c r="X50" s="8">
        <f>FC_IND_CPC_BC_E!X50+FC_IND_CPC_OC_E!X50+FC_IND_CPC_PH_E!X50</f>
        <v>0</v>
      </c>
      <c r="Y50" s="8">
        <f>FC_IND_CPC_BC_E!Y50+FC_IND_CPC_OC_E!Y50+FC_IND_CPC_PH_E!Y50</f>
        <v>0</v>
      </c>
      <c r="Z50" s="8">
        <f>FC_IND_CPC_BC_E!Z50+FC_IND_CPC_OC_E!Z50+FC_IND_CPC_PH_E!Z50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FC_IND_CPC_BC_E!C51+FC_IND_CPC_OC_E!C51+FC_IND_CPC_PH_E!C51</f>
        <v>109.76526000000001</v>
      </c>
      <c r="D51" s="27">
        <f>FC_IND_CPC_BC_E!D51+FC_IND_CPC_OC_E!D51+FC_IND_CPC_PH_E!D51</f>
        <v>137.83770000000001</v>
      </c>
      <c r="E51" s="27">
        <f>FC_IND_CPC_BC_E!E51+FC_IND_CPC_OC_E!E51+FC_IND_CPC_PH_E!E51</f>
        <v>148.84451999999999</v>
      </c>
      <c r="F51" s="27">
        <f>FC_IND_CPC_BC_E!F51+FC_IND_CPC_OC_E!F51+FC_IND_CPC_PH_E!F51</f>
        <v>161.92143000000002</v>
      </c>
      <c r="G51" s="27">
        <f>FC_IND_CPC_BC_E!G51+FC_IND_CPC_OC_E!G51+FC_IND_CPC_PH_E!G51</f>
        <v>143.44208999999998</v>
      </c>
      <c r="H51" s="27">
        <f>FC_IND_CPC_BC_E!H51+FC_IND_CPC_OC_E!H51+FC_IND_CPC_PH_E!H51</f>
        <v>151.26804000000004</v>
      </c>
      <c r="I51" s="27">
        <f>FC_IND_CPC_BC_E!I51+FC_IND_CPC_OC_E!I51+FC_IND_CPC_PH_E!I51</f>
        <v>137.63574000000003</v>
      </c>
      <c r="J51" s="27">
        <f>FC_IND_CPC_BC_E!J51+FC_IND_CPC_OC_E!J51+FC_IND_CPC_PH_E!J51</f>
        <v>166.46552999999997</v>
      </c>
      <c r="K51" s="27">
        <f>FC_IND_CPC_BC_E!K51+FC_IND_CPC_OC_E!K51+FC_IND_CPC_PH_E!K51</f>
        <v>173.88756000000001</v>
      </c>
      <c r="L51" s="27">
        <f>FC_IND_CPC_BC_E!L51+FC_IND_CPC_OC_E!L51+FC_IND_CPC_PH_E!L51</f>
        <v>293.95277999999996</v>
      </c>
      <c r="M51" s="27">
        <f>FC_IND_CPC_BC_E!M51+FC_IND_CPC_OC_E!M51+FC_IND_CPC_PH_E!M51</f>
        <v>342.92808000000002</v>
      </c>
      <c r="N51" s="27">
        <f>FC_IND_CPC_BC_E!N51+FC_IND_CPC_OC_E!N51+FC_IND_CPC_PH_E!N51</f>
        <v>408.76704000000001</v>
      </c>
      <c r="O51" s="27">
        <f>FC_IND_CPC_BC_E!O51+FC_IND_CPC_OC_E!O51+FC_IND_CPC_PH_E!O51</f>
        <v>394.3773900000001</v>
      </c>
      <c r="P51" s="27">
        <f>FC_IND_CPC_BC_E!P51+FC_IND_CPC_OC_E!P51+FC_IND_CPC_PH_E!P51</f>
        <v>377.16029999999995</v>
      </c>
      <c r="Q51" s="27">
        <f>FC_IND_CPC_BC_E!Q51+FC_IND_CPC_OC_E!Q51+FC_IND_CPC_PH_E!Q51</f>
        <v>333.68841000000015</v>
      </c>
      <c r="R51" s="27">
        <f>FC_IND_CPC_BC_E!R51+FC_IND_CPC_OC_E!R51+FC_IND_CPC_PH_E!R51</f>
        <v>358.17484823999996</v>
      </c>
      <c r="S51" s="27">
        <f>FC_IND_CPC_BC_E!S51+FC_IND_CPC_OC_E!S51+FC_IND_CPC_PH_E!S51</f>
        <v>346.43168208000009</v>
      </c>
      <c r="T51" s="27">
        <f>FC_IND_CPC_BC_E!T51+FC_IND_CPC_OC_E!T51+FC_IND_CPC_PH_E!T51</f>
        <v>395.58268728000007</v>
      </c>
      <c r="U51" s="27">
        <f>FC_IND_CPC_BC_E!U51+FC_IND_CPC_OC_E!U51+FC_IND_CPC_PH_E!U51</f>
        <v>425.82882275999992</v>
      </c>
      <c r="V51" s="27">
        <f>FC_IND_CPC_BC_E!V51+FC_IND_CPC_OC_E!V51+FC_IND_CPC_PH_E!V51</f>
        <v>412.87308875999997</v>
      </c>
      <c r="W51" s="27">
        <f>FC_IND_CPC_BC_E!W51+FC_IND_CPC_OC_E!W51+FC_IND_CPC_PH_E!W51</f>
        <v>254.88422388000001</v>
      </c>
      <c r="X51" s="27">
        <f>FC_IND_CPC_BC_E!X51+FC_IND_CPC_OC_E!X51+FC_IND_CPC_PH_E!X51</f>
        <v>350.5793346000001</v>
      </c>
      <c r="Y51" s="27">
        <f>FC_IND_CPC_BC_E!Y51+FC_IND_CPC_OC_E!Y51+FC_IND_CPC_PH_E!Y51</f>
        <v>296.62854804000006</v>
      </c>
      <c r="Z51" s="27">
        <f>FC_IND_CPC_BC_E!Z51+FC_IND_CPC_OC_E!Z51+FC_IND_CPC_PH_E!Z51</f>
        <v>292.66932419999995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0</v>
      </c>
      <c r="D52" s="27">
        <f t="shared" ref="D52:W52" si="30">SUM(D53:D54)</f>
        <v>0</v>
      </c>
      <c r="E52" s="27">
        <f t="shared" si="30"/>
        <v>0</v>
      </c>
      <c r="F52" s="27">
        <f t="shared" si="30"/>
        <v>0</v>
      </c>
      <c r="G52" s="27">
        <f t="shared" si="30"/>
        <v>0</v>
      </c>
      <c r="H52" s="27">
        <f t="shared" si="30"/>
        <v>0.57194280000000008</v>
      </c>
      <c r="I52" s="27">
        <f t="shared" si="30"/>
        <v>0</v>
      </c>
      <c r="J52" s="27">
        <f t="shared" si="30"/>
        <v>0.14311439999999997</v>
      </c>
      <c r="K52" s="27">
        <f t="shared" si="30"/>
        <v>0.14311439999999997</v>
      </c>
      <c r="L52" s="27">
        <f t="shared" si="30"/>
        <v>0.14311439999999997</v>
      </c>
      <c r="M52" s="27">
        <f t="shared" si="30"/>
        <v>2.7171143999999998</v>
      </c>
      <c r="N52" s="27">
        <f t="shared" si="30"/>
        <v>4.1472287999999988</v>
      </c>
      <c r="O52" s="27">
        <f t="shared" si="30"/>
        <v>7.4357711999999996</v>
      </c>
      <c r="P52" s="27">
        <f t="shared" si="30"/>
        <v>10.152885599999999</v>
      </c>
      <c r="Q52" s="27">
        <f t="shared" si="30"/>
        <v>5.1479999999999997</v>
      </c>
      <c r="R52" s="27">
        <f t="shared" si="30"/>
        <v>4.5760571999999993</v>
      </c>
      <c r="S52" s="27">
        <f t="shared" si="30"/>
        <v>0.57194280000000008</v>
      </c>
      <c r="T52" s="27">
        <f t="shared" si="30"/>
        <v>0.57194279999999997</v>
      </c>
      <c r="U52" s="27">
        <f t="shared" si="30"/>
        <v>0.85817159999999959</v>
      </c>
      <c r="V52" s="27">
        <f t="shared" si="30"/>
        <v>5.8790159999999991</v>
      </c>
      <c r="W52" s="27">
        <f t="shared" si="30"/>
        <v>1.9541807999999996</v>
      </c>
      <c r="X52" s="27">
        <f t="shared" ref="X52:Z52" si="31">SUM(X53:X54)</f>
        <v>4.8370607999999997</v>
      </c>
      <c r="Y52" s="27">
        <f t="shared" si="31"/>
        <v>2.5106796</v>
      </c>
      <c r="Z52" s="27">
        <f t="shared" si="31"/>
        <v>0.89626679999999981</v>
      </c>
    </row>
    <row r="53" spans="1:26" ht="11.25" customHeight="1" x14ac:dyDescent="0.2">
      <c r="A53" s="29" t="s">
        <v>116</v>
      </c>
      <c r="B53" s="7" t="s">
        <v>117</v>
      </c>
      <c r="C53" s="8">
        <f>FC_IND_CPC_BC_E!C53+FC_IND_CPC_OC_E!C53+FC_IND_CPC_PH_E!C53</f>
        <v>0</v>
      </c>
      <c r="D53" s="8">
        <f>FC_IND_CPC_BC_E!D53+FC_IND_CPC_OC_E!D53+FC_IND_CPC_PH_E!D53</f>
        <v>0</v>
      </c>
      <c r="E53" s="8">
        <f>FC_IND_CPC_BC_E!E53+FC_IND_CPC_OC_E!E53+FC_IND_CPC_PH_E!E53</f>
        <v>0</v>
      </c>
      <c r="F53" s="8">
        <f>FC_IND_CPC_BC_E!F53+FC_IND_CPC_OC_E!F53+FC_IND_CPC_PH_E!F53</f>
        <v>0</v>
      </c>
      <c r="G53" s="8">
        <f>FC_IND_CPC_BC_E!G53+FC_IND_CPC_OC_E!G53+FC_IND_CPC_PH_E!G53</f>
        <v>0</v>
      </c>
      <c r="H53" s="8">
        <f>FC_IND_CPC_BC_E!H53+FC_IND_CPC_OC_E!H53+FC_IND_CPC_PH_E!H53</f>
        <v>0.57194280000000008</v>
      </c>
      <c r="I53" s="8">
        <f>FC_IND_CPC_BC_E!I53+FC_IND_CPC_OC_E!I53+FC_IND_CPC_PH_E!I53</f>
        <v>0</v>
      </c>
      <c r="J53" s="8">
        <f>FC_IND_CPC_BC_E!J53+FC_IND_CPC_OC_E!J53+FC_IND_CPC_PH_E!J53</f>
        <v>0.14311439999999997</v>
      </c>
      <c r="K53" s="8">
        <f>FC_IND_CPC_BC_E!K53+FC_IND_CPC_OC_E!K53+FC_IND_CPC_PH_E!K53</f>
        <v>0.14311439999999997</v>
      </c>
      <c r="L53" s="8">
        <f>FC_IND_CPC_BC_E!L53+FC_IND_CPC_OC_E!L53+FC_IND_CPC_PH_E!L53</f>
        <v>0.14311439999999997</v>
      </c>
      <c r="M53" s="8">
        <f>FC_IND_CPC_BC_E!M53+FC_IND_CPC_OC_E!M53+FC_IND_CPC_PH_E!M53</f>
        <v>2.7171143999999998</v>
      </c>
      <c r="N53" s="8">
        <f>FC_IND_CPC_BC_E!N53+FC_IND_CPC_OC_E!N53+FC_IND_CPC_PH_E!N53</f>
        <v>4.1472287999999988</v>
      </c>
      <c r="O53" s="8">
        <f>FC_IND_CPC_BC_E!O53+FC_IND_CPC_OC_E!O53+FC_IND_CPC_PH_E!O53</f>
        <v>7.4357711999999996</v>
      </c>
      <c r="P53" s="8">
        <f>FC_IND_CPC_BC_E!P53+FC_IND_CPC_OC_E!P53+FC_IND_CPC_PH_E!P53</f>
        <v>10.152885599999999</v>
      </c>
      <c r="Q53" s="8">
        <f>FC_IND_CPC_BC_E!Q53+FC_IND_CPC_OC_E!Q53+FC_IND_CPC_PH_E!Q53</f>
        <v>5.1479999999999997</v>
      </c>
      <c r="R53" s="8">
        <f>FC_IND_CPC_BC_E!R53+FC_IND_CPC_OC_E!R53+FC_IND_CPC_PH_E!R53</f>
        <v>4.5760571999999993</v>
      </c>
      <c r="S53" s="8">
        <f>FC_IND_CPC_BC_E!S53+FC_IND_CPC_OC_E!S53+FC_IND_CPC_PH_E!S53</f>
        <v>0.57194280000000008</v>
      </c>
      <c r="T53" s="8">
        <f>FC_IND_CPC_BC_E!T53+FC_IND_CPC_OC_E!T53+FC_IND_CPC_PH_E!T53</f>
        <v>0.57194279999999997</v>
      </c>
      <c r="U53" s="8">
        <f>FC_IND_CPC_BC_E!U53+FC_IND_CPC_OC_E!U53+FC_IND_CPC_PH_E!U53</f>
        <v>0.85817159999999959</v>
      </c>
      <c r="V53" s="8">
        <f>FC_IND_CPC_BC_E!V53+FC_IND_CPC_OC_E!V53+FC_IND_CPC_PH_E!V53</f>
        <v>5.8790159999999991</v>
      </c>
      <c r="W53" s="8">
        <f>FC_IND_CPC_BC_E!W53+FC_IND_CPC_OC_E!W53+FC_IND_CPC_PH_E!W53</f>
        <v>1.9541807999999996</v>
      </c>
      <c r="X53" s="8">
        <f>FC_IND_CPC_BC_E!X53+FC_IND_CPC_OC_E!X53+FC_IND_CPC_PH_E!X53</f>
        <v>4.8370607999999997</v>
      </c>
      <c r="Y53" s="8">
        <f>FC_IND_CPC_BC_E!Y53+FC_IND_CPC_OC_E!Y53+FC_IND_CPC_PH_E!Y53</f>
        <v>2.5106796</v>
      </c>
      <c r="Z53" s="8">
        <f>FC_IND_CPC_BC_E!Z53+FC_IND_CPC_OC_E!Z53+FC_IND_CPC_PH_E!Z53</f>
        <v>0.89626679999999981</v>
      </c>
    </row>
    <row r="54" spans="1:26" ht="11.25" customHeight="1" x14ac:dyDescent="0.2">
      <c r="A54" s="43" t="s">
        <v>118</v>
      </c>
      <c r="B54" s="44" t="s">
        <v>119</v>
      </c>
      <c r="C54" s="45">
        <f>FC_IND_CPC_BC_E!C54+FC_IND_CPC_OC_E!C54+FC_IND_CPC_PH_E!C54</f>
        <v>0</v>
      </c>
      <c r="D54" s="45">
        <f>FC_IND_CPC_BC_E!D54+FC_IND_CPC_OC_E!D54+FC_IND_CPC_PH_E!D54</f>
        <v>0</v>
      </c>
      <c r="E54" s="45">
        <f>FC_IND_CPC_BC_E!E54+FC_IND_CPC_OC_E!E54+FC_IND_CPC_PH_E!E54</f>
        <v>0</v>
      </c>
      <c r="F54" s="45">
        <f>FC_IND_CPC_BC_E!F54+FC_IND_CPC_OC_E!F54+FC_IND_CPC_PH_E!F54</f>
        <v>0</v>
      </c>
      <c r="G54" s="45">
        <f>FC_IND_CPC_BC_E!G54+FC_IND_CPC_OC_E!G54+FC_IND_CPC_PH_E!G54</f>
        <v>0</v>
      </c>
      <c r="H54" s="45">
        <f>FC_IND_CPC_BC_E!H54+FC_IND_CPC_OC_E!H54+FC_IND_CPC_PH_E!H54</f>
        <v>0</v>
      </c>
      <c r="I54" s="45">
        <f>FC_IND_CPC_BC_E!I54+FC_IND_CPC_OC_E!I54+FC_IND_CPC_PH_E!I54</f>
        <v>0</v>
      </c>
      <c r="J54" s="45">
        <f>FC_IND_CPC_BC_E!J54+FC_IND_CPC_OC_E!J54+FC_IND_CPC_PH_E!J54</f>
        <v>0</v>
      </c>
      <c r="K54" s="45">
        <f>FC_IND_CPC_BC_E!K54+FC_IND_CPC_OC_E!K54+FC_IND_CPC_PH_E!K54</f>
        <v>0</v>
      </c>
      <c r="L54" s="45">
        <f>FC_IND_CPC_BC_E!L54+FC_IND_CPC_OC_E!L54+FC_IND_CPC_PH_E!L54</f>
        <v>0</v>
      </c>
      <c r="M54" s="45">
        <f>FC_IND_CPC_BC_E!M54+FC_IND_CPC_OC_E!M54+FC_IND_CPC_PH_E!M54</f>
        <v>0</v>
      </c>
      <c r="N54" s="45">
        <f>FC_IND_CPC_BC_E!N54+FC_IND_CPC_OC_E!N54+FC_IND_CPC_PH_E!N54</f>
        <v>0</v>
      </c>
      <c r="O54" s="45">
        <f>FC_IND_CPC_BC_E!O54+FC_IND_CPC_OC_E!O54+FC_IND_CPC_PH_E!O54</f>
        <v>0</v>
      </c>
      <c r="P54" s="45">
        <f>FC_IND_CPC_BC_E!P54+FC_IND_CPC_OC_E!P54+FC_IND_CPC_PH_E!P54</f>
        <v>0</v>
      </c>
      <c r="Q54" s="45">
        <f>FC_IND_CPC_BC_E!Q54+FC_IND_CPC_OC_E!Q54+FC_IND_CPC_PH_E!Q54</f>
        <v>0</v>
      </c>
      <c r="R54" s="45">
        <f>FC_IND_CPC_BC_E!R54+FC_IND_CPC_OC_E!R54+FC_IND_CPC_PH_E!R54</f>
        <v>0</v>
      </c>
      <c r="S54" s="45">
        <f>FC_IND_CPC_BC_E!S54+FC_IND_CPC_OC_E!S54+FC_IND_CPC_PH_E!S54</f>
        <v>0</v>
      </c>
      <c r="T54" s="45">
        <f>FC_IND_CPC_BC_E!T54+FC_IND_CPC_OC_E!T54+FC_IND_CPC_PH_E!T54</f>
        <v>0</v>
      </c>
      <c r="U54" s="45">
        <f>FC_IND_CPC_BC_E!U54+FC_IND_CPC_OC_E!U54+FC_IND_CPC_PH_E!U54</f>
        <v>0</v>
      </c>
      <c r="V54" s="45">
        <f>FC_IND_CPC_BC_E!V54+FC_IND_CPC_OC_E!V54+FC_IND_CPC_PH_E!V54</f>
        <v>0</v>
      </c>
      <c r="W54" s="45">
        <f>FC_IND_CPC_BC_E!W54+FC_IND_CPC_OC_E!W54+FC_IND_CPC_PH_E!W54</f>
        <v>0</v>
      </c>
      <c r="X54" s="45">
        <f>FC_IND_CPC_BC_E!X54+FC_IND_CPC_OC_E!X54+FC_IND_CPC_PH_E!X54</f>
        <v>0</v>
      </c>
      <c r="Y54" s="45">
        <f>FC_IND_CPC_BC_E!Y54+FC_IND_CPC_OC_E!Y54+FC_IND_CPC_PH_E!Y54</f>
        <v>0</v>
      </c>
      <c r="Z54" s="45">
        <f>FC_IND_CPC_BC_E!Z54+FC_IND_CPC_OC_E!Z54+FC_IND_CPC_PH_E!Z54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152.43217919999998</v>
      </c>
      <c r="D61" s="49">
        <f t="shared" si="32"/>
        <v>154.44817919999997</v>
      </c>
      <c r="E61" s="49">
        <f t="shared" si="32"/>
        <v>156.46417920000002</v>
      </c>
      <c r="F61" s="49">
        <f t="shared" si="32"/>
        <v>158.48017919999998</v>
      </c>
      <c r="G61" s="49">
        <f t="shared" si="32"/>
        <v>161.61586560000001</v>
      </c>
      <c r="H61" s="49">
        <f t="shared" si="32"/>
        <v>164.86404480000002</v>
      </c>
      <c r="I61" s="49">
        <f t="shared" si="32"/>
        <v>167.328</v>
      </c>
      <c r="J61" s="49">
        <f t="shared" si="32"/>
        <v>172.14382080000001</v>
      </c>
      <c r="K61" s="49">
        <f t="shared" si="32"/>
        <v>171.36</v>
      </c>
      <c r="L61" s="49">
        <f t="shared" si="32"/>
        <v>184.57608959999999</v>
      </c>
      <c r="M61" s="49">
        <f t="shared" si="32"/>
        <v>200.47991039999999</v>
      </c>
      <c r="N61" s="49">
        <f t="shared" si="32"/>
        <v>200.14404479999996</v>
      </c>
      <c r="O61" s="49">
        <f t="shared" si="32"/>
        <v>3.4719552000000005</v>
      </c>
      <c r="P61" s="49">
        <f t="shared" si="32"/>
        <v>4.1440895999999992</v>
      </c>
      <c r="Q61" s="49">
        <f t="shared" si="32"/>
        <v>4.1440896000000009</v>
      </c>
      <c r="R61" s="49">
        <f t="shared" si="32"/>
        <v>5.6000448000000018</v>
      </c>
      <c r="S61" s="49">
        <f t="shared" si="32"/>
        <v>4.9279104000000009</v>
      </c>
      <c r="T61" s="49">
        <f t="shared" si="32"/>
        <v>5.2736817599999988</v>
      </c>
      <c r="U61" s="49">
        <f t="shared" si="32"/>
        <v>21.193500959999998</v>
      </c>
      <c r="V61" s="49">
        <f t="shared" si="32"/>
        <v>23.33460096</v>
      </c>
      <c r="W61" s="49">
        <f t="shared" si="32"/>
        <v>23.357224800000001</v>
      </c>
      <c r="X61" s="49">
        <f t="shared" si="32"/>
        <v>23.401573920000008</v>
      </c>
      <c r="Y61" s="49">
        <f t="shared" ref="Y61:Z61" si="33">SUM(Y62:Y72)</f>
        <v>27.892507679999998</v>
      </c>
      <c r="Z61" s="49">
        <f t="shared" si="33"/>
        <v>17.723011680000003</v>
      </c>
    </row>
    <row r="62" spans="1:26" ht="11.25" customHeight="1" x14ac:dyDescent="0.2">
      <c r="A62" s="50" t="s">
        <v>92</v>
      </c>
      <c r="B62" s="51" t="s">
        <v>93</v>
      </c>
      <c r="C62" s="52">
        <f>FC_IND_CPC_BC_E!C62+FC_IND_CPC_OC_E!C62+FC_IND_CPC_PH_E!C62</f>
        <v>152.43217919999998</v>
      </c>
      <c r="D62" s="52">
        <f>FC_IND_CPC_BC_E!D62+FC_IND_CPC_OC_E!D62+FC_IND_CPC_PH_E!D62</f>
        <v>154.44817919999997</v>
      </c>
      <c r="E62" s="52">
        <f>FC_IND_CPC_BC_E!E62+FC_IND_CPC_OC_E!E62+FC_IND_CPC_PH_E!E62</f>
        <v>156.46417920000002</v>
      </c>
      <c r="F62" s="52">
        <f>FC_IND_CPC_BC_E!F62+FC_IND_CPC_OC_E!F62+FC_IND_CPC_PH_E!F62</f>
        <v>158.48017919999998</v>
      </c>
      <c r="G62" s="52">
        <f>FC_IND_CPC_BC_E!G62+FC_IND_CPC_OC_E!G62+FC_IND_CPC_PH_E!G62</f>
        <v>161.61586560000001</v>
      </c>
      <c r="H62" s="52">
        <f>FC_IND_CPC_BC_E!H62+FC_IND_CPC_OC_E!H62+FC_IND_CPC_PH_E!H62</f>
        <v>164.86404480000002</v>
      </c>
      <c r="I62" s="52">
        <f>FC_IND_CPC_BC_E!I62+FC_IND_CPC_OC_E!I62+FC_IND_CPC_PH_E!I62</f>
        <v>167.328</v>
      </c>
      <c r="J62" s="52">
        <f>FC_IND_CPC_BC_E!J62+FC_IND_CPC_OC_E!J62+FC_IND_CPC_PH_E!J62</f>
        <v>172.14382080000001</v>
      </c>
      <c r="K62" s="52">
        <f>FC_IND_CPC_BC_E!K62+FC_IND_CPC_OC_E!K62+FC_IND_CPC_PH_E!K62</f>
        <v>171.36</v>
      </c>
      <c r="L62" s="52">
        <f>FC_IND_CPC_BC_E!L62+FC_IND_CPC_OC_E!L62+FC_IND_CPC_PH_E!L62</f>
        <v>184.57608959999999</v>
      </c>
      <c r="M62" s="52">
        <f>FC_IND_CPC_BC_E!M62+FC_IND_CPC_OC_E!M62+FC_IND_CPC_PH_E!M62</f>
        <v>200.47991039999999</v>
      </c>
      <c r="N62" s="52">
        <f>FC_IND_CPC_BC_E!N62+FC_IND_CPC_OC_E!N62+FC_IND_CPC_PH_E!N62</f>
        <v>200.14404479999996</v>
      </c>
      <c r="O62" s="52">
        <f>FC_IND_CPC_BC_E!O62+FC_IND_CPC_OC_E!O62+FC_IND_CPC_PH_E!O62</f>
        <v>3.4719552000000005</v>
      </c>
      <c r="P62" s="52">
        <f>FC_IND_CPC_BC_E!P62+FC_IND_CPC_OC_E!P62+FC_IND_CPC_PH_E!P62</f>
        <v>4.1440895999999992</v>
      </c>
      <c r="Q62" s="52">
        <f>FC_IND_CPC_BC_E!Q62+FC_IND_CPC_OC_E!Q62+FC_IND_CPC_PH_E!Q62</f>
        <v>4.1440896000000009</v>
      </c>
      <c r="R62" s="52">
        <f>FC_IND_CPC_BC_E!R62+FC_IND_CPC_OC_E!R62+FC_IND_CPC_PH_E!R62</f>
        <v>5.6000448000000018</v>
      </c>
      <c r="S62" s="52">
        <f>FC_IND_CPC_BC_E!S62+FC_IND_CPC_OC_E!S62+FC_IND_CPC_PH_E!S62</f>
        <v>4.9279104000000009</v>
      </c>
      <c r="T62" s="52">
        <f>FC_IND_CPC_BC_E!T62+FC_IND_CPC_OC_E!T62+FC_IND_CPC_PH_E!T62</f>
        <v>4.9279103999999991</v>
      </c>
      <c r="U62" s="52">
        <f>FC_IND_CPC_BC_E!U62+FC_IND_CPC_OC_E!U62+FC_IND_CPC_PH_E!U62</f>
        <v>20.674886399999998</v>
      </c>
      <c r="V62" s="52">
        <f>FC_IND_CPC_BC_E!V62+FC_IND_CPC_OC_E!V62+FC_IND_CPC_PH_E!V62</f>
        <v>22.766284800000001</v>
      </c>
      <c r="W62" s="52">
        <f>FC_IND_CPC_BC_E!W62+FC_IND_CPC_OC_E!W62+FC_IND_CPC_PH_E!W62</f>
        <v>22.766284799999998</v>
      </c>
      <c r="X62" s="52">
        <f>FC_IND_CPC_BC_E!X62+FC_IND_CPC_OC_E!X62+FC_IND_CPC_PH_E!X62</f>
        <v>22.766284800000005</v>
      </c>
      <c r="Y62" s="52">
        <f>FC_IND_CPC_BC_E!Y62+FC_IND_CPC_OC_E!Y62+FC_IND_CPC_PH_E!Y62</f>
        <v>27.249062399999996</v>
      </c>
      <c r="Z62" s="52">
        <f>FC_IND_CPC_BC_E!Z62+FC_IND_CPC_OC_E!Z62+FC_IND_CPC_PH_E!Z62</f>
        <v>17.490816000000002</v>
      </c>
    </row>
    <row r="63" spans="1:26" ht="11.25" customHeight="1" x14ac:dyDescent="0.2">
      <c r="A63" s="50" t="s">
        <v>94</v>
      </c>
      <c r="B63" s="51" t="s">
        <v>95</v>
      </c>
      <c r="C63" s="52">
        <f>FC_IND_CPC_BC_E!C63+FC_IND_CPC_OC_E!C63+FC_IND_CPC_PH_E!C63</f>
        <v>0</v>
      </c>
      <c r="D63" s="52">
        <f>FC_IND_CPC_BC_E!D63+FC_IND_CPC_OC_E!D63+FC_IND_CPC_PH_E!D63</f>
        <v>0</v>
      </c>
      <c r="E63" s="52">
        <f>FC_IND_CPC_BC_E!E63+FC_IND_CPC_OC_E!E63+FC_IND_CPC_PH_E!E63</f>
        <v>0</v>
      </c>
      <c r="F63" s="52">
        <f>FC_IND_CPC_BC_E!F63+FC_IND_CPC_OC_E!F63+FC_IND_CPC_PH_E!F63</f>
        <v>0</v>
      </c>
      <c r="G63" s="52">
        <f>FC_IND_CPC_BC_E!G63+FC_IND_CPC_OC_E!G63+FC_IND_CPC_PH_E!G63</f>
        <v>0</v>
      </c>
      <c r="H63" s="52">
        <f>FC_IND_CPC_BC_E!H63+FC_IND_CPC_OC_E!H63+FC_IND_CPC_PH_E!H63</f>
        <v>0</v>
      </c>
      <c r="I63" s="52">
        <f>FC_IND_CPC_BC_E!I63+FC_IND_CPC_OC_E!I63+FC_IND_CPC_PH_E!I63</f>
        <v>0</v>
      </c>
      <c r="J63" s="52">
        <f>FC_IND_CPC_BC_E!J63+FC_IND_CPC_OC_E!J63+FC_IND_CPC_PH_E!J63</f>
        <v>0</v>
      </c>
      <c r="K63" s="52">
        <f>FC_IND_CPC_BC_E!K63+FC_IND_CPC_OC_E!K63+FC_IND_CPC_PH_E!K63</f>
        <v>0</v>
      </c>
      <c r="L63" s="52">
        <f>FC_IND_CPC_BC_E!L63+FC_IND_CPC_OC_E!L63+FC_IND_CPC_PH_E!L63</f>
        <v>0</v>
      </c>
      <c r="M63" s="52">
        <f>FC_IND_CPC_BC_E!M63+FC_IND_CPC_OC_E!M63+FC_IND_CPC_PH_E!M63</f>
        <v>0</v>
      </c>
      <c r="N63" s="52">
        <f>FC_IND_CPC_BC_E!N63+FC_IND_CPC_OC_E!N63+FC_IND_CPC_PH_E!N63</f>
        <v>0</v>
      </c>
      <c r="O63" s="52">
        <f>FC_IND_CPC_BC_E!O63+FC_IND_CPC_OC_E!O63+FC_IND_CPC_PH_E!O63</f>
        <v>0</v>
      </c>
      <c r="P63" s="52">
        <f>FC_IND_CPC_BC_E!P63+FC_IND_CPC_OC_E!P63+FC_IND_CPC_PH_E!P63</f>
        <v>0</v>
      </c>
      <c r="Q63" s="52">
        <f>FC_IND_CPC_BC_E!Q63+FC_IND_CPC_OC_E!Q63+FC_IND_CPC_PH_E!Q63</f>
        <v>0</v>
      </c>
      <c r="R63" s="52">
        <f>FC_IND_CPC_BC_E!R63+FC_IND_CPC_OC_E!R63+FC_IND_CPC_PH_E!R63</f>
        <v>0</v>
      </c>
      <c r="S63" s="52">
        <f>FC_IND_CPC_BC_E!S63+FC_IND_CPC_OC_E!S63+FC_IND_CPC_PH_E!S63</f>
        <v>0</v>
      </c>
      <c r="T63" s="52">
        <f>FC_IND_CPC_BC_E!T63+FC_IND_CPC_OC_E!T63+FC_IND_CPC_PH_E!T63</f>
        <v>8.9107199999999998E-2</v>
      </c>
      <c r="U63" s="52">
        <f>FC_IND_CPC_BC_E!U63+FC_IND_CPC_OC_E!U63+FC_IND_CPC_PH_E!U63</f>
        <v>0.26449919999999993</v>
      </c>
      <c r="V63" s="52">
        <f>FC_IND_CPC_BC_E!V63+FC_IND_CPC_OC_E!V63+FC_IND_CPC_PH_E!V63</f>
        <v>0.26449919999999999</v>
      </c>
      <c r="W63" s="52">
        <f>FC_IND_CPC_BC_E!W63+FC_IND_CPC_OC_E!W63+FC_IND_CPC_PH_E!W63</f>
        <v>0.2608704</v>
      </c>
      <c r="X63" s="52">
        <f>FC_IND_CPC_BC_E!X63+FC_IND_CPC_OC_E!X63+FC_IND_CPC_PH_E!X63</f>
        <v>0.2608704</v>
      </c>
      <c r="Y63" s="52">
        <f>FC_IND_CPC_BC_E!Y63+FC_IND_CPC_OC_E!Y63+FC_IND_CPC_PH_E!Y63</f>
        <v>0.2608704</v>
      </c>
      <c r="Z63" s="52">
        <f>FC_IND_CPC_BC_E!Z63+FC_IND_CPC_OC_E!Z63+FC_IND_CPC_PH_E!Z63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FC_IND_CPC_BC_E!C64+FC_IND_CPC_OC_E!C64+FC_IND_CPC_PH_E!C64</f>
        <v>0</v>
      </c>
      <c r="D64" s="52">
        <f>FC_IND_CPC_BC_E!D64+FC_IND_CPC_OC_E!D64+FC_IND_CPC_PH_E!D64</f>
        <v>0</v>
      </c>
      <c r="E64" s="52">
        <f>FC_IND_CPC_BC_E!E64+FC_IND_CPC_OC_E!E64+FC_IND_CPC_PH_E!E64</f>
        <v>0</v>
      </c>
      <c r="F64" s="52">
        <f>FC_IND_CPC_BC_E!F64+FC_IND_CPC_OC_E!F64+FC_IND_CPC_PH_E!F64</f>
        <v>0</v>
      </c>
      <c r="G64" s="52">
        <f>FC_IND_CPC_BC_E!G64+FC_IND_CPC_OC_E!G64+FC_IND_CPC_PH_E!G64</f>
        <v>0</v>
      </c>
      <c r="H64" s="52">
        <f>FC_IND_CPC_BC_E!H64+FC_IND_CPC_OC_E!H64+FC_IND_CPC_PH_E!H64</f>
        <v>0</v>
      </c>
      <c r="I64" s="52">
        <f>FC_IND_CPC_BC_E!I64+FC_IND_CPC_OC_E!I64+FC_IND_CPC_PH_E!I64</f>
        <v>0</v>
      </c>
      <c r="J64" s="52">
        <f>FC_IND_CPC_BC_E!J64+FC_IND_CPC_OC_E!J64+FC_IND_CPC_PH_E!J64</f>
        <v>0</v>
      </c>
      <c r="K64" s="52">
        <f>FC_IND_CPC_BC_E!K64+FC_IND_CPC_OC_E!K64+FC_IND_CPC_PH_E!K64</f>
        <v>0</v>
      </c>
      <c r="L64" s="52">
        <f>FC_IND_CPC_BC_E!L64+FC_IND_CPC_OC_E!L64+FC_IND_CPC_PH_E!L64</f>
        <v>0</v>
      </c>
      <c r="M64" s="52">
        <f>FC_IND_CPC_BC_E!M64+FC_IND_CPC_OC_E!M64+FC_IND_CPC_PH_E!M64</f>
        <v>0</v>
      </c>
      <c r="N64" s="52">
        <f>FC_IND_CPC_BC_E!N64+FC_IND_CPC_OC_E!N64+FC_IND_CPC_PH_E!N64</f>
        <v>0</v>
      </c>
      <c r="O64" s="52">
        <f>FC_IND_CPC_BC_E!O64+FC_IND_CPC_OC_E!O64+FC_IND_CPC_PH_E!O64</f>
        <v>0</v>
      </c>
      <c r="P64" s="52">
        <f>FC_IND_CPC_BC_E!P64+FC_IND_CPC_OC_E!P64+FC_IND_CPC_PH_E!P64</f>
        <v>0</v>
      </c>
      <c r="Q64" s="52">
        <f>FC_IND_CPC_BC_E!Q64+FC_IND_CPC_OC_E!Q64+FC_IND_CPC_PH_E!Q64</f>
        <v>0</v>
      </c>
      <c r="R64" s="52">
        <f>FC_IND_CPC_BC_E!R64+FC_IND_CPC_OC_E!R64+FC_IND_CPC_PH_E!R64</f>
        <v>0</v>
      </c>
      <c r="S64" s="52">
        <f>FC_IND_CPC_BC_E!S64+FC_IND_CPC_OC_E!S64+FC_IND_CPC_PH_E!S64</f>
        <v>0</v>
      </c>
      <c r="T64" s="52">
        <f>FC_IND_CPC_BC_E!T64+FC_IND_CPC_OC_E!T64+FC_IND_CPC_PH_E!T64</f>
        <v>0</v>
      </c>
      <c r="U64" s="52">
        <f>FC_IND_CPC_BC_E!U64+FC_IND_CPC_OC_E!U64+FC_IND_CPC_PH_E!U64</f>
        <v>0</v>
      </c>
      <c r="V64" s="52">
        <f>FC_IND_CPC_BC_E!V64+FC_IND_CPC_OC_E!V64+FC_IND_CPC_PH_E!V64</f>
        <v>0</v>
      </c>
      <c r="W64" s="52">
        <f>FC_IND_CPC_BC_E!W64+FC_IND_CPC_OC_E!W64+FC_IND_CPC_PH_E!W64</f>
        <v>0</v>
      </c>
      <c r="X64" s="52">
        <f>FC_IND_CPC_BC_E!X64+FC_IND_CPC_OC_E!X64+FC_IND_CPC_PH_E!X64</f>
        <v>0</v>
      </c>
      <c r="Y64" s="52">
        <f>FC_IND_CPC_BC_E!Y64+FC_IND_CPC_OC_E!Y64+FC_IND_CPC_PH_E!Y64</f>
        <v>0</v>
      </c>
      <c r="Z64" s="52">
        <f>FC_IND_CPC_BC_E!Z64+FC_IND_CPC_OC_E!Z64+FC_IND_CPC_PH_E!Z64</f>
        <v>0</v>
      </c>
    </row>
    <row r="65" spans="1:26" ht="11.25" customHeight="1" x14ac:dyDescent="0.2">
      <c r="A65" s="50" t="s">
        <v>98</v>
      </c>
      <c r="B65" s="51" t="s">
        <v>99</v>
      </c>
      <c r="C65" s="52">
        <f>FC_IND_CPC_BC_E!C65+FC_IND_CPC_OC_E!C65+FC_IND_CPC_PH_E!C65</f>
        <v>0</v>
      </c>
      <c r="D65" s="52">
        <f>FC_IND_CPC_BC_E!D65+FC_IND_CPC_OC_E!D65+FC_IND_CPC_PH_E!D65</f>
        <v>0</v>
      </c>
      <c r="E65" s="52">
        <f>FC_IND_CPC_BC_E!E65+FC_IND_CPC_OC_E!E65+FC_IND_CPC_PH_E!E65</f>
        <v>0</v>
      </c>
      <c r="F65" s="52">
        <f>FC_IND_CPC_BC_E!F65+FC_IND_CPC_OC_E!F65+FC_IND_CPC_PH_E!F65</f>
        <v>0</v>
      </c>
      <c r="G65" s="52">
        <f>FC_IND_CPC_BC_E!G65+FC_IND_CPC_OC_E!G65+FC_IND_CPC_PH_E!G65</f>
        <v>0</v>
      </c>
      <c r="H65" s="52">
        <f>FC_IND_CPC_BC_E!H65+FC_IND_CPC_OC_E!H65+FC_IND_CPC_PH_E!H65</f>
        <v>0</v>
      </c>
      <c r="I65" s="52">
        <f>FC_IND_CPC_BC_E!I65+FC_IND_CPC_OC_E!I65+FC_IND_CPC_PH_E!I65</f>
        <v>0</v>
      </c>
      <c r="J65" s="52">
        <f>FC_IND_CPC_BC_E!J65+FC_IND_CPC_OC_E!J65+FC_IND_CPC_PH_E!J65</f>
        <v>0</v>
      </c>
      <c r="K65" s="52">
        <f>FC_IND_CPC_BC_E!K65+FC_IND_CPC_OC_E!K65+FC_IND_CPC_PH_E!K65</f>
        <v>0</v>
      </c>
      <c r="L65" s="52">
        <f>FC_IND_CPC_BC_E!L65+FC_IND_CPC_OC_E!L65+FC_IND_CPC_PH_E!L65</f>
        <v>0</v>
      </c>
      <c r="M65" s="52">
        <f>FC_IND_CPC_BC_E!M65+FC_IND_CPC_OC_E!M65+FC_IND_CPC_PH_E!M65</f>
        <v>0</v>
      </c>
      <c r="N65" s="52">
        <f>FC_IND_CPC_BC_E!N65+FC_IND_CPC_OC_E!N65+FC_IND_CPC_PH_E!N65</f>
        <v>0</v>
      </c>
      <c r="O65" s="52">
        <f>FC_IND_CPC_BC_E!O65+FC_IND_CPC_OC_E!O65+FC_IND_CPC_PH_E!O65</f>
        <v>0</v>
      </c>
      <c r="P65" s="52">
        <f>FC_IND_CPC_BC_E!P65+FC_IND_CPC_OC_E!P65+FC_IND_CPC_PH_E!P65</f>
        <v>0</v>
      </c>
      <c r="Q65" s="52">
        <f>FC_IND_CPC_BC_E!Q65+FC_IND_CPC_OC_E!Q65+FC_IND_CPC_PH_E!Q65</f>
        <v>0</v>
      </c>
      <c r="R65" s="52">
        <f>FC_IND_CPC_BC_E!R65+FC_IND_CPC_OC_E!R65+FC_IND_CPC_PH_E!R65</f>
        <v>0</v>
      </c>
      <c r="S65" s="52">
        <f>FC_IND_CPC_BC_E!S65+FC_IND_CPC_OC_E!S65+FC_IND_CPC_PH_E!S65</f>
        <v>0</v>
      </c>
      <c r="T65" s="52">
        <f>FC_IND_CPC_BC_E!T65+FC_IND_CPC_OC_E!T65+FC_IND_CPC_PH_E!T65</f>
        <v>0</v>
      </c>
      <c r="U65" s="52">
        <f>FC_IND_CPC_BC_E!U65+FC_IND_CPC_OC_E!U65+FC_IND_CPC_PH_E!U65</f>
        <v>0</v>
      </c>
      <c r="V65" s="52">
        <f>FC_IND_CPC_BC_E!V65+FC_IND_CPC_OC_E!V65+FC_IND_CPC_PH_E!V65</f>
        <v>0</v>
      </c>
      <c r="W65" s="52">
        <f>FC_IND_CPC_BC_E!W65+FC_IND_CPC_OC_E!W65+FC_IND_CPC_PH_E!W65</f>
        <v>0</v>
      </c>
      <c r="X65" s="52">
        <f>FC_IND_CPC_BC_E!X65+FC_IND_CPC_OC_E!X65+FC_IND_CPC_PH_E!X65</f>
        <v>0</v>
      </c>
      <c r="Y65" s="52">
        <f>FC_IND_CPC_BC_E!Y65+FC_IND_CPC_OC_E!Y65+FC_IND_CPC_PH_E!Y65</f>
        <v>0</v>
      </c>
      <c r="Z65" s="52">
        <f>FC_IND_CPC_BC_E!Z65+FC_IND_CPC_OC_E!Z65+FC_IND_CPC_PH_E!Z65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FC_IND_CPC_BC_E!C66+FC_IND_CPC_OC_E!C66+FC_IND_CPC_PH_E!C66</f>
        <v>0</v>
      </c>
      <c r="D66" s="52">
        <f>FC_IND_CPC_BC_E!D66+FC_IND_CPC_OC_E!D66+FC_IND_CPC_PH_E!D66</f>
        <v>0</v>
      </c>
      <c r="E66" s="52">
        <f>FC_IND_CPC_BC_E!E66+FC_IND_CPC_OC_E!E66+FC_IND_CPC_PH_E!E66</f>
        <v>0</v>
      </c>
      <c r="F66" s="52">
        <f>FC_IND_CPC_BC_E!F66+FC_IND_CPC_OC_E!F66+FC_IND_CPC_PH_E!F66</f>
        <v>0</v>
      </c>
      <c r="G66" s="52">
        <f>FC_IND_CPC_BC_E!G66+FC_IND_CPC_OC_E!G66+FC_IND_CPC_PH_E!G66</f>
        <v>0</v>
      </c>
      <c r="H66" s="52">
        <f>FC_IND_CPC_BC_E!H66+FC_IND_CPC_OC_E!H66+FC_IND_CPC_PH_E!H66</f>
        <v>0</v>
      </c>
      <c r="I66" s="52">
        <f>FC_IND_CPC_BC_E!I66+FC_IND_CPC_OC_E!I66+FC_IND_CPC_PH_E!I66</f>
        <v>0</v>
      </c>
      <c r="J66" s="52">
        <f>FC_IND_CPC_BC_E!J66+FC_IND_CPC_OC_E!J66+FC_IND_CPC_PH_E!J66</f>
        <v>0</v>
      </c>
      <c r="K66" s="52">
        <f>FC_IND_CPC_BC_E!K66+FC_IND_CPC_OC_E!K66+FC_IND_CPC_PH_E!K66</f>
        <v>0</v>
      </c>
      <c r="L66" s="52">
        <f>FC_IND_CPC_BC_E!L66+FC_IND_CPC_OC_E!L66+FC_IND_CPC_PH_E!L66</f>
        <v>0</v>
      </c>
      <c r="M66" s="52">
        <f>FC_IND_CPC_BC_E!M66+FC_IND_CPC_OC_E!M66+FC_IND_CPC_PH_E!M66</f>
        <v>0</v>
      </c>
      <c r="N66" s="52">
        <f>FC_IND_CPC_BC_E!N66+FC_IND_CPC_OC_E!N66+FC_IND_CPC_PH_E!N66</f>
        <v>0</v>
      </c>
      <c r="O66" s="52">
        <f>FC_IND_CPC_BC_E!O66+FC_IND_CPC_OC_E!O66+FC_IND_CPC_PH_E!O66</f>
        <v>0</v>
      </c>
      <c r="P66" s="52">
        <f>FC_IND_CPC_BC_E!P66+FC_IND_CPC_OC_E!P66+FC_IND_CPC_PH_E!P66</f>
        <v>0</v>
      </c>
      <c r="Q66" s="52">
        <f>FC_IND_CPC_BC_E!Q66+FC_IND_CPC_OC_E!Q66+FC_IND_CPC_PH_E!Q66</f>
        <v>0</v>
      </c>
      <c r="R66" s="52">
        <f>FC_IND_CPC_BC_E!R66+FC_IND_CPC_OC_E!R66+FC_IND_CPC_PH_E!R66</f>
        <v>0</v>
      </c>
      <c r="S66" s="52">
        <f>FC_IND_CPC_BC_E!S66+FC_IND_CPC_OC_E!S66+FC_IND_CPC_PH_E!S66</f>
        <v>0</v>
      </c>
      <c r="T66" s="52">
        <f>FC_IND_CPC_BC_E!T66+FC_IND_CPC_OC_E!T66+FC_IND_CPC_PH_E!T66</f>
        <v>0</v>
      </c>
      <c r="U66" s="52">
        <f>FC_IND_CPC_BC_E!U66+FC_IND_CPC_OC_E!U66+FC_IND_CPC_PH_E!U66</f>
        <v>0</v>
      </c>
      <c r="V66" s="52">
        <f>FC_IND_CPC_BC_E!V66+FC_IND_CPC_OC_E!V66+FC_IND_CPC_PH_E!V66</f>
        <v>0</v>
      </c>
      <c r="W66" s="52">
        <f>FC_IND_CPC_BC_E!W66+FC_IND_CPC_OC_E!W66+FC_IND_CPC_PH_E!W66</f>
        <v>0</v>
      </c>
      <c r="X66" s="52">
        <f>FC_IND_CPC_BC_E!X66+FC_IND_CPC_OC_E!X66+FC_IND_CPC_PH_E!X66</f>
        <v>0</v>
      </c>
      <c r="Y66" s="52">
        <f>FC_IND_CPC_BC_E!Y66+FC_IND_CPC_OC_E!Y66+FC_IND_CPC_PH_E!Y66</f>
        <v>0</v>
      </c>
      <c r="Z66" s="52">
        <f>FC_IND_CPC_BC_E!Z66+FC_IND_CPC_OC_E!Z66+FC_IND_CPC_PH_E!Z66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FC_IND_CPC_BC_E!C67+FC_IND_CPC_OC_E!C67+FC_IND_CPC_PH_E!C67</f>
        <v>0</v>
      </c>
      <c r="D67" s="52">
        <f>FC_IND_CPC_BC_E!D67+FC_IND_CPC_OC_E!D67+FC_IND_CPC_PH_E!D67</f>
        <v>0</v>
      </c>
      <c r="E67" s="52">
        <f>FC_IND_CPC_BC_E!E67+FC_IND_CPC_OC_E!E67+FC_IND_CPC_PH_E!E67</f>
        <v>0</v>
      </c>
      <c r="F67" s="52">
        <f>FC_IND_CPC_BC_E!F67+FC_IND_CPC_OC_E!F67+FC_IND_CPC_PH_E!F67</f>
        <v>0</v>
      </c>
      <c r="G67" s="52">
        <f>FC_IND_CPC_BC_E!G67+FC_IND_CPC_OC_E!G67+FC_IND_CPC_PH_E!G67</f>
        <v>0</v>
      </c>
      <c r="H67" s="52">
        <f>FC_IND_CPC_BC_E!H67+FC_IND_CPC_OC_E!H67+FC_IND_CPC_PH_E!H67</f>
        <v>0</v>
      </c>
      <c r="I67" s="52">
        <f>FC_IND_CPC_BC_E!I67+FC_IND_CPC_OC_E!I67+FC_IND_CPC_PH_E!I67</f>
        <v>0</v>
      </c>
      <c r="J67" s="52">
        <f>FC_IND_CPC_BC_E!J67+FC_IND_CPC_OC_E!J67+FC_IND_CPC_PH_E!J67</f>
        <v>0</v>
      </c>
      <c r="K67" s="52">
        <f>FC_IND_CPC_BC_E!K67+FC_IND_CPC_OC_E!K67+FC_IND_CPC_PH_E!K67</f>
        <v>0</v>
      </c>
      <c r="L67" s="52">
        <f>FC_IND_CPC_BC_E!L67+FC_IND_CPC_OC_E!L67+FC_IND_CPC_PH_E!L67</f>
        <v>0</v>
      </c>
      <c r="M67" s="52">
        <f>FC_IND_CPC_BC_E!M67+FC_IND_CPC_OC_E!M67+FC_IND_CPC_PH_E!M67</f>
        <v>0</v>
      </c>
      <c r="N67" s="52">
        <f>FC_IND_CPC_BC_E!N67+FC_IND_CPC_OC_E!N67+FC_IND_CPC_PH_E!N67</f>
        <v>0</v>
      </c>
      <c r="O67" s="52">
        <f>FC_IND_CPC_BC_E!O67+FC_IND_CPC_OC_E!O67+FC_IND_CPC_PH_E!O67</f>
        <v>0</v>
      </c>
      <c r="P67" s="52">
        <f>FC_IND_CPC_BC_E!P67+FC_IND_CPC_OC_E!P67+FC_IND_CPC_PH_E!P67</f>
        <v>0</v>
      </c>
      <c r="Q67" s="52">
        <f>FC_IND_CPC_BC_E!Q67+FC_IND_CPC_OC_E!Q67+FC_IND_CPC_PH_E!Q67</f>
        <v>0</v>
      </c>
      <c r="R67" s="52">
        <f>FC_IND_CPC_BC_E!R67+FC_IND_CPC_OC_E!R67+FC_IND_CPC_PH_E!R67</f>
        <v>0</v>
      </c>
      <c r="S67" s="52">
        <f>FC_IND_CPC_BC_E!S67+FC_IND_CPC_OC_E!S67+FC_IND_CPC_PH_E!S67</f>
        <v>0</v>
      </c>
      <c r="T67" s="52">
        <f>FC_IND_CPC_BC_E!T67+FC_IND_CPC_OC_E!T67+FC_IND_CPC_PH_E!T67</f>
        <v>0</v>
      </c>
      <c r="U67" s="52">
        <f>FC_IND_CPC_BC_E!U67+FC_IND_CPC_OC_E!U67+FC_IND_CPC_PH_E!U67</f>
        <v>0</v>
      </c>
      <c r="V67" s="52">
        <f>FC_IND_CPC_BC_E!V67+FC_IND_CPC_OC_E!V67+FC_IND_CPC_PH_E!V67</f>
        <v>0</v>
      </c>
      <c r="W67" s="52">
        <f>FC_IND_CPC_BC_E!W67+FC_IND_CPC_OC_E!W67+FC_IND_CPC_PH_E!W67</f>
        <v>0</v>
      </c>
      <c r="X67" s="52">
        <f>FC_IND_CPC_BC_E!X67+FC_IND_CPC_OC_E!X67+FC_IND_CPC_PH_E!X67</f>
        <v>0</v>
      </c>
      <c r="Y67" s="52">
        <f>FC_IND_CPC_BC_E!Y67+FC_IND_CPC_OC_E!Y67+FC_IND_CPC_PH_E!Y67</f>
        <v>0</v>
      </c>
      <c r="Z67" s="52">
        <f>FC_IND_CPC_BC_E!Z67+FC_IND_CPC_OC_E!Z67+FC_IND_CPC_PH_E!Z67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FC_IND_CPC_BC_E!C68+FC_IND_CPC_OC_E!C68+FC_IND_CPC_PH_E!C68</f>
        <v>0</v>
      </c>
      <c r="D68" s="52">
        <f>FC_IND_CPC_BC_E!D68+FC_IND_CPC_OC_E!D68+FC_IND_CPC_PH_E!D68</f>
        <v>0</v>
      </c>
      <c r="E68" s="52">
        <f>FC_IND_CPC_BC_E!E68+FC_IND_CPC_OC_E!E68+FC_IND_CPC_PH_E!E68</f>
        <v>0</v>
      </c>
      <c r="F68" s="52">
        <f>FC_IND_CPC_BC_E!F68+FC_IND_CPC_OC_E!F68+FC_IND_CPC_PH_E!F68</f>
        <v>0</v>
      </c>
      <c r="G68" s="52">
        <f>FC_IND_CPC_BC_E!G68+FC_IND_CPC_OC_E!G68+FC_IND_CPC_PH_E!G68</f>
        <v>0</v>
      </c>
      <c r="H68" s="52">
        <f>FC_IND_CPC_BC_E!H68+FC_IND_CPC_OC_E!H68+FC_IND_CPC_PH_E!H68</f>
        <v>0</v>
      </c>
      <c r="I68" s="52">
        <f>FC_IND_CPC_BC_E!I68+FC_IND_CPC_OC_E!I68+FC_IND_CPC_PH_E!I68</f>
        <v>0</v>
      </c>
      <c r="J68" s="52">
        <f>FC_IND_CPC_BC_E!J68+FC_IND_CPC_OC_E!J68+FC_IND_CPC_PH_E!J68</f>
        <v>0</v>
      </c>
      <c r="K68" s="52">
        <f>FC_IND_CPC_BC_E!K68+FC_IND_CPC_OC_E!K68+FC_IND_CPC_PH_E!K68</f>
        <v>0</v>
      </c>
      <c r="L68" s="52">
        <f>FC_IND_CPC_BC_E!L68+FC_IND_CPC_OC_E!L68+FC_IND_CPC_PH_E!L68</f>
        <v>0</v>
      </c>
      <c r="M68" s="52">
        <f>FC_IND_CPC_BC_E!M68+FC_IND_CPC_OC_E!M68+FC_IND_CPC_PH_E!M68</f>
        <v>0</v>
      </c>
      <c r="N68" s="52">
        <f>FC_IND_CPC_BC_E!N68+FC_IND_CPC_OC_E!N68+FC_IND_CPC_PH_E!N68</f>
        <v>0</v>
      </c>
      <c r="O68" s="52">
        <f>FC_IND_CPC_BC_E!O68+FC_IND_CPC_OC_E!O68+FC_IND_CPC_PH_E!O68</f>
        <v>0</v>
      </c>
      <c r="P68" s="52">
        <f>FC_IND_CPC_BC_E!P68+FC_IND_CPC_OC_E!P68+FC_IND_CPC_PH_E!P68</f>
        <v>0</v>
      </c>
      <c r="Q68" s="52">
        <f>FC_IND_CPC_BC_E!Q68+FC_IND_CPC_OC_E!Q68+FC_IND_CPC_PH_E!Q68</f>
        <v>0</v>
      </c>
      <c r="R68" s="52">
        <f>FC_IND_CPC_BC_E!R68+FC_IND_CPC_OC_E!R68+FC_IND_CPC_PH_E!R68</f>
        <v>0</v>
      </c>
      <c r="S68" s="52">
        <f>FC_IND_CPC_BC_E!S68+FC_IND_CPC_OC_E!S68+FC_IND_CPC_PH_E!S68</f>
        <v>0</v>
      </c>
      <c r="T68" s="52">
        <f>FC_IND_CPC_BC_E!T68+FC_IND_CPC_OC_E!T68+FC_IND_CPC_PH_E!T68</f>
        <v>0</v>
      </c>
      <c r="U68" s="52">
        <f>FC_IND_CPC_BC_E!U68+FC_IND_CPC_OC_E!U68+FC_IND_CPC_PH_E!U68</f>
        <v>0</v>
      </c>
      <c r="V68" s="52">
        <f>FC_IND_CPC_BC_E!V68+FC_IND_CPC_OC_E!V68+FC_IND_CPC_PH_E!V68</f>
        <v>0</v>
      </c>
      <c r="W68" s="52">
        <f>FC_IND_CPC_BC_E!W68+FC_IND_CPC_OC_E!W68+FC_IND_CPC_PH_E!W68</f>
        <v>0</v>
      </c>
      <c r="X68" s="52">
        <f>FC_IND_CPC_BC_E!X68+FC_IND_CPC_OC_E!X68+FC_IND_CPC_PH_E!X68</f>
        <v>0</v>
      </c>
      <c r="Y68" s="52">
        <f>FC_IND_CPC_BC_E!Y68+FC_IND_CPC_OC_E!Y68+FC_IND_CPC_PH_E!Y68</f>
        <v>0</v>
      </c>
      <c r="Z68" s="52">
        <f>FC_IND_CPC_BC_E!Z68+FC_IND_CPC_OC_E!Z68+FC_IND_CPC_PH_E!Z68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FC_IND_CPC_BC_E!C69+FC_IND_CPC_OC_E!C69+FC_IND_CPC_PH_E!C69</f>
        <v>0</v>
      </c>
      <c r="D69" s="52">
        <f>FC_IND_CPC_BC_E!D69+FC_IND_CPC_OC_E!D69+FC_IND_CPC_PH_E!D69</f>
        <v>0</v>
      </c>
      <c r="E69" s="52">
        <f>FC_IND_CPC_BC_E!E69+FC_IND_CPC_OC_E!E69+FC_IND_CPC_PH_E!E69</f>
        <v>0</v>
      </c>
      <c r="F69" s="52">
        <f>FC_IND_CPC_BC_E!F69+FC_IND_CPC_OC_E!F69+FC_IND_CPC_PH_E!F69</f>
        <v>0</v>
      </c>
      <c r="G69" s="52">
        <f>FC_IND_CPC_BC_E!G69+FC_IND_CPC_OC_E!G69+FC_IND_CPC_PH_E!G69</f>
        <v>0</v>
      </c>
      <c r="H69" s="52">
        <f>FC_IND_CPC_BC_E!H69+FC_IND_CPC_OC_E!H69+FC_IND_CPC_PH_E!H69</f>
        <v>0</v>
      </c>
      <c r="I69" s="52">
        <f>FC_IND_CPC_BC_E!I69+FC_IND_CPC_OC_E!I69+FC_IND_CPC_PH_E!I69</f>
        <v>0</v>
      </c>
      <c r="J69" s="52">
        <f>FC_IND_CPC_BC_E!J69+FC_IND_CPC_OC_E!J69+FC_IND_CPC_PH_E!J69</f>
        <v>0</v>
      </c>
      <c r="K69" s="52">
        <f>FC_IND_CPC_BC_E!K69+FC_IND_CPC_OC_E!K69+FC_IND_CPC_PH_E!K69</f>
        <v>0</v>
      </c>
      <c r="L69" s="52">
        <f>FC_IND_CPC_BC_E!L69+FC_IND_CPC_OC_E!L69+FC_IND_CPC_PH_E!L69</f>
        <v>0</v>
      </c>
      <c r="M69" s="52">
        <f>FC_IND_CPC_BC_E!M69+FC_IND_CPC_OC_E!M69+FC_IND_CPC_PH_E!M69</f>
        <v>0</v>
      </c>
      <c r="N69" s="52">
        <f>FC_IND_CPC_BC_E!N69+FC_IND_CPC_OC_E!N69+FC_IND_CPC_PH_E!N69</f>
        <v>0</v>
      </c>
      <c r="O69" s="52">
        <f>FC_IND_CPC_BC_E!O69+FC_IND_CPC_OC_E!O69+FC_IND_CPC_PH_E!O69</f>
        <v>0</v>
      </c>
      <c r="P69" s="52">
        <f>FC_IND_CPC_BC_E!P69+FC_IND_CPC_OC_E!P69+FC_IND_CPC_PH_E!P69</f>
        <v>0</v>
      </c>
      <c r="Q69" s="52">
        <f>FC_IND_CPC_BC_E!Q69+FC_IND_CPC_OC_E!Q69+FC_IND_CPC_PH_E!Q69</f>
        <v>0</v>
      </c>
      <c r="R69" s="52">
        <f>FC_IND_CPC_BC_E!R69+FC_IND_CPC_OC_E!R69+FC_IND_CPC_PH_E!R69</f>
        <v>0</v>
      </c>
      <c r="S69" s="52">
        <f>FC_IND_CPC_BC_E!S69+FC_IND_CPC_OC_E!S69+FC_IND_CPC_PH_E!S69</f>
        <v>0</v>
      </c>
      <c r="T69" s="52">
        <f>FC_IND_CPC_BC_E!T69+FC_IND_CPC_OC_E!T69+FC_IND_CPC_PH_E!T69</f>
        <v>0.25666416000000003</v>
      </c>
      <c r="U69" s="52">
        <f>FC_IND_CPC_BC_E!U69+FC_IND_CPC_OC_E!U69+FC_IND_CPC_PH_E!U69</f>
        <v>0.25411536000000001</v>
      </c>
      <c r="V69" s="52">
        <f>FC_IND_CPC_BC_E!V69+FC_IND_CPC_OC_E!V69+FC_IND_CPC_PH_E!V69</f>
        <v>0.30381695999999986</v>
      </c>
      <c r="W69" s="52">
        <f>FC_IND_CPC_BC_E!W69+FC_IND_CPC_OC_E!W69+FC_IND_CPC_PH_E!W69</f>
        <v>0.33006960000000002</v>
      </c>
      <c r="X69" s="52">
        <f>FC_IND_CPC_BC_E!X69+FC_IND_CPC_OC_E!X69+FC_IND_CPC_PH_E!X69</f>
        <v>0.37441872000000009</v>
      </c>
      <c r="Y69" s="52">
        <f>FC_IND_CPC_BC_E!Y69+FC_IND_CPC_OC_E!Y69+FC_IND_CPC_PH_E!Y69</f>
        <v>0.38257487999999995</v>
      </c>
      <c r="Z69" s="52">
        <f>FC_IND_CPC_BC_E!Z69+FC_IND_CPC_OC_E!Z69+FC_IND_CPC_PH_E!Z69</f>
        <v>0.23219567999999999</v>
      </c>
    </row>
    <row r="70" spans="1:26" ht="11.25" customHeight="1" x14ac:dyDescent="0.2">
      <c r="A70" s="50" t="s">
        <v>108</v>
      </c>
      <c r="B70" s="51" t="s">
        <v>109</v>
      </c>
      <c r="C70" s="52">
        <f>FC_IND_CPC_BC_E!C70+FC_IND_CPC_OC_E!C70+FC_IND_CPC_PH_E!C70</f>
        <v>0</v>
      </c>
      <c r="D70" s="52">
        <f>FC_IND_CPC_BC_E!D70+FC_IND_CPC_OC_E!D70+FC_IND_CPC_PH_E!D70</f>
        <v>0</v>
      </c>
      <c r="E70" s="52">
        <f>FC_IND_CPC_BC_E!E70+FC_IND_CPC_OC_E!E70+FC_IND_CPC_PH_E!E70</f>
        <v>0</v>
      </c>
      <c r="F70" s="52">
        <f>FC_IND_CPC_BC_E!F70+FC_IND_CPC_OC_E!F70+FC_IND_CPC_PH_E!F70</f>
        <v>0</v>
      </c>
      <c r="G70" s="52">
        <f>FC_IND_CPC_BC_E!G70+FC_IND_CPC_OC_E!G70+FC_IND_CPC_PH_E!G70</f>
        <v>0</v>
      </c>
      <c r="H70" s="52">
        <f>FC_IND_CPC_BC_E!H70+FC_IND_CPC_OC_E!H70+FC_IND_CPC_PH_E!H70</f>
        <v>0</v>
      </c>
      <c r="I70" s="52">
        <f>FC_IND_CPC_BC_E!I70+FC_IND_CPC_OC_E!I70+FC_IND_CPC_PH_E!I70</f>
        <v>0</v>
      </c>
      <c r="J70" s="52">
        <f>FC_IND_CPC_BC_E!J70+FC_IND_CPC_OC_E!J70+FC_IND_CPC_PH_E!J70</f>
        <v>0</v>
      </c>
      <c r="K70" s="52">
        <f>FC_IND_CPC_BC_E!K70+FC_IND_CPC_OC_E!K70+FC_IND_CPC_PH_E!K70</f>
        <v>0</v>
      </c>
      <c r="L70" s="52">
        <f>FC_IND_CPC_BC_E!L70+FC_IND_CPC_OC_E!L70+FC_IND_CPC_PH_E!L70</f>
        <v>0</v>
      </c>
      <c r="M70" s="52">
        <f>FC_IND_CPC_BC_E!M70+FC_IND_CPC_OC_E!M70+FC_IND_CPC_PH_E!M70</f>
        <v>0</v>
      </c>
      <c r="N70" s="52">
        <f>FC_IND_CPC_BC_E!N70+FC_IND_CPC_OC_E!N70+FC_IND_CPC_PH_E!N70</f>
        <v>0</v>
      </c>
      <c r="O70" s="52">
        <f>FC_IND_CPC_BC_E!O70+FC_IND_CPC_OC_E!O70+FC_IND_CPC_PH_E!O70</f>
        <v>0</v>
      </c>
      <c r="P70" s="52">
        <f>FC_IND_CPC_BC_E!P70+FC_IND_CPC_OC_E!P70+FC_IND_CPC_PH_E!P70</f>
        <v>0</v>
      </c>
      <c r="Q70" s="52">
        <f>FC_IND_CPC_BC_E!Q70+FC_IND_CPC_OC_E!Q70+FC_IND_CPC_PH_E!Q70</f>
        <v>0</v>
      </c>
      <c r="R70" s="52">
        <f>FC_IND_CPC_BC_E!R70+FC_IND_CPC_OC_E!R70+FC_IND_CPC_PH_E!R70</f>
        <v>0</v>
      </c>
      <c r="S70" s="52">
        <f>FC_IND_CPC_BC_E!S70+FC_IND_CPC_OC_E!S70+FC_IND_CPC_PH_E!S70</f>
        <v>0</v>
      </c>
      <c r="T70" s="52">
        <f>FC_IND_CPC_BC_E!T70+FC_IND_CPC_OC_E!T70+FC_IND_CPC_PH_E!T70</f>
        <v>0</v>
      </c>
      <c r="U70" s="52">
        <f>FC_IND_CPC_BC_E!U70+FC_IND_CPC_OC_E!U70+FC_IND_CPC_PH_E!U70</f>
        <v>0</v>
      </c>
      <c r="V70" s="52">
        <f>FC_IND_CPC_BC_E!V70+FC_IND_CPC_OC_E!V70+FC_IND_CPC_PH_E!V70</f>
        <v>0</v>
      </c>
      <c r="W70" s="52">
        <f>FC_IND_CPC_BC_E!W70+FC_IND_CPC_OC_E!W70+FC_IND_CPC_PH_E!W70</f>
        <v>0</v>
      </c>
      <c r="X70" s="52">
        <f>FC_IND_CPC_BC_E!X70+FC_IND_CPC_OC_E!X70+FC_IND_CPC_PH_E!X70</f>
        <v>0</v>
      </c>
      <c r="Y70" s="52">
        <f>FC_IND_CPC_BC_E!Y70+FC_IND_CPC_OC_E!Y70+FC_IND_CPC_PH_E!Y70</f>
        <v>0</v>
      </c>
      <c r="Z70" s="52">
        <f>FC_IND_CPC_BC_E!Z70+FC_IND_CPC_OC_E!Z70+FC_IND_CPC_PH_E!Z70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FC_IND_CPC_BC_E!C71+FC_IND_CPC_OC_E!C71+FC_IND_CPC_PH_E!C71</f>
        <v>0</v>
      </c>
      <c r="D71" s="52">
        <f>FC_IND_CPC_BC_E!D71+FC_IND_CPC_OC_E!D71+FC_IND_CPC_PH_E!D71</f>
        <v>0</v>
      </c>
      <c r="E71" s="52">
        <f>FC_IND_CPC_BC_E!E71+FC_IND_CPC_OC_E!E71+FC_IND_CPC_PH_E!E71</f>
        <v>0</v>
      </c>
      <c r="F71" s="52">
        <f>FC_IND_CPC_BC_E!F71+FC_IND_CPC_OC_E!F71+FC_IND_CPC_PH_E!F71</f>
        <v>0</v>
      </c>
      <c r="G71" s="52">
        <f>FC_IND_CPC_BC_E!G71+FC_IND_CPC_OC_E!G71+FC_IND_CPC_PH_E!G71</f>
        <v>0</v>
      </c>
      <c r="H71" s="52">
        <f>FC_IND_CPC_BC_E!H71+FC_IND_CPC_OC_E!H71+FC_IND_CPC_PH_E!H71</f>
        <v>0</v>
      </c>
      <c r="I71" s="52">
        <f>FC_IND_CPC_BC_E!I71+FC_IND_CPC_OC_E!I71+FC_IND_CPC_PH_E!I71</f>
        <v>0</v>
      </c>
      <c r="J71" s="52">
        <f>FC_IND_CPC_BC_E!J71+FC_IND_CPC_OC_E!J71+FC_IND_CPC_PH_E!J71</f>
        <v>0</v>
      </c>
      <c r="K71" s="52">
        <f>FC_IND_CPC_BC_E!K71+FC_IND_CPC_OC_E!K71+FC_IND_CPC_PH_E!K71</f>
        <v>0</v>
      </c>
      <c r="L71" s="52">
        <f>FC_IND_CPC_BC_E!L71+FC_IND_CPC_OC_E!L71+FC_IND_CPC_PH_E!L71</f>
        <v>0</v>
      </c>
      <c r="M71" s="52">
        <f>FC_IND_CPC_BC_E!M71+FC_IND_CPC_OC_E!M71+FC_IND_CPC_PH_E!M71</f>
        <v>0</v>
      </c>
      <c r="N71" s="52">
        <f>FC_IND_CPC_BC_E!N71+FC_IND_CPC_OC_E!N71+FC_IND_CPC_PH_E!N71</f>
        <v>0</v>
      </c>
      <c r="O71" s="52">
        <f>FC_IND_CPC_BC_E!O71+FC_IND_CPC_OC_E!O71+FC_IND_CPC_PH_E!O71</f>
        <v>0</v>
      </c>
      <c r="P71" s="52">
        <f>FC_IND_CPC_BC_E!P71+FC_IND_CPC_OC_E!P71+FC_IND_CPC_PH_E!P71</f>
        <v>0</v>
      </c>
      <c r="Q71" s="52">
        <f>FC_IND_CPC_BC_E!Q71+FC_IND_CPC_OC_E!Q71+FC_IND_CPC_PH_E!Q71</f>
        <v>0</v>
      </c>
      <c r="R71" s="52">
        <f>FC_IND_CPC_BC_E!R71+FC_IND_CPC_OC_E!R71+FC_IND_CPC_PH_E!R71</f>
        <v>0</v>
      </c>
      <c r="S71" s="52">
        <f>FC_IND_CPC_BC_E!S71+FC_IND_CPC_OC_E!S71+FC_IND_CPC_PH_E!S71</f>
        <v>0</v>
      </c>
      <c r="T71" s="52">
        <f>FC_IND_CPC_BC_E!T71+FC_IND_CPC_OC_E!T71+FC_IND_CPC_PH_E!T71</f>
        <v>0</v>
      </c>
      <c r="U71" s="52">
        <f>FC_IND_CPC_BC_E!U71+FC_IND_CPC_OC_E!U71+FC_IND_CPC_PH_E!U71</f>
        <v>0</v>
      </c>
      <c r="V71" s="52">
        <f>FC_IND_CPC_BC_E!V71+FC_IND_CPC_OC_E!V71+FC_IND_CPC_PH_E!V71</f>
        <v>0</v>
      </c>
      <c r="W71" s="52">
        <f>FC_IND_CPC_BC_E!W71+FC_IND_CPC_OC_E!W71+FC_IND_CPC_PH_E!W71</f>
        <v>0</v>
      </c>
      <c r="X71" s="52">
        <f>FC_IND_CPC_BC_E!X71+FC_IND_CPC_OC_E!X71+FC_IND_CPC_PH_E!X71</f>
        <v>0</v>
      </c>
      <c r="Y71" s="52">
        <f>FC_IND_CPC_BC_E!Y71+FC_IND_CPC_OC_E!Y71+FC_IND_CPC_PH_E!Y71</f>
        <v>0</v>
      </c>
      <c r="Z71" s="52">
        <f>FC_IND_CPC_BC_E!Z71+FC_IND_CPC_OC_E!Z71+FC_IND_CPC_PH_E!Z71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FC_IND_CPC_BC_E!C72+FC_IND_CPC_OC_E!C72+FC_IND_CPC_PH_E!C72</f>
        <v>0</v>
      </c>
      <c r="D72" s="55">
        <f>FC_IND_CPC_BC_E!D72+FC_IND_CPC_OC_E!D72+FC_IND_CPC_PH_E!D72</f>
        <v>0</v>
      </c>
      <c r="E72" s="55">
        <f>FC_IND_CPC_BC_E!E72+FC_IND_CPC_OC_E!E72+FC_IND_CPC_PH_E!E72</f>
        <v>0</v>
      </c>
      <c r="F72" s="55">
        <f>FC_IND_CPC_BC_E!F72+FC_IND_CPC_OC_E!F72+FC_IND_CPC_PH_E!F72</f>
        <v>0</v>
      </c>
      <c r="G72" s="55">
        <f>FC_IND_CPC_BC_E!G72+FC_IND_CPC_OC_E!G72+FC_IND_CPC_PH_E!G72</f>
        <v>0</v>
      </c>
      <c r="H72" s="55">
        <f>FC_IND_CPC_BC_E!H72+FC_IND_CPC_OC_E!H72+FC_IND_CPC_PH_E!H72</f>
        <v>0</v>
      </c>
      <c r="I72" s="55">
        <f>FC_IND_CPC_BC_E!I72+FC_IND_CPC_OC_E!I72+FC_IND_CPC_PH_E!I72</f>
        <v>0</v>
      </c>
      <c r="J72" s="55">
        <f>FC_IND_CPC_BC_E!J72+FC_IND_CPC_OC_E!J72+FC_IND_CPC_PH_E!J72</f>
        <v>0</v>
      </c>
      <c r="K72" s="55">
        <f>FC_IND_CPC_BC_E!K72+FC_IND_CPC_OC_E!K72+FC_IND_CPC_PH_E!K72</f>
        <v>0</v>
      </c>
      <c r="L72" s="55">
        <f>FC_IND_CPC_BC_E!L72+FC_IND_CPC_OC_E!L72+FC_IND_CPC_PH_E!L72</f>
        <v>0</v>
      </c>
      <c r="M72" s="55">
        <f>FC_IND_CPC_BC_E!M72+FC_IND_CPC_OC_E!M72+FC_IND_CPC_PH_E!M72</f>
        <v>0</v>
      </c>
      <c r="N72" s="55">
        <f>FC_IND_CPC_BC_E!N72+FC_IND_CPC_OC_E!N72+FC_IND_CPC_PH_E!N72</f>
        <v>0</v>
      </c>
      <c r="O72" s="55">
        <f>FC_IND_CPC_BC_E!O72+FC_IND_CPC_OC_E!O72+FC_IND_CPC_PH_E!O72</f>
        <v>0</v>
      </c>
      <c r="P72" s="55">
        <f>FC_IND_CPC_BC_E!P72+FC_IND_CPC_OC_E!P72+FC_IND_CPC_PH_E!P72</f>
        <v>0</v>
      </c>
      <c r="Q72" s="55">
        <f>FC_IND_CPC_BC_E!Q72+FC_IND_CPC_OC_E!Q72+FC_IND_CPC_PH_E!Q72</f>
        <v>0</v>
      </c>
      <c r="R72" s="55">
        <f>FC_IND_CPC_BC_E!R72+FC_IND_CPC_OC_E!R72+FC_IND_CPC_PH_E!R72</f>
        <v>0</v>
      </c>
      <c r="S72" s="55">
        <f>FC_IND_CPC_BC_E!S72+FC_IND_CPC_OC_E!S72+FC_IND_CPC_PH_E!S72</f>
        <v>0</v>
      </c>
      <c r="T72" s="55">
        <f>FC_IND_CPC_BC_E!T72+FC_IND_CPC_OC_E!T72+FC_IND_CPC_PH_E!T72</f>
        <v>0</v>
      </c>
      <c r="U72" s="55">
        <f>FC_IND_CPC_BC_E!U72+FC_IND_CPC_OC_E!U72+FC_IND_CPC_PH_E!U72</f>
        <v>0</v>
      </c>
      <c r="V72" s="55">
        <f>FC_IND_CPC_BC_E!V72+FC_IND_CPC_OC_E!V72+FC_IND_CPC_PH_E!V72</f>
        <v>0</v>
      </c>
      <c r="W72" s="55">
        <f>FC_IND_CPC_BC_E!W72+FC_IND_CPC_OC_E!W72+FC_IND_CPC_PH_E!W72</f>
        <v>0</v>
      </c>
      <c r="X72" s="55">
        <f>FC_IND_CPC_BC_E!X72+FC_IND_CPC_OC_E!X72+FC_IND_CPC_PH_E!X72</f>
        <v>0</v>
      </c>
      <c r="Y72" s="55">
        <f>FC_IND_CPC_BC_E!Y72+FC_IND_CPC_OC_E!Y72+FC_IND_CPC_PH_E!Y72</f>
        <v>0</v>
      </c>
      <c r="Z72" s="55">
        <f>FC_IND_CPC_BC_E!Z72+FC_IND_CPC_OC_E!Z72+FC_IND_CPC_PH_E!Z72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6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279</v>
      </c>
      <c r="B1" s="4" t="s">
        <v>278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257.54345870525867</v>
      </c>
      <c r="D2" s="21">
        <f t="shared" ref="D2:X2" si="0">SUM(D3,D17,D22,D25,D26,D51,D52)</f>
        <v>688.67934974179218</v>
      </c>
      <c r="E2" s="21">
        <f t="shared" si="0"/>
        <v>567.11245343629491</v>
      </c>
      <c r="F2" s="21">
        <f t="shared" si="0"/>
        <v>552.83534213550718</v>
      </c>
      <c r="G2" s="21">
        <f t="shared" si="0"/>
        <v>489.25426870319359</v>
      </c>
      <c r="H2" s="21">
        <f t="shared" si="0"/>
        <v>223.73146693774882</v>
      </c>
      <c r="I2" s="21">
        <f t="shared" si="0"/>
        <v>184.27992594462177</v>
      </c>
      <c r="J2" s="21">
        <f t="shared" si="0"/>
        <v>392.11977509666389</v>
      </c>
      <c r="K2" s="21">
        <f t="shared" si="0"/>
        <v>267.75744087910584</v>
      </c>
      <c r="L2" s="21">
        <f t="shared" si="0"/>
        <v>296.2690536070657</v>
      </c>
      <c r="M2" s="21">
        <f t="shared" si="0"/>
        <v>425.42930006529912</v>
      </c>
      <c r="N2" s="21">
        <f t="shared" si="0"/>
        <v>442.51290566609572</v>
      </c>
      <c r="O2" s="21">
        <f t="shared" si="0"/>
        <v>321.13802401105579</v>
      </c>
      <c r="P2" s="21">
        <f t="shared" si="0"/>
        <v>333.06163600017703</v>
      </c>
      <c r="Q2" s="21">
        <f t="shared" si="0"/>
        <v>254.21744162799823</v>
      </c>
      <c r="R2" s="21">
        <f t="shared" si="0"/>
        <v>289.80797331500719</v>
      </c>
      <c r="S2" s="21">
        <f t="shared" si="0"/>
        <v>291.11958155309185</v>
      </c>
      <c r="T2" s="21">
        <f t="shared" si="0"/>
        <v>309.13630488041315</v>
      </c>
      <c r="U2" s="21">
        <f t="shared" si="0"/>
        <v>334.29923460981797</v>
      </c>
      <c r="V2" s="21">
        <f t="shared" si="0"/>
        <v>308.05228157083206</v>
      </c>
      <c r="W2" s="21">
        <f t="shared" si="0"/>
        <v>181.73913707478252</v>
      </c>
      <c r="X2" s="21">
        <f t="shared" si="0"/>
        <v>278.84168736762479</v>
      </c>
      <c r="Y2" s="21">
        <f t="shared" ref="Y2:Z2" si="1">SUM(Y3,Y17,Y22,Y25,Y26,Y51,Y52)</f>
        <v>221.00824457738392</v>
      </c>
      <c r="Z2" s="21">
        <f t="shared" si="1"/>
        <v>165.88285362123781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39.486010357846759</v>
      </c>
      <c r="D3" s="24">
        <f t="shared" si="2"/>
        <v>53.19184031804005</v>
      </c>
      <c r="E3" s="24">
        <f t="shared" si="2"/>
        <v>48.270356518827477</v>
      </c>
      <c r="F3" s="24">
        <f t="shared" si="2"/>
        <v>47.248066752521204</v>
      </c>
      <c r="G3" s="24">
        <f t="shared" si="2"/>
        <v>47.813955050071115</v>
      </c>
      <c r="H3" s="24">
        <f t="shared" si="2"/>
        <v>44.18383980910577</v>
      </c>
      <c r="I3" s="24">
        <f t="shared" si="2"/>
        <v>56.453241257806496</v>
      </c>
      <c r="J3" s="24">
        <f t="shared" si="2"/>
        <v>42.639873818599824</v>
      </c>
      <c r="K3" s="24">
        <f t="shared" si="2"/>
        <v>44.643419710132378</v>
      </c>
      <c r="L3" s="24">
        <f t="shared" si="2"/>
        <v>33.217495685091528</v>
      </c>
      <c r="M3" s="24">
        <f t="shared" si="2"/>
        <v>38.731445215028977</v>
      </c>
      <c r="N3" s="24">
        <f t="shared" si="2"/>
        <v>39.382968565491282</v>
      </c>
      <c r="O3" s="24">
        <f t="shared" si="2"/>
        <v>33.762497317868963</v>
      </c>
      <c r="P3" s="24">
        <f t="shared" si="2"/>
        <v>37.19690961345632</v>
      </c>
      <c r="Q3" s="24">
        <f t="shared" si="2"/>
        <v>1.8340706297178442</v>
      </c>
      <c r="R3" s="24">
        <f t="shared" si="2"/>
        <v>0</v>
      </c>
      <c r="S3" s="24">
        <f t="shared" si="2"/>
        <v>0</v>
      </c>
      <c r="T3" s="24">
        <f t="shared" si="2"/>
        <v>3.5462307683197121E-3</v>
      </c>
      <c r="U3" s="24">
        <f t="shared" si="2"/>
        <v>5.116004177642625E-3</v>
      </c>
      <c r="V3" s="24">
        <f t="shared" si="2"/>
        <v>3.3842870402130102E-3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23.216181119527945</v>
      </c>
      <c r="G4" s="19">
        <f t="shared" si="4"/>
        <v>29.135860010507141</v>
      </c>
      <c r="H4" s="19">
        <f t="shared" si="4"/>
        <v>34.007479626165882</v>
      </c>
      <c r="I4" s="19">
        <f t="shared" si="4"/>
        <v>48.083213373788297</v>
      </c>
      <c r="J4" s="19">
        <f t="shared" si="4"/>
        <v>33.846817898129416</v>
      </c>
      <c r="K4" s="19">
        <f t="shared" si="4"/>
        <v>35.340118517149499</v>
      </c>
      <c r="L4" s="19">
        <f t="shared" si="4"/>
        <v>27.416471810482783</v>
      </c>
      <c r="M4" s="19">
        <f t="shared" si="4"/>
        <v>31.522750305536572</v>
      </c>
      <c r="N4" s="19">
        <f t="shared" si="4"/>
        <v>32.093390613626596</v>
      </c>
      <c r="O4" s="19">
        <f t="shared" si="4"/>
        <v>31.713600890515295</v>
      </c>
      <c r="P4" s="19">
        <f t="shared" si="4"/>
        <v>34.97127540350828</v>
      </c>
      <c r="Q4" s="19">
        <f t="shared" si="4"/>
        <v>1.8340706297178442</v>
      </c>
      <c r="R4" s="19">
        <f t="shared" si="4"/>
        <v>0</v>
      </c>
      <c r="S4" s="19">
        <f t="shared" si="4"/>
        <v>0</v>
      </c>
      <c r="T4" s="19">
        <f t="shared" si="4"/>
        <v>3.5462307683197121E-3</v>
      </c>
      <c r="U4" s="19">
        <f t="shared" si="4"/>
        <v>5.116004177642625E-3</v>
      </c>
      <c r="V4" s="19">
        <f t="shared" si="4"/>
        <v>3.3842870402130102E-3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29.135860010507141</v>
      </c>
      <c r="H5" s="8">
        <v>34.007479626165882</v>
      </c>
      <c r="I5" s="8">
        <v>48.083213373788297</v>
      </c>
      <c r="J5" s="8">
        <v>33.846817898129416</v>
      </c>
      <c r="K5" s="8">
        <v>35.340118517149499</v>
      </c>
      <c r="L5" s="8">
        <v>27.416471810482783</v>
      </c>
      <c r="M5" s="8">
        <v>31.522750305536572</v>
      </c>
      <c r="N5" s="8">
        <v>32.093390613626596</v>
      </c>
      <c r="O5" s="8">
        <v>31.713600890515295</v>
      </c>
      <c r="P5" s="8">
        <v>34.97127540350828</v>
      </c>
      <c r="Q5" s="8">
        <v>1.8340706297178442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23.216181119527945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3.5462307683197121E-3</v>
      </c>
      <c r="U7" s="8">
        <v>5.116004177642625E-3</v>
      </c>
      <c r="V7" s="8">
        <v>3.3842870402130102E-3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39.486010357846759</v>
      </c>
      <c r="D11" s="19">
        <f t="shared" si="8"/>
        <v>53.19184031804005</v>
      </c>
      <c r="E11" s="19">
        <f t="shared" si="8"/>
        <v>48.270356518827477</v>
      </c>
      <c r="F11" s="19">
        <f t="shared" si="8"/>
        <v>24.031885632993259</v>
      </c>
      <c r="G11" s="19">
        <f t="shared" si="8"/>
        <v>18.678095039563971</v>
      </c>
      <c r="H11" s="19">
        <f t="shared" si="8"/>
        <v>10.176360182939888</v>
      </c>
      <c r="I11" s="19">
        <f t="shared" si="8"/>
        <v>8.3700278840181976</v>
      </c>
      <c r="J11" s="19">
        <f t="shared" si="8"/>
        <v>8.7930559204704117</v>
      </c>
      <c r="K11" s="19">
        <f t="shared" si="8"/>
        <v>9.3033011929828753</v>
      </c>
      <c r="L11" s="19">
        <f t="shared" si="8"/>
        <v>5.8010238746087452</v>
      </c>
      <c r="M11" s="19">
        <f t="shared" si="8"/>
        <v>7.2086949094924071</v>
      </c>
      <c r="N11" s="19">
        <f t="shared" si="8"/>
        <v>7.289577951864687</v>
      </c>
      <c r="O11" s="19">
        <f t="shared" si="8"/>
        <v>2.0488964273536716</v>
      </c>
      <c r="P11" s="19">
        <f t="shared" si="8"/>
        <v>2.2256342099480424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39.486010357846759</v>
      </c>
      <c r="D13" s="8">
        <v>53.19184031804005</v>
      </c>
      <c r="E13" s="8">
        <v>48.270356518827477</v>
      </c>
      <c r="F13" s="8">
        <v>24.031885632993259</v>
      </c>
      <c r="G13" s="8">
        <v>18.678095039563971</v>
      </c>
      <c r="H13" s="8">
        <v>10.176360182939888</v>
      </c>
      <c r="I13" s="8">
        <v>8.3700278840181976</v>
      </c>
      <c r="J13" s="8">
        <v>8.7930559204704117</v>
      </c>
      <c r="K13" s="8">
        <v>9.3033011929828753</v>
      </c>
      <c r="L13" s="8">
        <v>5.8010238746087452</v>
      </c>
      <c r="M13" s="8">
        <v>7.2086949094924071</v>
      </c>
      <c r="N13" s="8">
        <v>7.289577951864687</v>
      </c>
      <c r="O13" s="8">
        <v>2.0488964273536716</v>
      </c>
      <c r="P13" s="8">
        <v>2.2256342099480424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146.43245231072748</v>
      </c>
      <c r="D26" s="27">
        <f t="shared" si="14"/>
        <v>530.65040848424201</v>
      </c>
      <c r="E26" s="27">
        <f t="shared" si="14"/>
        <v>406.15924541570774</v>
      </c>
      <c r="F26" s="27">
        <f t="shared" si="14"/>
        <v>377.10652496943504</v>
      </c>
      <c r="G26" s="27">
        <f t="shared" si="14"/>
        <v>330.83167894735169</v>
      </c>
      <c r="H26" s="27">
        <f t="shared" si="14"/>
        <v>77.319219437966339</v>
      </c>
      <c r="I26" s="27">
        <f t="shared" si="14"/>
        <v>32.421879023416992</v>
      </c>
      <c r="J26" s="27">
        <f t="shared" si="14"/>
        <v>228.57582482560267</v>
      </c>
      <c r="K26" s="27">
        <f t="shared" si="14"/>
        <v>96.827339469539382</v>
      </c>
      <c r="L26" s="27">
        <f t="shared" si="14"/>
        <v>84.313656468813335</v>
      </c>
      <c r="M26" s="27">
        <f t="shared" si="14"/>
        <v>125.32301946687221</v>
      </c>
      <c r="N26" s="27">
        <f t="shared" si="14"/>
        <v>88.879831431158379</v>
      </c>
      <c r="O26" s="27">
        <f t="shared" si="14"/>
        <v>29.679535731161685</v>
      </c>
      <c r="P26" s="27">
        <f t="shared" si="14"/>
        <v>25.978572481499477</v>
      </c>
      <c r="Q26" s="27">
        <f t="shared" si="14"/>
        <v>21.153774242228636</v>
      </c>
      <c r="R26" s="27">
        <f t="shared" si="14"/>
        <v>18.453724394765569</v>
      </c>
      <c r="S26" s="27">
        <f t="shared" si="14"/>
        <v>34.346315310112821</v>
      </c>
      <c r="T26" s="27">
        <f t="shared" si="14"/>
        <v>15.659501166956996</v>
      </c>
      <c r="U26" s="27">
        <f t="shared" si="14"/>
        <v>30.836993323784547</v>
      </c>
      <c r="V26" s="27">
        <f t="shared" si="14"/>
        <v>12.510169533956031</v>
      </c>
      <c r="W26" s="27">
        <f t="shared" si="14"/>
        <v>10.328777388672707</v>
      </c>
      <c r="X26" s="27">
        <f t="shared" si="14"/>
        <v>10.627337558202191</v>
      </c>
      <c r="Y26" s="27">
        <f t="shared" ref="Y26:Z26" si="15">SUM(Y27,Y33)</f>
        <v>10.839009972432192</v>
      </c>
      <c r="Z26" s="27">
        <f t="shared" si="15"/>
        <v>6.79308778655232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146.43245231072748</v>
      </c>
      <c r="D33" s="19">
        <f t="shared" si="18"/>
        <v>530.65040848424201</v>
      </c>
      <c r="E33" s="19">
        <f t="shared" si="18"/>
        <v>406.15924541570774</v>
      </c>
      <c r="F33" s="19">
        <f t="shared" si="18"/>
        <v>377.10652496943504</v>
      </c>
      <c r="G33" s="19">
        <f t="shared" si="18"/>
        <v>330.83167894735169</v>
      </c>
      <c r="H33" s="19">
        <f t="shared" si="18"/>
        <v>77.319219437966339</v>
      </c>
      <c r="I33" s="19">
        <f t="shared" si="18"/>
        <v>32.421879023416992</v>
      </c>
      <c r="J33" s="19">
        <f t="shared" si="18"/>
        <v>228.57582482560267</v>
      </c>
      <c r="K33" s="19">
        <f t="shared" si="18"/>
        <v>96.827339469539382</v>
      </c>
      <c r="L33" s="19">
        <f t="shared" si="18"/>
        <v>84.313656468813335</v>
      </c>
      <c r="M33" s="19">
        <f t="shared" si="18"/>
        <v>125.32301946687221</v>
      </c>
      <c r="N33" s="19">
        <f t="shared" si="18"/>
        <v>88.879831431158379</v>
      </c>
      <c r="O33" s="19">
        <f t="shared" si="18"/>
        <v>29.679535731161685</v>
      </c>
      <c r="P33" s="19">
        <f t="shared" si="18"/>
        <v>25.978572481499477</v>
      </c>
      <c r="Q33" s="19">
        <f t="shared" si="18"/>
        <v>21.153774242228636</v>
      </c>
      <c r="R33" s="19">
        <f t="shared" si="18"/>
        <v>18.453724394765569</v>
      </c>
      <c r="S33" s="19">
        <f t="shared" si="18"/>
        <v>34.346315310112821</v>
      </c>
      <c r="T33" s="19">
        <f t="shared" si="18"/>
        <v>15.659501166956996</v>
      </c>
      <c r="U33" s="19">
        <f t="shared" si="18"/>
        <v>30.836993323784547</v>
      </c>
      <c r="V33" s="19">
        <f t="shared" si="18"/>
        <v>12.510169533956031</v>
      </c>
      <c r="W33" s="19">
        <f t="shared" si="18"/>
        <v>10.328777388672707</v>
      </c>
      <c r="X33" s="19">
        <f t="shared" si="18"/>
        <v>10.627337558202191</v>
      </c>
      <c r="Y33" s="19">
        <f t="shared" ref="Y33:Z33" si="19">SUM(Y34:Y50)</f>
        <v>10.839009972432192</v>
      </c>
      <c r="Z33" s="19">
        <f t="shared" si="19"/>
        <v>6.79308778655232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1.9638143146365055</v>
      </c>
      <c r="D36" s="8">
        <v>2.3003936520298618</v>
      </c>
      <c r="E36" s="8">
        <v>2.2863756025304882</v>
      </c>
      <c r="F36" s="8">
        <v>2.3904243850455771</v>
      </c>
      <c r="G36" s="8">
        <v>4.6455762272760586</v>
      </c>
      <c r="H36" s="8">
        <v>2.0248982387408532</v>
      </c>
      <c r="I36" s="8">
        <v>6.2454060144816586</v>
      </c>
      <c r="J36" s="8">
        <v>8.503638583895917</v>
      </c>
      <c r="K36" s="8">
        <v>12.770476219451687</v>
      </c>
      <c r="L36" s="8">
        <v>0</v>
      </c>
      <c r="M36" s="8">
        <v>2.2173511758066344</v>
      </c>
      <c r="N36" s="8">
        <v>24.531003315024964</v>
      </c>
      <c r="O36" s="8">
        <v>7.5193126333038025</v>
      </c>
      <c r="P36" s="8">
        <v>4.0840441317232088</v>
      </c>
      <c r="Q36" s="8">
        <v>3.9835043195257662</v>
      </c>
      <c r="R36" s="8">
        <v>4.3632399619181195</v>
      </c>
      <c r="S36" s="8">
        <v>4.313394314436251</v>
      </c>
      <c r="T36" s="8">
        <v>4.8036274298290316</v>
      </c>
      <c r="U36" s="8">
        <v>5.0498087594488297</v>
      </c>
      <c r="V36" s="8">
        <v>4.2977363675451166</v>
      </c>
      <c r="W36" s="8">
        <v>3.9643310549164643</v>
      </c>
      <c r="X36" s="8">
        <v>5.005401305163482</v>
      </c>
      <c r="Y36" s="8">
        <v>4.367002122917591</v>
      </c>
      <c r="Z36" s="8">
        <v>4.2636053941654053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2.2919205897683941E-3</v>
      </c>
      <c r="U41" s="8">
        <v>4.3981762653620034E-3</v>
      </c>
      <c r="V41" s="8">
        <v>2.1806563839862408E-3</v>
      </c>
      <c r="W41" s="8">
        <v>2.0584469249312547E-3</v>
      </c>
      <c r="X41" s="8">
        <v>2.3363358622945094E-3</v>
      </c>
      <c r="Y41" s="8">
        <v>2.1706042520047764E-3</v>
      </c>
      <c r="Z41" s="8">
        <v>1.6681474297712644E-3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18.964313226639057</v>
      </c>
      <c r="D43" s="8">
        <v>24.644718418522704</v>
      </c>
      <c r="E43" s="8">
        <v>63.727787989470691</v>
      </c>
      <c r="F43" s="8">
        <v>66.675351968471134</v>
      </c>
      <c r="G43" s="8">
        <v>64.780123012699349</v>
      </c>
      <c r="H43" s="8">
        <v>49.975051592601119</v>
      </c>
      <c r="I43" s="8">
        <v>6.6529318897324954</v>
      </c>
      <c r="J43" s="8">
        <v>4.6535382577660362</v>
      </c>
      <c r="K43" s="8">
        <v>2.3289865716852893</v>
      </c>
      <c r="L43" s="8">
        <v>3.9189783238511557</v>
      </c>
      <c r="M43" s="8">
        <v>4.8529751140225379</v>
      </c>
      <c r="N43" s="8">
        <v>4.8819184563469182</v>
      </c>
      <c r="O43" s="8">
        <v>4.1144552785272035</v>
      </c>
      <c r="P43" s="8">
        <v>4.4701549721509348</v>
      </c>
      <c r="Q43" s="8">
        <v>6.5480574640685463</v>
      </c>
      <c r="R43" s="8">
        <v>4.7828148189783484</v>
      </c>
      <c r="S43" s="8">
        <v>4.7290322396550373</v>
      </c>
      <c r="T43" s="8">
        <v>3.7541199282522189</v>
      </c>
      <c r="U43" s="8">
        <v>3.2080525253524343</v>
      </c>
      <c r="V43" s="8">
        <v>3.7205782092768076</v>
      </c>
      <c r="W43" s="8">
        <v>3.6548993140983979</v>
      </c>
      <c r="X43" s="8">
        <v>3.561174046331927</v>
      </c>
      <c r="Y43" s="8">
        <v>4.0325163223137706</v>
      </c>
      <c r="Z43" s="8">
        <v>1.9018004655426315</v>
      </c>
    </row>
    <row r="44" spans="1:26" ht="11.25" customHeight="1" x14ac:dyDescent="0.2">
      <c r="A44" s="28" t="s">
        <v>74</v>
      </c>
      <c r="B44" s="7" t="s">
        <v>75</v>
      </c>
      <c r="C44" s="8">
        <v>125.50432476945191</v>
      </c>
      <c r="D44" s="8">
        <v>503.70529641368944</v>
      </c>
      <c r="E44" s="8">
        <v>340.14508182370656</v>
      </c>
      <c r="F44" s="8">
        <v>308.04074861591835</v>
      </c>
      <c r="G44" s="8">
        <v>261.40597970737628</v>
      </c>
      <c r="H44" s="8">
        <v>25.319269606624363</v>
      </c>
      <c r="I44" s="8">
        <v>19.523541119202836</v>
      </c>
      <c r="J44" s="8">
        <v>215.4186479839407</v>
      </c>
      <c r="K44" s="8">
        <v>81.72787667840241</v>
      </c>
      <c r="L44" s="8">
        <v>80.394678144962185</v>
      </c>
      <c r="M44" s="8">
        <v>118.25269317704304</v>
      </c>
      <c r="N44" s="8">
        <v>59.466909659786495</v>
      </c>
      <c r="O44" s="8">
        <v>18.045767819330678</v>
      </c>
      <c r="P44" s="8">
        <v>17.424373377625333</v>
      </c>
      <c r="Q44" s="8">
        <v>10.622212458634325</v>
      </c>
      <c r="R44" s="8">
        <v>9.307669613869102</v>
      </c>
      <c r="S44" s="8">
        <v>25.303888756021532</v>
      </c>
      <c r="T44" s="8">
        <v>7.0994618882859788</v>
      </c>
      <c r="U44" s="8">
        <v>22.57473386271792</v>
      </c>
      <c r="V44" s="8">
        <v>4.4896743007501199</v>
      </c>
      <c r="W44" s="8">
        <v>2.7074885727329128</v>
      </c>
      <c r="X44" s="8">
        <v>2.0584258708444882</v>
      </c>
      <c r="Y44" s="8">
        <v>2.4373209229488264</v>
      </c>
      <c r="Z44" s="8">
        <v>0.62601377941451208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71.624996036684436</v>
      </c>
      <c r="D51" s="27">
        <v>104.83710093951018</v>
      </c>
      <c r="E51" s="27">
        <v>112.68285150175967</v>
      </c>
      <c r="F51" s="27">
        <v>128.48075041355091</v>
      </c>
      <c r="G51" s="27">
        <v>110.60863470577081</v>
      </c>
      <c r="H51" s="27">
        <v>101.84684562705904</v>
      </c>
      <c r="I51" s="27">
        <v>95.404805663398278</v>
      </c>
      <c r="J51" s="27">
        <v>120.80057892196635</v>
      </c>
      <c r="K51" s="27">
        <v>126.18314830435166</v>
      </c>
      <c r="L51" s="27">
        <v>178.65104179277427</v>
      </c>
      <c r="M51" s="27">
        <v>259.32152149250868</v>
      </c>
      <c r="N51" s="27">
        <v>311.09622398174952</v>
      </c>
      <c r="O51" s="27">
        <v>252.95194290115228</v>
      </c>
      <c r="P51" s="27">
        <v>262.83388882934844</v>
      </c>
      <c r="Q51" s="27">
        <v>227.73552948579089</v>
      </c>
      <c r="R51" s="27">
        <v>267.94349383429829</v>
      </c>
      <c r="S51" s="27">
        <v>256.35175773561826</v>
      </c>
      <c r="T51" s="27">
        <v>293.05123117316271</v>
      </c>
      <c r="U51" s="27">
        <v>302.84954434982444</v>
      </c>
      <c r="V51" s="27">
        <v>291.41130225791119</v>
      </c>
      <c r="W51" s="27">
        <v>170.11529405402058</v>
      </c>
      <c r="X51" s="27">
        <v>264.57600224106022</v>
      </c>
      <c r="Y51" s="27">
        <v>208.41471063416486</v>
      </c>
      <c r="Z51" s="27">
        <v>158.60841791099733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0.38156206361768313</v>
      </c>
      <c r="I52" s="27">
        <f t="shared" si="20"/>
        <v>0</v>
      </c>
      <c r="J52" s="27">
        <f t="shared" si="20"/>
        <v>0.10349753049505157</v>
      </c>
      <c r="K52" s="27">
        <f t="shared" si="20"/>
        <v>0.10353339508242967</v>
      </c>
      <c r="L52" s="27">
        <f t="shared" si="20"/>
        <v>8.6859660386522999E-2</v>
      </c>
      <c r="M52" s="27">
        <f t="shared" si="20"/>
        <v>2.053313890889287</v>
      </c>
      <c r="N52" s="27">
        <f t="shared" si="20"/>
        <v>3.1538816876965372</v>
      </c>
      <c r="O52" s="27">
        <f t="shared" si="20"/>
        <v>4.7440480608728315</v>
      </c>
      <c r="P52" s="27">
        <f t="shared" si="20"/>
        <v>7.0522650758727874</v>
      </c>
      <c r="Q52" s="27">
        <f t="shared" si="20"/>
        <v>3.4940672702608313</v>
      </c>
      <c r="R52" s="27">
        <f t="shared" si="20"/>
        <v>3.4107550859433031</v>
      </c>
      <c r="S52" s="27">
        <f t="shared" si="20"/>
        <v>0.42150850736080897</v>
      </c>
      <c r="T52" s="27">
        <f t="shared" si="20"/>
        <v>0.42202630952512071</v>
      </c>
      <c r="U52" s="27">
        <f t="shared" si="20"/>
        <v>0.6075809320313279</v>
      </c>
      <c r="V52" s="27">
        <f t="shared" si="20"/>
        <v>4.1274254919246296</v>
      </c>
      <c r="W52" s="27">
        <f t="shared" si="20"/>
        <v>1.2950656320892246</v>
      </c>
      <c r="X52" s="27">
        <f t="shared" si="20"/>
        <v>3.6383475683623647</v>
      </c>
      <c r="Y52" s="27">
        <f t="shared" ref="Y52:Z52" si="21">SUM(Y53:Y54)</f>
        <v>1.7545239707868607</v>
      </c>
      <c r="Z52" s="27">
        <f t="shared" si="21"/>
        <v>0.48134792368815882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0.38156206361768313</v>
      </c>
      <c r="I53" s="8">
        <v>0</v>
      </c>
      <c r="J53" s="8">
        <v>0.10349753049505157</v>
      </c>
      <c r="K53" s="8">
        <v>0.10353339508242967</v>
      </c>
      <c r="L53" s="8">
        <v>8.6859660386522999E-2</v>
      </c>
      <c r="M53" s="8">
        <v>2.053313890889287</v>
      </c>
      <c r="N53" s="8">
        <v>3.1538816876965372</v>
      </c>
      <c r="O53" s="8">
        <v>4.7440480608728315</v>
      </c>
      <c r="P53" s="8">
        <v>7.0522650758727874</v>
      </c>
      <c r="Q53" s="8">
        <v>3.4940672702608313</v>
      </c>
      <c r="R53" s="8">
        <v>3.4107550859433031</v>
      </c>
      <c r="S53" s="8">
        <v>0.42150850736080897</v>
      </c>
      <c r="T53" s="8">
        <v>0.42202630952512071</v>
      </c>
      <c r="U53" s="8">
        <v>0.6075809320313279</v>
      </c>
      <c r="V53" s="8">
        <v>4.1274254919246296</v>
      </c>
      <c r="W53" s="8">
        <v>1.2950656320892246</v>
      </c>
      <c r="X53" s="8">
        <v>3.6383475683623647</v>
      </c>
      <c r="Y53" s="8">
        <v>1.7545239707868607</v>
      </c>
      <c r="Z53" s="8">
        <v>0.48134792368815882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98.856132691586708</v>
      </c>
      <c r="D61" s="49">
        <f t="shared" si="22"/>
        <v>118.02718934470342</v>
      </c>
      <c r="E61" s="49">
        <f t="shared" si="22"/>
        <v>118.73861894020672</v>
      </c>
      <c r="F61" s="49">
        <f t="shared" si="22"/>
        <v>125.85269197209223</v>
      </c>
      <c r="G61" s="49">
        <f t="shared" si="22"/>
        <v>124.53297258904473</v>
      </c>
      <c r="H61" s="49">
        <f t="shared" si="22"/>
        <v>109.98628735294189</v>
      </c>
      <c r="I61" s="49">
        <f t="shared" si="22"/>
        <v>114.7653444384204</v>
      </c>
      <c r="J61" s="49">
        <f t="shared" si="22"/>
        <v>124.49103893656192</v>
      </c>
      <c r="K61" s="49">
        <f t="shared" si="22"/>
        <v>123.96713804708088</v>
      </c>
      <c r="L61" s="49">
        <f t="shared" si="22"/>
        <v>112.0237827788709</v>
      </c>
      <c r="M61" s="49">
        <f t="shared" si="22"/>
        <v>151.50197020359528</v>
      </c>
      <c r="N61" s="49">
        <f t="shared" si="22"/>
        <v>152.20540467799495</v>
      </c>
      <c r="O61" s="49">
        <f t="shared" si="22"/>
        <v>2.2151195741468412</v>
      </c>
      <c r="P61" s="49">
        <f t="shared" si="22"/>
        <v>2.8785135092399368</v>
      </c>
      <c r="Q61" s="49">
        <f t="shared" si="22"/>
        <v>2.8126899449083722</v>
      </c>
      <c r="R61" s="49">
        <f t="shared" si="22"/>
        <v>4.1739821965316253</v>
      </c>
      <c r="S61" s="49">
        <f t="shared" si="22"/>
        <v>3.6317550585684564</v>
      </c>
      <c r="T61" s="49">
        <f t="shared" si="22"/>
        <v>3.8926364794768009</v>
      </c>
      <c r="U61" s="49">
        <f t="shared" si="22"/>
        <v>15.006424157750748</v>
      </c>
      <c r="V61" s="49">
        <f t="shared" si="22"/>
        <v>16.384278417411103</v>
      </c>
      <c r="W61" s="49">
        <f t="shared" si="22"/>
        <v>15.481600064428102</v>
      </c>
      <c r="X61" s="49">
        <f t="shared" si="22"/>
        <v>17.604308972572294</v>
      </c>
      <c r="Y61" s="49">
        <f t="shared" ref="Y61:Z61" si="23">SUM(Y62:Y72)</f>
        <v>19.494502295104994</v>
      </c>
      <c r="Z61" s="49">
        <f t="shared" si="23"/>
        <v>9.5199318566014544</v>
      </c>
    </row>
    <row r="62" spans="1:26" ht="11.25" customHeight="1" x14ac:dyDescent="0.2">
      <c r="A62" s="50" t="s">
        <v>92</v>
      </c>
      <c r="B62" s="51" t="s">
        <v>93</v>
      </c>
      <c r="C62" s="52">
        <v>98.856132691586708</v>
      </c>
      <c r="D62" s="52">
        <v>118.02718934470342</v>
      </c>
      <c r="E62" s="52">
        <v>118.73861894020672</v>
      </c>
      <c r="F62" s="52">
        <v>125.85269197209223</v>
      </c>
      <c r="G62" s="52">
        <v>124.53297258904473</v>
      </c>
      <c r="H62" s="52">
        <v>109.98628735294189</v>
      </c>
      <c r="I62" s="52">
        <v>114.7653444384204</v>
      </c>
      <c r="J62" s="52">
        <v>124.49103893656192</v>
      </c>
      <c r="K62" s="52">
        <v>123.96713804708088</v>
      </c>
      <c r="L62" s="52">
        <v>112.0237827788709</v>
      </c>
      <c r="M62" s="52">
        <v>151.50197020359528</v>
      </c>
      <c r="N62" s="52">
        <v>152.20540467799495</v>
      </c>
      <c r="O62" s="52">
        <v>2.2151195741468412</v>
      </c>
      <c r="P62" s="52">
        <v>2.8785135092399368</v>
      </c>
      <c r="Q62" s="52">
        <v>2.8126899449083722</v>
      </c>
      <c r="R62" s="52">
        <v>4.1739821965316253</v>
      </c>
      <c r="S62" s="52">
        <v>3.6317550585684564</v>
      </c>
      <c r="T62" s="52">
        <v>3.636216488401395</v>
      </c>
      <c r="U62" s="52">
        <v>14.637709694137897</v>
      </c>
      <c r="V62" s="52">
        <v>15.98331153375603</v>
      </c>
      <c r="W62" s="52">
        <v>15.087566623740912</v>
      </c>
      <c r="X62" s="52">
        <v>17.124377874829499</v>
      </c>
      <c r="Y62" s="52">
        <v>19.042307573721054</v>
      </c>
      <c r="Z62" s="52">
        <v>9.3935957074518779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6.5750600878473925E-2</v>
      </c>
      <c r="U63" s="52">
        <v>0.18726402791416152</v>
      </c>
      <c r="V63" s="52">
        <v>0.18569446667157755</v>
      </c>
      <c r="W63" s="52">
        <v>0.17288282101091615</v>
      </c>
      <c r="X63" s="52">
        <v>0.19622188447532379</v>
      </c>
      <c r="Y63" s="52">
        <v>0.18230258057171322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0.19066939019693163</v>
      </c>
      <c r="U69" s="52">
        <v>0.18145043569869068</v>
      </c>
      <c r="V69" s="52">
        <v>0.21527241698349647</v>
      </c>
      <c r="W69" s="52">
        <v>0.2211506196762742</v>
      </c>
      <c r="X69" s="52">
        <v>0.28370921326747134</v>
      </c>
      <c r="Y69" s="52">
        <v>0.26989214081222956</v>
      </c>
      <c r="Z69" s="52">
        <v>0.12633614914957628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7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283</v>
      </c>
      <c r="B1" s="4" t="s">
        <v>282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124.93255538404333</v>
      </c>
      <c r="D2" s="21">
        <f t="shared" ref="D2:X2" si="0">SUM(D3,D17,D22,D25,D26,D51,D52)</f>
        <v>187.92024328532023</v>
      </c>
      <c r="E2" s="21">
        <f t="shared" si="0"/>
        <v>158.39668321043075</v>
      </c>
      <c r="F2" s="21">
        <f t="shared" si="0"/>
        <v>125.74275545888068</v>
      </c>
      <c r="G2" s="21">
        <f t="shared" si="0"/>
        <v>128.93550664965272</v>
      </c>
      <c r="H2" s="21">
        <f t="shared" si="0"/>
        <v>100.10450594078083</v>
      </c>
      <c r="I2" s="21">
        <f t="shared" si="0"/>
        <v>75.489794246121548</v>
      </c>
      <c r="J2" s="21">
        <f t="shared" si="0"/>
        <v>133.79813501312117</v>
      </c>
      <c r="K2" s="21">
        <f t="shared" si="0"/>
        <v>84.718187385076646</v>
      </c>
      <c r="L2" s="21">
        <f t="shared" si="0"/>
        <v>165.15289203911618</v>
      </c>
      <c r="M2" s="21">
        <f t="shared" si="0"/>
        <v>117.52293062444814</v>
      </c>
      <c r="N2" s="21">
        <f t="shared" si="0"/>
        <v>120.06490763134717</v>
      </c>
      <c r="O2" s="21">
        <f t="shared" si="0"/>
        <v>164.7168900599813</v>
      </c>
      <c r="P2" s="21">
        <f t="shared" si="0"/>
        <v>127.8461429704207</v>
      </c>
      <c r="Q2" s="21">
        <f t="shared" si="0"/>
        <v>109.9277989543631</v>
      </c>
      <c r="R2" s="21">
        <f t="shared" si="0"/>
        <v>88.802065030736586</v>
      </c>
      <c r="S2" s="21">
        <f t="shared" si="0"/>
        <v>93.818698625879833</v>
      </c>
      <c r="T2" s="21">
        <f t="shared" si="0"/>
        <v>99.318323188988913</v>
      </c>
      <c r="U2" s="21">
        <f t="shared" si="0"/>
        <v>125.46236549209171</v>
      </c>
      <c r="V2" s="21">
        <f t="shared" si="0"/>
        <v>118.77686816122365</v>
      </c>
      <c r="W2" s="21">
        <f t="shared" si="0"/>
        <v>81.705548165580424</v>
      </c>
      <c r="X2" s="21">
        <f t="shared" si="0"/>
        <v>77.962832443012218</v>
      </c>
      <c r="Y2" s="21">
        <f t="shared" ref="Y2:Z2" si="1">SUM(Y3,Y17,Y22,Y25,Y26,Y51,Y52)</f>
        <v>82.348150194374128</v>
      </c>
      <c r="Z2" s="21">
        <f t="shared" si="1"/>
        <v>129.33499929617435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19.071603855717342</v>
      </c>
      <c r="D3" s="24">
        <f t="shared" ref="D3:W3" si="3">SUM(D4,D8,D11)</f>
        <v>14.441250371365358</v>
      </c>
      <c r="E3" s="24">
        <f t="shared" si="3"/>
        <v>13.398320479148923</v>
      </c>
      <c r="F3" s="24">
        <f t="shared" si="3"/>
        <v>10.674699600880965</v>
      </c>
      <c r="G3" s="24">
        <f t="shared" si="3"/>
        <v>12.523849348587923</v>
      </c>
      <c r="H3" s="24">
        <f t="shared" si="3"/>
        <v>19.617794884686784</v>
      </c>
      <c r="I3" s="24">
        <f t="shared" si="3"/>
        <v>22.972295551323676</v>
      </c>
      <c r="J3" s="24">
        <f t="shared" si="3"/>
        <v>14.457142952858504</v>
      </c>
      <c r="K3" s="24">
        <f t="shared" si="3"/>
        <v>14.011497198332499</v>
      </c>
      <c r="L3" s="24">
        <f t="shared" si="3"/>
        <v>18.271473592711999</v>
      </c>
      <c r="M3" s="24">
        <f t="shared" si="3"/>
        <v>10.566609134575479</v>
      </c>
      <c r="N3" s="24">
        <f t="shared" si="3"/>
        <v>10.537249731405554</v>
      </c>
      <c r="O3" s="24">
        <f t="shared" si="3"/>
        <v>17.0859797111059</v>
      </c>
      <c r="P3" s="24">
        <f t="shared" si="3"/>
        <v>14.086160545681288</v>
      </c>
      <c r="Q3" s="24">
        <f t="shared" si="3"/>
        <v>0.7853036092861555</v>
      </c>
      <c r="R3" s="24">
        <f t="shared" si="3"/>
        <v>0</v>
      </c>
      <c r="S3" s="24">
        <f t="shared" si="3"/>
        <v>0</v>
      </c>
      <c r="T3" s="24">
        <f t="shared" si="3"/>
        <v>1.1298880231950406E-3</v>
      </c>
      <c r="U3" s="24">
        <f t="shared" si="3"/>
        <v>1.8989960674716836E-3</v>
      </c>
      <c r="V3" s="24">
        <f t="shared" si="3"/>
        <v>1.2900524675200288E-3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5.2452042245174173</v>
      </c>
      <c r="G4" s="19">
        <f t="shared" si="6"/>
        <v>7.6315193133682442</v>
      </c>
      <c r="H4" s="19">
        <f t="shared" si="6"/>
        <v>15.099451807124172</v>
      </c>
      <c r="I4" s="19">
        <f t="shared" si="6"/>
        <v>19.566313006470281</v>
      </c>
      <c r="J4" s="19">
        <f t="shared" si="6"/>
        <v>11.475838013366216</v>
      </c>
      <c r="K4" s="19">
        <f t="shared" si="6"/>
        <v>11.091622792493968</v>
      </c>
      <c r="L4" s="19">
        <f t="shared" si="6"/>
        <v>15.080587213424328</v>
      </c>
      <c r="M4" s="19">
        <f t="shared" si="6"/>
        <v>8.599952299125059</v>
      </c>
      <c r="N4" s="19">
        <f t="shared" si="6"/>
        <v>8.5868608675591798</v>
      </c>
      <c r="O4" s="19">
        <f t="shared" si="6"/>
        <v>16.049107276631261</v>
      </c>
      <c r="P4" s="19">
        <f t="shared" si="6"/>
        <v>13.2433313665081</v>
      </c>
      <c r="Q4" s="19">
        <f t="shared" si="6"/>
        <v>0.7853036092861555</v>
      </c>
      <c r="R4" s="19">
        <f t="shared" si="6"/>
        <v>0</v>
      </c>
      <c r="S4" s="19">
        <f t="shared" si="6"/>
        <v>0</v>
      </c>
      <c r="T4" s="19">
        <f t="shared" si="6"/>
        <v>1.1298880231950406E-3</v>
      </c>
      <c r="U4" s="19">
        <f t="shared" si="6"/>
        <v>1.8989960674716836E-3</v>
      </c>
      <c r="V4" s="19">
        <f t="shared" si="6"/>
        <v>1.2900524675200288E-3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7.6315193133682442</v>
      </c>
      <c r="H5" s="8">
        <v>15.099451807124172</v>
      </c>
      <c r="I5" s="8">
        <v>19.566313006470281</v>
      </c>
      <c r="J5" s="8">
        <v>11.475838013366216</v>
      </c>
      <c r="K5" s="8">
        <v>11.091622792493968</v>
      </c>
      <c r="L5" s="8">
        <v>15.080587213424328</v>
      </c>
      <c r="M5" s="8">
        <v>8.599952299125059</v>
      </c>
      <c r="N5" s="8">
        <v>8.5868608675591798</v>
      </c>
      <c r="O5" s="8">
        <v>16.049107276631261</v>
      </c>
      <c r="P5" s="8">
        <v>13.2433313665081</v>
      </c>
      <c r="Q5" s="8">
        <v>0.7853036092861555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5.2452042245174173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1.1298880231950406E-3</v>
      </c>
      <c r="U7" s="8">
        <v>1.8989960674716836E-3</v>
      </c>
      <c r="V7" s="8">
        <v>1.2900524675200288E-3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19.071603855717342</v>
      </c>
      <c r="D11" s="19">
        <f t="shared" si="10"/>
        <v>14.441250371365358</v>
      </c>
      <c r="E11" s="19">
        <f t="shared" si="10"/>
        <v>13.398320479148923</v>
      </c>
      <c r="F11" s="19">
        <f t="shared" si="10"/>
        <v>5.4294953763635476</v>
      </c>
      <c r="G11" s="19">
        <f t="shared" si="10"/>
        <v>4.8923300352196781</v>
      </c>
      <c r="H11" s="19">
        <f t="shared" si="10"/>
        <v>4.5183430775626112</v>
      </c>
      <c r="I11" s="19">
        <f t="shared" si="10"/>
        <v>3.4059825448533938</v>
      </c>
      <c r="J11" s="19">
        <f t="shared" si="10"/>
        <v>2.9813049394922881</v>
      </c>
      <c r="K11" s="19">
        <f t="shared" si="10"/>
        <v>2.9198744058385318</v>
      </c>
      <c r="L11" s="19">
        <f t="shared" si="10"/>
        <v>3.1908863792876705</v>
      </c>
      <c r="M11" s="19">
        <f t="shared" si="10"/>
        <v>1.9666568354504206</v>
      </c>
      <c r="N11" s="19">
        <f t="shared" si="10"/>
        <v>1.950388863846374</v>
      </c>
      <c r="O11" s="19">
        <f t="shared" si="10"/>
        <v>1.0368724344746367</v>
      </c>
      <c r="P11" s="19">
        <f t="shared" si="10"/>
        <v>0.84282917917318811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19.071603855717342</v>
      </c>
      <c r="D13" s="8">
        <v>14.441250371365358</v>
      </c>
      <c r="E13" s="8">
        <v>13.398320479148923</v>
      </c>
      <c r="F13" s="8">
        <v>5.4294953763635476</v>
      </c>
      <c r="G13" s="8">
        <v>4.8923300352196781</v>
      </c>
      <c r="H13" s="8">
        <v>4.5183430775626112</v>
      </c>
      <c r="I13" s="8">
        <v>3.4059825448533938</v>
      </c>
      <c r="J13" s="8">
        <v>2.9813049394922881</v>
      </c>
      <c r="K13" s="8">
        <v>2.9198744058385318</v>
      </c>
      <c r="L13" s="8">
        <v>3.1908863792876705</v>
      </c>
      <c r="M13" s="8">
        <v>1.9666568354504206</v>
      </c>
      <c r="N13" s="8">
        <v>1.950388863846374</v>
      </c>
      <c r="O13" s="8">
        <v>1.0368724344746367</v>
      </c>
      <c r="P13" s="8">
        <v>0.84282917917318811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70.773247122009224</v>
      </c>
      <c r="D26" s="27">
        <f t="shared" si="16"/>
        <v>144.14343033329192</v>
      </c>
      <c r="E26" s="27">
        <f t="shared" si="16"/>
        <v>112.89922112674033</v>
      </c>
      <c r="F26" s="27">
        <f t="shared" si="16"/>
        <v>85.329163771733064</v>
      </c>
      <c r="G26" s="27">
        <f t="shared" si="16"/>
        <v>86.788625256009155</v>
      </c>
      <c r="H26" s="27">
        <f t="shared" si="16"/>
        <v>34.442674994036409</v>
      </c>
      <c r="I26" s="27">
        <f t="shared" si="16"/>
        <v>13.205958988827877</v>
      </c>
      <c r="J26" s="27">
        <f t="shared" si="16"/>
        <v>77.511159957137892</v>
      </c>
      <c r="K26" s="27">
        <f t="shared" si="16"/>
        <v>30.39427213404295</v>
      </c>
      <c r="L26" s="27">
        <f t="shared" si="16"/>
        <v>46.395090488094951</v>
      </c>
      <c r="M26" s="27">
        <f t="shared" si="16"/>
        <v>34.200212839710133</v>
      </c>
      <c r="N26" s="27">
        <f t="shared" si="16"/>
        <v>23.789991470872373</v>
      </c>
      <c r="O26" s="27">
        <f t="shared" si="16"/>
        <v>15.032184780342977</v>
      </c>
      <c r="P26" s="27">
        <f t="shared" si="16"/>
        <v>9.8478042236398249</v>
      </c>
      <c r="Q26" s="27">
        <f t="shared" si="16"/>
        <v>9.0679144265495637</v>
      </c>
      <c r="R26" s="27">
        <f t="shared" si="16"/>
        <v>5.6044223988172686</v>
      </c>
      <c r="S26" s="27">
        <f t="shared" si="16"/>
        <v>10.986653561864012</v>
      </c>
      <c r="T26" s="27">
        <f t="shared" si="16"/>
        <v>4.9930866141949366</v>
      </c>
      <c r="U26" s="27">
        <f t="shared" si="16"/>
        <v>11.451553772738389</v>
      </c>
      <c r="V26" s="27">
        <f t="shared" si="16"/>
        <v>4.7746779865153908</v>
      </c>
      <c r="W26" s="27">
        <f t="shared" si="16"/>
        <v>4.6091096255526907</v>
      </c>
      <c r="X26" s="27">
        <f t="shared" si="16"/>
        <v>2.9446674247245102</v>
      </c>
      <c r="Y26" s="27">
        <f t="shared" ref="Y26:Z26" si="17">SUM(Y27,Y33)</f>
        <v>4.0071186696069292</v>
      </c>
      <c r="Z26" s="27">
        <f t="shared" si="17"/>
        <v>5.2635186215169814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70.773247122009224</v>
      </c>
      <c r="D33" s="19">
        <f t="shared" si="20"/>
        <v>144.14343033329192</v>
      </c>
      <c r="E33" s="19">
        <f t="shared" si="20"/>
        <v>112.89922112674033</v>
      </c>
      <c r="F33" s="19">
        <f t="shared" si="20"/>
        <v>85.329163771733064</v>
      </c>
      <c r="G33" s="19">
        <f t="shared" si="20"/>
        <v>86.788625256009155</v>
      </c>
      <c r="H33" s="19">
        <f t="shared" si="20"/>
        <v>34.442674994036409</v>
      </c>
      <c r="I33" s="19">
        <f t="shared" si="20"/>
        <v>13.205958988827877</v>
      </c>
      <c r="J33" s="19">
        <f t="shared" si="20"/>
        <v>77.511159957137892</v>
      </c>
      <c r="K33" s="19">
        <f t="shared" si="20"/>
        <v>30.39427213404295</v>
      </c>
      <c r="L33" s="19">
        <f t="shared" si="20"/>
        <v>46.395090488094951</v>
      </c>
      <c r="M33" s="19">
        <f t="shared" si="20"/>
        <v>34.200212839710133</v>
      </c>
      <c r="N33" s="19">
        <f t="shared" si="20"/>
        <v>23.789991470872373</v>
      </c>
      <c r="O33" s="19">
        <f t="shared" si="20"/>
        <v>15.032184780342977</v>
      </c>
      <c r="P33" s="19">
        <f t="shared" si="20"/>
        <v>9.8478042236398249</v>
      </c>
      <c r="Q33" s="19">
        <f t="shared" si="20"/>
        <v>9.0679144265495637</v>
      </c>
      <c r="R33" s="19">
        <f t="shared" si="20"/>
        <v>5.6044223988172686</v>
      </c>
      <c r="S33" s="19">
        <f t="shared" si="20"/>
        <v>10.986653561864012</v>
      </c>
      <c r="T33" s="19">
        <f t="shared" si="20"/>
        <v>4.9930866141949366</v>
      </c>
      <c r="U33" s="19">
        <f t="shared" si="20"/>
        <v>11.451553772738389</v>
      </c>
      <c r="V33" s="19">
        <f t="shared" si="20"/>
        <v>4.7746779865153908</v>
      </c>
      <c r="W33" s="19">
        <f t="shared" si="20"/>
        <v>4.6091096255526907</v>
      </c>
      <c r="X33" s="19">
        <f t="shared" si="20"/>
        <v>2.9446674247245102</v>
      </c>
      <c r="Y33" s="19">
        <f t="shared" ref="Y33:Z33" si="21">SUM(Y34:Y50)</f>
        <v>4.0071186696069292</v>
      </c>
      <c r="Z33" s="19">
        <f t="shared" si="21"/>
        <v>5.2635186215169814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0.94851539356626113</v>
      </c>
      <c r="D36" s="8">
        <v>0.6245424200973918</v>
      </c>
      <c r="E36" s="8">
        <v>0.63462537399039731</v>
      </c>
      <c r="F36" s="8">
        <v>0.54006574200457691</v>
      </c>
      <c r="G36" s="8">
        <v>1.2168099615867332</v>
      </c>
      <c r="H36" s="8">
        <v>0.89906260935236604</v>
      </c>
      <c r="I36" s="8">
        <v>2.5414185192218279</v>
      </c>
      <c r="J36" s="8">
        <v>2.8831773553044604</v>
      </c>
      <c r="K36" s="8">
        <v>4.008059708060582</v>
      </c>
      <c r="L36" s="8">
        <v>0</v>
      </c>
      <c r="M36" s="8">
        <v>0.60493180821841741</v>
      </c>
      <c r="N36" s="8">
        <v>6.5634795320851653</v>
      </c>
      <c r="O36" s="8">
        <v>3.8052523746842342</v>
      </c>
      <c r="P36" s="8">
        <v>1.5465935722329256</v>
      </c>
      <c r="Q36" s="8">
        <v>1.7056378685982401</v>
      </c>
      <c r="R36" s="8">
        <v>1.3238768779570944</v>
      </c>
      <c r="S36" s="8">
        <v>1.3791672703520028</v>
      </c>
      <c r="T36" s="8">
        <v>1.5305154840294573</v>
      </c>
      <c r="U36" s="8">
        <v>1.8744251651678892</v>
      </c>
      <c r="V36" s="8">
        <v>1.6382491614402714</v>
      </c>
      <c r="W36" s="8">
        <v>1.7670464916365711</v>
      </c>
      <c r="X36" s="8">
        <v>1.385187166780087</v>
      </c>
      <c r="Y36" s="8">
        <v>1.6124444504950555</v>
      </c>
      <c r="Z36" s="8">
        <v>3.3012235584964107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7.5363388527690774E-4</v>
      </c>
      <c r="U41" s="8">
        <v>1.6935348938894438E-3</v>
      </c>
      <c r="V41" s="8">
        <v>8.6363909522041437E-4</v>
      </c>
      <c r="W41" s="8">
        <v>9.5414425851835362E-4</v>
      </c>
      <c r="X41" s="8">
        <v>6.7202362257257216E-4</v>
      </c>
      <c r="Y41" s="8">
        <v>8.333662562394731E-4</v>
      </c>
      <c r="Z41" s="8">
        <v>1.3349082545339682E-3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9.2065851370230227</v>
      </c>
      <c r="D43" s="8">
        <v>6.7660653862804185</v>
      </c>
      <c r="E43" s="8">
        <v>17.851105893755669</v>
      </c>
      <c r="F43" s="8">
        <v>15.193817580926787</v>
      </c>
      <c r="G43" s="8">
        <v>17.102074499149243</v>
      </c>
      <c r="H43" s="8">
        <v>22.301759256507641</v>
      </c>
      <c r="I43" s="8">
        <v>2.7199026276339864</v>
      </c>
      <c r="J43" s="8">
        <v>1.5898164509561894</v>
      </c>
      <c r="K43" s="8">
        <v>0.73562556367716647</v>
      </c>
      <c r="L43" s="8">
        <v>2.1735377062115959</v>
      </c>
      <c r="M43" s="8">
        <v>1.33389803956973</v>
      </c>
      <c r="N43" s="8">
        <v>1.3156321685616681</v>
      </c>
      <c r="O43" s="8">
        <v>2.094621488917797</v>
      </c>
      <c r="P43" s="8">
        <v>1.702745258563235</v>
      </c>
      <c r="Q43" s="8">
        <v>2.8141083210207798</v>
      </c>
      <c r="R43" s="8">
        <v>1.4564495057402114</v>
      </c>
      <c r="S43" s="8">
        <v>1.5168058109137375</v>
      </c>
      <c r="T43" s="8">
        <v>1.1998110215845923</v>
      </c>
      <c r="U43" s="8">
        <v>1.1959792823815576</v>
      </c>
      <c r="V43" s="8">
        <v>1.4241514254971583</v>
      </c>
      <c r="W43" s="8">
        <v>1.63428289029325</v>
      </c>
      <c r="X43" s="8">
        <v>0.98916258031194049</v>
      </c>
      <c r="Y43" s="8">
        <v>1.4938997752775309</v>
      </c>
      <c r="Z43" s="8">
        <v>1.4762503269347251</v>
      </c>
    </row>
    <row r="44" spans="1:26" ht="11.25" customHeight="1" x14ac:dyDescent="0.2">
      <c r="A44" s="28" t="s">
        <v>74</v>
      </c>
      <c r="B44" s="7" t="s">
        <v>75</v>
      </c>
      <c r="C44" s="8">
        <v>60.618146591419936</v>
      </c>
      <c r="D44" s="8">
        <v>136.75282252691412</v>
      </c>
      <c r="E44" s="8">
        <v>94.413489858994268</v>
      </c>
      <c r="F44" s="8">
        <v>69.595280448801702</v>
      </c>
      <c r="G44" s="8">
        <v>68.469740795273182</v>
      </c>
      <c r="H44" s="8">
        <v>11.241853128176405</v>
      </c>
      <c r="I44" s="8">
        <v>7.9446378419720638</v>
      </c>
      <c r="J44" s="8">
        <v>73.038166150877245</v>
      </c>
      <c r="K44" s="8">
        <v>25.650586862305204</v>
      </c>
      <c r="L44" s="8">
        <v>44.221552781883354</v>
      </c>
      <c r="M44" s="8">
        <v>32.261382991921984</v>
      </c>
      <c r="N44" s="8">
        <v>15.910879770225542</v>
      </c>
      <c r="O44" s="8">
        <v>9.1323109167409449</v>
      </c>
      <c r="P44" s="8">
        <v>6.5984653928436643</v>
      </c>
      <c r="Q44" s="8">
        <v>4.5481682369305441</v>
      </c>
      <c r="R44" s="8">
        <v>2.8240960151199626</v>
      </c>
      <c r="S44" s="8">
        <v>8.0906804805982713</v>
      </c>
      <c r="T44" s="8">
        <v>2.2620064746956103</v>
      </c>
      <c r="U44" s="8">
        <v>8.3794557902950544</v>
      </c>
      <c r="V44" s="8">
        <v>1.7114137604827404</v>
      </c>
      <c r="W44" s="8">
        <v>1.2068260993643509</v>
      </c>
      <c r="X44" s="8">
        <v>0.5696456540099103</v>
      </c>
      <c r="Y44" s="8">
        <v>0.89994107757810338</v>
      </c>
      <c r="Z44" s="8">
        <v>0.48470982783131122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35.087704406316767</v>
      </c>
      <c r="D51" s="27">
        <v>29.335562580662959</v>
      </c>
      <c r="E51" s="27">
        <v>32.099141604541508</v>
      </c>
      <c r="F51" s="27">
        <v>29.738892086266645</v>
      </c>
      <c r="G51" s="27">
        <v>29.623032045055663</v>
      </c>
      <c r="H51" s="27">
        <v>45.865621171423491</v>
      </c>
      <c r="I51" s="27">
        <v>39.311539705969992</v>
      </c>
      <c r="J51" s="27">
        <v>41.793023108063281</v>
      </c>
      <c r="K51" s="27">
        <v>40.278182853282082</v>
      </c>
      <c r="L51" s="27">
        <v>100.4361188452245</v>
      </c>
      <c r="M51" s="27">
        <v>72.169060818625795</v>
      </c>
      <c r="N51" s="27">
        <v>84.854811365211901</v>
      </c>
      <c r="O51" s="27">
        <v>130.09250164054768</v>
      </c>
      <c r="P51" s="27">
        <v>101.12198871897475</v>
      </c>
      <c r="Q51" s="27">
        <v>98.524927186428698</v>
      </c>
      <c r="R51" s="27">
        <v>82.126829185027447</v>
      </c>
      <c r="S51" s="27">
        <v>82.692864197201544</v>
      </c>
      <c r="T51" s="27">
        <v>94.185335156571895</v>
      </c>
      <c r="U51" s="27">
        <v>113.77496131998249</v>
      </c>
      <c r="V51" s="27">
        <v>112.36625192933317</v>
      </c>
      <c r="W51" s="27">
        <v>76.496141577159165</v>
      </c>
      <c r="X51" s="27">
        <v>73.971630762434742</v>
      </c>
      <c r="Y51" s="27">
        <v>77.667412152803564</v>
      </c>
      <c r="Z51" s="27">
        <v>123.68628971061756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0.17841489063414803</v>
      </c>
      <c r="I52" s="27">
        <f t="shared" si="22"/>
        <v>0</v>
      </c>
      <c r="J52" s="27">
        <f t="shared" si="22"/>
        <v>3.6808995061517365E-2</v>
      </c>
      <c r="K52" s="27">
        <f t="shared" si="22"/>
        <v>3.4235199419113703E-2</v>
      </c>
      <c r="L52" s="27">
        <f t="shared" si="22"/>
        <v>5.0209113084744517E-2</v>
      </c>
      <c r="M52" s="27">
        <f t="shared" si="22"/>
        <v>0.5870478315367339</v>
      </c>
      <c r="N52" s="27">
        <f t="shared" si="22"/>
        <v>0.88285506385734303</v>
      </c>
      <c r="O52" s="27">
        <f t="shared" si="22"/>
        <v>2.5062239279847329</v>
      </c>
      <c r="P52" s="27">
        <f t="shared" si="22"/>
        <v>2.7901894821248261</v>
      </c>
      <c r="Q52" s="27">
        <f t="shared" si="22"/>
        <v>1.5496537320986803</v>
      </c>
      <c r="R52" s="27">
        <f t="shared" si="22"/>
        <v>1.0708134468918711</v>
      </c>
      <c r="S52" s="27">
        <f t="shared" si="22"/>
        <v>0.13918086681426861</v>
      </c>
      <c r="T52" s="27">
        <f t="shared" si="22"/>
        <v>0.13877153019888527</v>
      </c>
      <c r="U52" s="27">
        <f t="shared" si="22"/>
        <v>0.2339514033033491</v>
      </c>
      <c r="V52" s="27">
        <f t="shared" si="22"/>
        <v>1.6346481929075682</v>
      </c>
      <c r="W52" s="27">
        <f t="shared" si="22"/>
        <v>0.6002969628685686</v>
      </c>
      <c r="X52" s="27">
        <f t="shared" si="22"/>
        <v>1.0465342558529673</v>
      </c>
      <c r="Y52" s="27">
        <f t="shared" ref="Y52:Z52" si="23">SUM(Y53:Y54)</f>
        <v>0.67361937196363852</v>
      </c>
      <c r="Z52" s="27">
        <f t="shared" si="23"/>
        <v>0.38519096403980113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0.17841489063414803</v>
      </c>
      <c r="I53" s="8">
        <v>0</v>
      </c>
      <c r="J53" s="8">
        <v>3.6808995061517365E-2</v>
      </c>
      <c r="K53" s="8">
        <v>3.4235199419113703E-2</v>
      </c>
      <c r="L53" s="8">
        <v>5.0209113084744517E-2</v>
      </c>
      <c r="M53" s="8">
        <v>0.5870478315367339</v>
      </c>
      <c r="N53" s="8">
        <v>0.88285506385734303</v>
      </c>
      <c r="O53" s="8">
        <v>2.5062239279847329</v>
      </c>
      <c r="P53" s="8">
        <v>2.7901894821248261</v>
      </c>
      <c r="Q53" s="8">
        <v>1.5496537320986803</v>
      </c>
      <c r="R53" s="8">
        <v>1.0708134468918711</v>
      </c>
      <c r="S53" s="8">
        <v>0.13918086681426861</v>
      </c>
      <c r="T53" s="8">
        <v>0.13877153019888527</v>
      </c>
      <c r="U53" s="8">
        <v>0.2339514033033491</v>
      </c>
      <c r="V53" s="8">
        <v>1.6346481929075682</v>
      </c>
      <c r="W53" s="8">
        <v>0.6002969628685686</v>
      </c>
      <c r="X53" s="8">
        <v>1.0465342558529673</v>
      </c>
      <c r="Y53" s="8">
        <v>0.67361937196363852</v>
      </c>
      <c r="Z53" s="8">
        <v>0.38519096403980113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49.831349089044977</v>
      </c>
      <c r="D61" s="49">
        <f t="shared" si="24"/>
        <v>33.279551506713908</v>
      </c>
      <c r="E61" s="49">
        <f t="shared" si="24"/>
        <v>34.329773068388654</v>
      </c>
      <c r="F61" s="49">
        <f t="shared" si="24"/>
        <v>29.693190337088701</v>
      </c>
      <c r="G61" s="49">
        <f t="shared" si="24"/>
        <v>34.100177528534388</v>
      </c>
      <c r="H61" s="49">
        <f t="shared" si="24"/>
        <v>51.428570343914259</v>
      </c>
      <c r="I61" s="49">
        <f t="shared" si="24"/>
        <v>49.343501356367973</v>
      </c>
      <c r="J61" s="49">
        <f t="shared" si="24"/>
        <v>44.275356286285174</v>
      </c>
      <c r="K61" s="49">
        <f t="shared" si="24"/>
        <v>40.991988035161555</v>
      </c>
      <c r="L61" s="49">
        <f t="shared" si="24"/>
        <v>64.75520112208369</v>
      </c>
      <c r="M61" s="49">
        <f t="shared" si="24"/>
        <v>43.314810987346988</v>
      </c>
      <c r="N61" s="49">
        <f t="shared" si="24"/>
        <v>42.606326290117131</v>
      </c>
      <c r="O61" s="49">
        <f t="shared" si="24"/>
        <v>1.1702212137903087</v>
      </c>
      <c r="P61" s="49">
        <f t="shared" si="24"/>
        <v>1.1388678717017038</v>
      </c>
      <c r="Q61" s="49">
        <f t="shared" si="24"/>
        <v>1.2474560829042982</v>
      </c>
      <c r="R61" s="49">
        <f t="shared" si="24"/>
        <v>1.3104301395176838</v>
      </c>
      <c r="S61" s="49">
        <f t="shared" si="24"/>
        <v>1.1991948164310298</v>
      </c>
      <c r="T61" s="49">
        <f t="shared" si="24"/>
        <v>1.2782258260220705</v>
      </c>
      <c r="U61" s="49">
        <f t="shared" si="24"/>
        <v>5.7760595490197018</v>
      </c>
      <c r="V61" s="49">
        <f t="shared" si="24"/>
        <v>6.4860629854584486</v>
      </c>
      <c r="W61" s="49">
        <f t="shared" si="24"/>
        <v>7.1725066339479566</v>
      </c>
      <c r="X61" s="49">
        <f t="shared" si="24"/>
        <v>5.0609010681159683</v>
      </c>
      <c r="Y61" s="49">
        <f t="shared" ref="Y61:Z61" si="25">SUM(Y62:Y72)</f>
        <v>7.4809443501790343</v>
      </c>
      <c r="Z61" s="49">
        <f t="shared" si="25"/>
        <v>7.6151414212924449</v>
      </c>
    </row>
    <row r="62" spans="1:26" ht="11.25" customHeight="1" x14ac:dyDescent="0.2">
      <c r="A62" s="50" t="s">
        <v>92</v>
      </c>
      <c r="B62" s="51" t="s">
        <v>93</v>
      </c>
      <c r="C62" s="52">
        <v>49.831349089044977</v>
      </c>
      <c r="D62" s="52">
        <v>33.279551506713908</v>
      </c>
      <c r="E62" s="52">
        <v>34.329773068388654</v>
      </c>
      <c r="F62" s="52">
        <v>29.693190337088701</v>
      </c>
      <c r="G62" s="52">
        <v>34.100177528534388</v>
      </c>
      <c r="H62" s="52">
        <v>51.428570343914259</v>
      </c>
      <c r="I62" s="52">
        <v>49.343501356367973</v>
      </c>
      <c r="J62" s="52">
        <v>44.275356286285174</v>
      </c>
      <c r="K62" s="52">
        <v>40.991988035161555</v>
      </c>
      <c r="L62" s="52">
        <v>64.75520112208369</v>
      </c>
      <c r="M62" s="52">
        <v>43.314810987346988</v>
      </c>
      <c r="N62" s="52">
        <v>42.606326290117131</v>
      </c>
      <c r="O62" s="52">
        <v>1.1702212137903087</v>
      </c>
      <c r="P62" s="52">
        <v>1.1388678717017038</v>
      </c>
      <c r="Q62" s="52">
        <v>1.2474560829042982</v>
      </c>
      <c r="R62" s="52">
        <v>1.3104301395176838</v>
      </c>
      <c r="S62" s="52">
        <v>1.1991948164310298</v>
      </c>
      <c r="T62" s="52">
        <v>1.1956679354841091</v>
      </c>
      <c r="U62" s="52">
        <v>5.6363071050327571</v>
      </c>
      <c r="V62" s="52">
        <v>6.3301182217464698</v>
      </c>
      <c r="W62" s="52">
        <v>6.9934837253752864</v>
      </c>
      <c r="X62" s="52">
        <v>4.9256558697183888</v>
      </c>
      <c r="Y62" s="52">
        <v>7.3109672379088089</v>
      </c>
      <c r="Z62" s="52">
        <v>7.5170744658652771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2.1620243310586495E-2</v>
      </c>
      <c r="U63" s="52">
        <v>7.21067430017647E-2</v>
      </c>
      <c r="V63" s="52">
        <v>7.3543453412186224E-2</v>
      </c>
      <c r="W63" s="52">
        <v>8.0135731976441804E-2</v>
      </c>
      <c r="X63" s="52">
        <v>5.64412607627479E-2</v>
      </c>
      <c r="Y63" s="52">
        <v>6.9991947603311538E-2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6.0937647227374908E-2</v>
      </c>
      <c r="U69" s="52">
        <v>6.7645700985179608E-2</v>
      </c>
      <c r="V69" s="52">
        <v>8.240131029979271E-2</v>
      </c>
      <c r="W69" s="52">
        <v>9.8887176596229073E-2</v>
      </c>
      <c r="X69" s="52">
        <v>7.8803937634831719E-2</v>
      </c>
      <c r="Y69" s="52">
        <v>9.9985164666914136E-2</v>
      </c>
      <c r="Z69" s="52">
        <v>9.8066955427167757E-2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8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281</v>
      </c>
      <c r="B1" s="4" t="s">
        <v>280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9.9272107906980267</v>
      </c>
      <c r="D2" s="21">
        <f t="shared" ref="D2:X2" si="0">SUM(D3,D17,D22,D25,D26,D51,D52)</f>
        <v>18.878751532887556</v>
      </c>
      <c r="E2" s="21">
        <f t="shared" si="0"/>
        <v>16.840646873274384</v>
      </c>
      <c r="F2" s="21">
        <f t="shared" si="0"/>
        <v>13.416952325612272</v>
      </c>
      <c r="G2" s="21">
        <f t="shared" si="0"/>
        <v>12.108614607153717</v>
      </c>
      <c r="H2" s="21">
        <f t="shared" si="0"/>
        <v>7.306222281470431</v>
      </c>
      <c r="I2" s="21">
        <f t="shared" si="0"/>
        <v>5.3297477692566968</v>
      </c>
      <c r="J2" s="21">
        <f t="shared" si="0"/>
        <v>11.011872370214949</v>
      </c>
      <c r="K2" s="21">
        <f t="shared" si="0"/>
        <v>14.495152895817498</v>
      </c>
      <c r="L2" s="21">
        <f t="shared" si="0"/>
        <v>22.805367913818117</v>
      </c>
      <c r="M2" s="21">
        <f t="shared" si="0"/>
        <v>17.470236310252758</v>
      </c>
      <c r="N2" s="21">
        <f t="shared" si="0"/>
        <v>17.297350542557133</v>
      </c>
      <c r="O2" s="21">
        <f t="shared" si="0"/>
        <v>13.937044128963098</v>
      </c>
      <c r="P2" s="21">
        <f t="shared" si="0"/>
        <v>16.225247149402239</v>
      </c>
      <c r="Q2" s="21">
        <f t="shared" si="0"/>
        <v>8.2082609376388582</v>
      </c>
      <c r="R2" s="21">
        <f t="shared" si="0"/>
        <v>8.7026738542561795</v>
      </c>
      <c r="S2" s="21">
        <f t="shared" si="0"/>
        <v>8.2992133810283466</v>
      </c>
      <c r="T2" s="21">
        <f t="shared" si="0"/>
        <v>8.7648551705979898</v>
      </c>
      <c r="U2" s="21">
        <f t="shared" si="0"/>
        <v>10.048406098090277</v>
      </c>
      <c r="V2" s="21">
        <f t="shared" si="0"/>
        <v>9.5615834279442584</v>
      </c>
      <c r="W2" s="21">
        <f t="shared" si="0"/>
        <v>8.7927921596370702</v>
      </c>
      <c r="X2" s="21">
        <f t="shared" si="0"/>
        <v>12.621444429363089</v>
      </c>
      <c r="Y2" s="21">
        <f t="shared" ref="Y2:Z2" si="1">SUM(Y3,Y17,Y22,Y25,Y26,Y51,Y52)</f>
        <v>11.130738788242017</v>
      </c>
      <c r="Z2" s="21">
        <f t="shared" si="1"/>
        <v>10.817236282587841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1.4542345864359139</v>
      </c>
      <c r="D3" s="24">
        <f t="shared" ref="D3:W3" si="3">SUM(D4,D8,D11)</f>
        <v>1.3808821105945737</v>
      </c>
      <c r="E3" s="24">
        <f t="shared" si="3"/>
        <v>1.3438798020236158</v>
      </c>
      <c r="F3" s="24">
        <f t="shared" si="3"/>
        <v>1.0706035665978364</v>
      </c>
      <c r="G3" s="24">
        <f t="shared" si="3"/>
        <v>1.1121936413409506</v>
      </c>
      <c r="H3" s="24">
        <f t="shared" si="3"/>
        <v>1.339238506207475</v>
      </c>
      <c r="I3" s="24">
        <f t="shared" si="3"/>
        <v>1.5272430708698241</v>
      </c>
      <c r="J3" s="24">
        <f t="shared" si="3"/>
        <v>1.1209930685416729</v>
      </c>
      <c r="K3" s="24">
        <f t="shared" si="3"/>
        <v>2.2273326915351208</v>
      </c>
      <c r="L3" s="24">
        <f t="shared" si="3"/>
        <v>2.23772736219646</v>
      </c>
      <c r="M3" s="24">
        <f t="shared" si="3"/>
        <v>1.4038142903955597</v>
      </c>
      <c r="N3" s="24">
        <f t="shared" si="3"/>
        <v>1.3392842231031761</v>
      </c>
      <c r="O3" s="24">
        <f t="shared" si="3"/>
        <v>1.2833155710251296</v>
      </c>
      <c r="P3" s="24">
        <f t="shared" si="3"/>
        <v>1.5908088008623809</v>
      </c>
      <c r="Q3" s="24">
        <f t="shared" si="3"/>
        <v>5.3481400995999961E-2</v>
      </c>
      <c r="R3" s="24">
        <f t="shared" si="3"/>
        <v>0</v>
      </c>
      <c r="S3" s="24">
        <f t="shared" si="3"/>
        <v>0</v>
      </c>
      <c r="T3" s="24">
        <f t="shared" si="3"/>
        <v>9.1721208485245803E-5</v>
      </c>
      <c r="U3" s="24">
        <f t="shared" si="3"/>
        <v>1.3675975488569074E-4</v>
      </c>
      <c r="V3" s="24">
        <f t="shared" si="3"/>
        <v>9.3500492266959247E-5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0.52606017595464194</v>
      </c>
      <c r="G4" s="19">
        <f t="shared" si="6"/>
        <v>0.67772511612460584</v>
      </c>
      <c r="H4" s="19">
        <f t="shared" si="6"/>
        <v>1.0307869667099741</v>
      </c>
      <c r="I4" s="19">
        <f t="shared" si="6"/>
        <v>1.30080669974142</v>
      </c>
      <c r="J4" s="19">
        <f t="shared" si="6"/>
        <v>0.88982552850437169</v>
      </c>
      <c r="K4" s="19">
        <f t="shared" si="6"/>
        <v>1.7631758903565267</v>
      </c>
      <c r="L4" s="19">
        <f t="shared" si="6"/>
        <v>1.8469360160928758</v>
      </c>
      <c r="M4" s="19">
        <f t="shared" si="6"/>
        <v>1.1425364353383869</v>
      </c>
      <c r="N4" s="19">
        <f t="shared" si="6"/>
        <v>1.0913898388142362</v>
      </c>
      <c r="O4" s="19">
        <f t="shared" si="6"/>
        <v>1.2054368328534391</v>
      </c>
      <c r="P4" s="19">
        <f t="shared" si="6"/>
        <v>1.4956245899836118</v>
      </c>
      <c r="Q4" s="19">
        <f t="shared" si="6"/>
        <v>5.3481400995999961E-2</v>
      </c>
      <c r="R4" s="19">
        <f t="shared" si="6"/>
        <v>0</v>
      </c>
      <c r="S4" s="19">
        <f t="shared" si="6"/>
        <v>0</v>
      </c>
      <c r="T4" s="19">
        <f t="shared" si="6"/>
        <v>9.1721208485245803E-5</v>
      </c>
      <c r="U4" s="19">
        <f t="shared" si="6"/>
        <v>1.3675975488569074E-4</v>
      </c>
      <c r="V4" s="19">
        <f t="shared" si="6"/>
        <v>9.3500492266959247E-5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0.67772511612460584</v>
      </c>
      <c r="H5" s="8">
        <v>1.0307869667099741</v>
      </c>
      <c r="I5" s="8">
        <v>1.30080669974142</v>
      </c>
      <c r="J5" s="8">
        <v>0.88982552850437169</v>
      </c>
      <c r="K5" s="8">
        <v>1.7631758903565267</v>
      </c>
      <c r="L5" s="8">
        <v>1.8469360160928758</v>
      </c>
      <c r="M5" s="8">
        <v>1.1425364353383869</v>
      </c>
      <c r="N5" s="8">
        <v>1.0913898388142362</v>
      </c>
      <c r="O5" s="8">
        <v>1.2054368328534391</v>
      </c>
      <c r="P5" s="8">
        <v>1.4956245899836118</v>
      </c>
      <c r="Q5" s="8">
        <v>5.3481400995999961E-2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0.52606017595464194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9.1721208485245803E-5</v>
      </c>
      <c r="U7" s="8">
        <v>1.3675975488569074E-4</v>
      </c>
      <c r="V7" s="8">
        <v>9.3500492266959247E-5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1.4542345864359139</v>
      </c>
      <c r="D11" s="19">
        <f t="shared" si="10"/>
        <v>1.3808821105945737</v>
      </c>
      <c r="E11" s="19">
        <f t="shared" si="10"/>
        <v>1.3438798020236158</v>
      </c>
      <c r="F11" s="19">
        <f t="shared" si="10"/>
        <v>0.54454339064319457</v>
      </c>
      <c r="G11" s="19">
        <f t="shared" si="10"/>
        <v>0.43446852521634483</v>
      </c>
      <c r="H11" s="19">
        <f t="shared" si="10"/>
        <v>0.30845153949750093</v>
      </c>
      <c r="I11" s="19">
        <f t="shared" si="10"/>
        <v>0.22643637112840417</v>
      </c>
      <c r="J11" s="19">
        <f t="shared" si="10"/>
        <v>0.23116754003730128</v>
      </c>
      <c r="K11" s="19">
        <f t="shared" si="10"/>
        <v>0.46415680117859431</v>
      </c>
      <c r="L11" s="19">
        <f t="shared" si="10"/>
        <v>0.39079134610358413</v>
      </c>
      <c r="M11" s="19">
        <f t="shared" si="10"/>
        <v>0.26127785505717271</v>
      </c>
      <c r="N11" s="19">
        <f t="shared" si="10"/>
        <v>0.24789438428893995</v>
      </c>
      <c r="O11" s="19">
        <f t="shared" si="10"/>
        <v>7.7878738171690651E-2</v>
      </c>
      <c r="P11" s="19">
        <f t="shared" si="10"/>
        <v>9.5184210878769049E-2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1.4542345864359139</v>
      </c>
      <c r="D13" s="8">
        <v>1.3808821105945737</v>
      </c>
      <c r="E13" s="8">
        <v>1.3438798020236158</v>
      </c>
      <c r="F13" s="8">
        <v>0.54454339064319457</v>
      </c>
      <c r="G13" s="8">
        <v>0.43446852521634483</v>
      </c>
      <c r="H13" s="8">
        <v>0.30845153949750093</v>
      </c>
      <c r="I13" s="8">
        <v>0.22643637112840417</v>
      </c>
      <c r="J13" s="8">
        <v>0.23116754003730128</v>
      </c>
      <c r="K13" s="8">
        <v>0.46415680117859431</v>
      </c>
      <c r="L13" s="8">
        <v>0.39079134610358413</v>
      </c>
      <c r="M13" s="8">
        <v>0.26127785505717271</v>
      </c>
      <c r="N13" s="8">
        <v>0.24789438428893995</v>
      </c>
      <c r="O13" s="8">
        <v>7.7878738171690651E-2</v>
      </c>
      <c r="P13" s="8">
        <v>9.5184210878769049E-2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5.4204166472633046</v>
      </c>
      <c r="D26" s="27">
        <f t="shared" si="16"/>
        <v>13.832832942466098</v>
      </c>
      <c r="E26" s="27">
        <f t="shared" si="16"/>
        <v>11.434240177551947</v>
      </c>
      <c r="F26" s="27">
        <f t="shared" si="16"/>
        <v>8.6445612588319705</v>
      </c>
      <c r="G26" s="27">
        <f t="shared" si="16"/>
        <v>7.78599771663926</v>
      </c>
      <c r="H26" s="27">
        <f t="shared" si="16"/>
        <v>2.3994447279972793</v>
      </c>
      <c r="I26" s="27">
        <f t="shared" si="16"/>
        <v>0.88311006775512624</v>
      </c>
      <c r="J26" s="27">
        <f t="shared" si="16"/>
        <v>6.0161434572594832</v>
      </c>
      <c r="K26" s="27">
        <f t="shared" si="16"/>
        <v>4.8362455564176496</v>
      </c>
      <c r="L26" s="27">
        <f t="shared" si="16"/>
        <v>5.6959755630917082</v>
      </c>
      <c r="M26" s="27">
        <f t="shared" si="16"/>
        <v>4.5521716534176733</v>
      </c>
      <c r="N26" s="27">
        <f t="shared" si="16"/>
        <v>3.0315696179692369</v>
      </c>
      <c r="O26" s="27">
        <f t="shared" si="16"/>
        <v>1.1352838884953438</v>
      </c>
      <c r="P26" s="27">
        <f t="shared" si="16"/>
        <v>1.1195848548607032</v>
      </c>
      <c r="Q26" s="27">
        <f t="shared" si="16"/>
        <v>0.6225472112218009</v>
      </c>
      <c r="R26" s="27">
        <f t="shared" si="16"/>
        <v>0.50365996641716237</v>
      </c>
      <c r="S26" s="27">
        <f t="shared" si="16"/>
        <v>0.90089980802317382</v>
      </c>
      <c r="T26" s="27">
        <f t="shared" si="16"/>
        <v>0.40749753884806639</v>
      </c>
      <c r="U26" s="27">
        <f t="shared" si="16"/>
        <v>0.82731298347706961</v>
      </c>
      <c r="V26" s="27">
        <f t="shared" si="16"/>
        <v>0.34901303952857987</v>
      </c>
      <c r="W26" s="27">
        <f t="shared" si="16"/>
        <v>0.46118570577460549</v>
      </c>
      <c r="X26" s="27">
        <f t="shared" si="16"/>
        <v>0.43756385707329654</v>
      </c>
      <c r="Y26" s="27">
        <f t="shared" ref="Y26:Z26" si="17">SUM(Y27,Y33)</f>
        <v>0.50177727796088079</v>
      </c>
      <c r="Z26" s="27">
        <f t="shared" si="17"/>
        <v>0.41289179193069925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5.4204166472633046</v>
      </c>
      <c r="D33" s="19">
        <f t="shared" si="20"/>
        <v>13.832832942466098</v>
      </c>
      <c r="E33" s="19">
        <f t="shared" si="20"/>
        <v>11.434240177551947</v>
      </c>
      <c r="F33" s="19">
        <f t="shared" si="20"/>
        <v>8.6445612588319705</v>
      </c>
      <c r="G33" s="19">
        <f t="shared" si="20"/>
        <v>7.78599771663926</v>
      </c>
      <c r="H33" s="19">
        <f t="shared" si="20"/>
        <v>2.3994447279972793</v>
      </c>
      <c r="I33" s="19">
        <f t="shared" si="20"/>
        <v>0.88311006775512624</v>
      </c>
      <c r="J33" s="19">
        <f t="shared" si="20"/>
        <v>6.0161434572594832</v>
      </c>
      <c r="K33" s="19">
        <f t="shared" si="20"/>
        <v>4.8362455564176496</v>
      </c>
      <c r="L33" s="19">
        <f t="shared" si="20"/>
        <v>5.6959755630917082</v>
      </c>
      <c r="M33" s="19">
        <f t="shared" si="20"/>
        <v>4.5521716534176733</v>
      </c>
      <c r="N33" s="19">
        <f t="shared" si="20"/>
        <v>3.0315696179692369</v>
      </c>
      <c r="O33" s="19">
        <f t="shared" si="20"/>
        <v>1.1352838884953438</v>
      </c>
      <c r="P33" s="19">
        <f t="shared" si="20"/>
        <v>1.1195848548607032</v>
      </c>
      <c r="Q33" s="19">
        <f t="shared" si="20"/>
        <v>0.6225472112218009</v>
      </c>
      <c r="R33" s="19">
        <f t="shared" si="20"/>
        <v>0.50365996641716237</v>
      </c>
      <c r="S33" s="19">
        <f t="shared" si="20"/>
        <v>0.90089980802317382</v>
      </c>
      <c r="T33" s="19">
        <f t="shared" si="20"/>
        <v>0.40749753884806639</v>
      </c>
      <c r="U33" s="19">
        <f t="shared" si="20"/>
        <v>0.82731298347706961</v>
      </c>
      <c r="V33" s="19">
        <f t="shared" si="20"/>
        <v>0.34901303952857987</v>
      </c>
      <c r="W33" s="19">
        <f t="shared" si="20"/>
        <v>0.46118570577460549</v>
      </c>
      <c r="X33" s="19">
        <f t="shared" si="20"/>
        <v>0.43756385707329654</v>
      </c>
      <c r="Y33" s="19">
        <f t="shared" ref="Y33:Z33" si="21">SUM(Y34:Y50)</f>
        <v>0.50177727796088079</v>
      </c>
      <c r="Z33" s="19">
        <f t="shared" si="21"/>
        <v>0.41289179193069925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7.2325531797233736E-2</v>
      </c>
      <c r="D36" s="8">
        <v>5.9719167872746427E-2</v>
      </c>
      <c r="E36" s="8">
        <v>6.3654263479115805E-2</v>
      </c>
      <c r="F36" s="8">
        <v>5.4165112949847251E-2</v>
      </c>
      <c r="G36" s="8">
        <v>0.10806009113720941</v>
      </c>
      <c r="H36" s="8">
        <v>6.1375871906781891E-2</v>
      </c>
      <c r="I36" s="8">
        <v>0.1689584662965099</v>
      </c>
      <c r="J36" s="8">
        <v>0.22355882079962189</v>
      </c>
      <c r="K36" s="8">
        <v>0.63713979248773467</v>
      </c>
      <c r="L36" s="8">
        <v>0</v>
      </c>
      <c r="M36" s="8">
        <v>8.0367495974947745E-2</v>
      </c>
      <c r="N36" s="8">
        <v>0.8342181128898557</v>
      </c>
      <c r="O36" s="8">
        <v>0.28580975201196446</v>
      </c>
      <c r="P36" s="8">
        <v>0.17466325604386546</v>
      </c>
      <c r="Q36" s="8">
        <v>0.11615877187599384</v>
      </c>
      <c r="R36" s="8">
        <v>0.11818412012478564</v>
      </c>
      <c r="S36" s="8">
        <v>0.11273937521174791</v>
      </c>
      <c r="T36" s="8">
        <v>0.12424304614151162</v>
      </c>
      <c r="U36" s="8">
        <v>0.13499023538328273</v>
      </c>
      <c r="V36" s="8">
        <v>0.11873711101461105</v>
      </c>
      <c r="W36" s="8">
        <v>0.17546393344696717</v>
      </c>
      <c r="X36" s="8">
        <v>0.20409348805643082</v>
      </c>
      <c r="Y36" s="8">
        <v>0.20021406658735505</v>
      </c>
      <c r="Z36" s="8">
        <v>0.2576528073381858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6.0525524954697232E-5</v>
      </c>
      <c r="U41" s="8">
        <v>1.2044884074855276E-4</v>
      </c>
      <c r="V41" s="8">
        <v>6.1784520793344163E-5</v>
      </c>
      <c r="W41" s="8">
        <v>9.3488816550391102E-5</v>
      </c>
      <c r="X41" s="8">
        <v>9.7720515132917177E-5</v>
      </c>
      <c r="Y41" s="8">
        <v>1.0210949175574964E-4</v>
      </c>
      <c r="Z41" s="8">
        <v>1.0302431569476606E-4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0.72587863633792404</v>
      </c>
      <c r="D43" s="8">
        <v>0.69671655519687037</v>
      </c>
      <c r="E43" s="8">
        <v>1.9007137567736418</v>
      </c>
      <c r="F43" s="8">
        <v>1.6104380906020748</v>
      </c>
      <c r="G43" s="8">
        <v>1.5974101281513982</v>
      </c>
      <c r="H43" s="8">
        <v>1.5706267108912526</v>
      </c>
      <c r="I43" s="8">
        <v>0.18597656263351725</v>
      </c>
      <c r="J43" s="8">
        <v>0.12927493127777248</v>
      </c>
      <c r="K43" s="8">
        <v>0.1215693046375439</v>
      </c>
      <c r="L43" s="8">
        <v>0.28011360993724727</v>
      </c>
      <c r="M43" s="8">
        <v>0.1857564864077306</v>
      </c>
      <c r="N43" s="8">
        <v>0.17507901509141327</v>
      </c>
      <c r="O43" s="8">
        <v>0.16355287255499804</v>
      </c>
      <c r="P43" s="8">
        <v>0.199729409285829</v>
      </c>
      <c r="Q43" s="8">
        <v>0.19664529491067445</v>
      </c>
      <c r="R43" s="8">
        <v>0.13336531528143844</v>
      </c>
      <c r="S43" s="8">
        <v>0.12679158943122443</v>
      </c>
      <c r="T43" s="8">
        <v>9.9570490163189446E-2</v>
      </c>
      <c r="U43" s="8">
        <v>8.8740112266007767E-2</v>
      </c>
      <c r="V43" s="8">
        <v>0.106174205226034</v>
      </c>
      <c r="W43" s="8">
        <v>0.16579303560835129</v>
      </c>
      <c r="X43" s="8">
        <v>0.14944105335613111</v>
      </c>
      <c r="Y43" s="8">
        <v>0.18971718240869981</v>
      </c>
      <c r="Z43" s="8">
        <v>0.11730548752264167</v>
      </c>
    </row>
    <row r="44" spans="1:26" ht="11.25" customHeight="1" x14ac:dyDescent="0.2">
      <c r="A44" s="28" t="s">
        <v>74</v>
      </c>
      <c r="B44" s="7" t="s">
        <v>75</v>
      </c>
      <c r="C44" s="8">
        <v>4.6222124791281471</v>
      </c>
      <c r="D44" s="8">
        <v>13.076397219396481</v>
      </c>
      <c r="E44" s="8">
        <v>9.4698721572991893</v>
      </c>
      <c r="F44" s="8">
        <v>6.979958055280048</v>
      </c>
      <c r="G44" s="8">
        <v>6.0805274973506522</v>
      </c>
      <c r="H44" s="8">
        <v>0.7674421451992447</v>
      </c>
      <c r="I44" s="8">
        <v>0.52817503882509909</v>
      </c>
      <c r="J44" s="8">
        <v>5.6633097051820886</v>
      </c>
      <c r="K44" s="8">
        <v>4.0775364592923706</v>
      </c>
      <c r="L44" s="8">
        <v>5.4158619531544607</v>
      </c>
      <c r="M44" s="8">
        <v>4.2860476710349946</v>
      </c>
      <c r="N44" s="8">
        <v>2.022272489987968</v>
      </c>
      <c r="O44" s="8">
        <v>0.68592126392838138</v>
      </c>
      <c r="P44" s="8">
        <v>0.74519218953100885</v>
      </c>
      <c r="Q44" s="8">
        <v>0.30974314443513257</v>
      </c>
      <c r="R44" s="8">
        <v>0.25211053101093822</v>
      </c>
      <c r="S44" s="8">
        <v>0.66136884338020152</v>
      </c>
      <c r="T44" s="8">
        <v>0.18362347701841067</v>
      </c>
      <c r="U44" s="8">
        <v>0.60346218698703058</v>
      </c>
      <c r="V44" s="8">
        <v>0.12403993876714149</v>
      </c>
      <c r="W44" s="8">
        <v>0.11983524790273661</v>
      </c>
      <c r="X44" s="8">
        <v>8.3931595145601723E-2</v>
      </c>
      <c r="Y44" s="8">
        <v>0.11174391947307019</v>
      </c>
      <c r="Z44" s="8">
        <v>3.7830472754177086E-2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3.052559556998808</v>
      </c>
      <c r="D51" s="27">
        <v>3.6650364798268855</v>
      </c>
      <c r="E51" s="27">
        <v>4.0625268936988208</v>
      </c>
      <c r="F51" s="27">
        <v>3.7017875001824647</v>
      </c>
      <c r="G51" s="27">
        <v>3.2104232491735072</v>
      </c>
      <c r="H51" s="27">
        <v>3.5555732015175074</v>
      </c>
      <c r="I51" s="27">
        <v>2.919394630631746</v>
      </c>
      <c r="J51" s="27">
        <v>3.871927969970363</v>
      </c>
      <c r="K51" s="27">
        <v>7.4262288423662701</v>
      </c>
      <c r="L51" s="27">
        <v>14.865619362001217</v>
      </c>
      <c r="M51" s="27">
        <v>11.437497688865546</v>
      </c>
      <c r="N51" s="27">
        <v>12.8160046530386</v>
      </c>
      <c r="O51" s="27">
        <v>11.332945458300189</v>
      </c>
      <c r="P51" s="27">
        <v>13.204422451676766</v>
      </c>
      <c r="Q51" s="27">
        <v>7.4279533277805685</v>
      </c>
      <c r="R51" s="27">
        <v>8.1045252206741925</v>
      </c>
      <c r="S51" s="27">
        <v>7.3870601471802511</v>
      </c>
      <c r="T51" s="27">
        <v>8.3461209502654441</v>
      </c>
      <c r="U51" s="27">
        <v>9.2043170901929994</v>
      </c>
      <c r="V51" s="27">
        <v>9.0955345727556107</v>
      </c>
      <c r="W51" s="27">
        <v>8.2727882488202589</v>
      </c>
      <c r="X51" s="27">
        <v>12.031701596505124</v>
      </c>
      <c r="Y51" s="27">
        <v>10.546425253031634</v>
      </c>
      <c r="Z51" s="27">
        <v>10.374616578385101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1.1965845748168894E-2</v>
      </c>
      <c r="I52" s="27">
        <f t="shared" si="22"/>
        <v>0</v>
      </c>
      <c r="J52" s="27">
        <f t="shared" si="22"/>
        <v>2.8078744434310281E-3</v>
      </c>
      <c r="K52" s="27">
        <f t="shared" si="22"/>
        <v>5.3458054984566001E-3</v>
      </c>
      <c r="L52" s="27">
        <f t="shared" si="22"/>
        <v>6.0456265287324763E-3</v>
      </c>
      <c r="M52" s="27">
        <f t="shared" si="22"/>
        <v>7.6752677573978897E-2</v>
      </c>
      <c r="N52" s="27">
        <f t="shared" si="22"/>
        <v>0.1104920484461189</v>
      </c>
      <c r="O52" s="27">
        <f t="shared" si="22"/>
        <v>0.18549921114243492</v>
      </c>
      <c r="P52" s="27">
        <f t="shared" si="22"/>
        <v>0.3104310420023873</v>
      </c>
      <c r="Q52" s="27">
        <f t="shared" si="22"/>
        <v>0.1042789976404886</v>
      </c>
      <c r="R52" s="27">
        <f t="shared" si="22"/>
        <v>9.4488667164824999E-2</v>
      </c>
      <c r="S52" s="27">
        <f t="shared" si="22"/>
        <v>1.1253425824922532E-2</v>
      </c>
      <c r="T52" s="27">
        <f t="shared" si="22"/>
        <v>1.1144960275993989E-2</v>
      </c>
      <c r="U52" s="27">
        <f t="shared" si="22"/>
        <v>1.6639264665322638E-2</v>
      </c>
      <c r="V52" s="27">
        <f t="shared" si="22"/>
        <v>0.11694231516780086</v>
      </c>
      <c r="W52" s="27">
        <f t="shared" si="22"/>
        <v>5.8818205042206452E-2</v>
      </c>
      <c r="X52" s="27">
        <f t="shared" si="22"/>
        <v>0.15217897578466774</v>
      </c>
      <c r="Y52" s="27">
        <f t="shared" ref="Y52:Z52" si="23">SUM(Y53:Y54)</f>
        <v>8.2536257249500602E-2</v>
      </c>
      <c r="Z52" s="27">
        <f t="shared" si="23"/>
        <v>2.9727912272039907E-2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1.1965845748168894E-2</v>
      </c>
      <c r="I53" s="8">
        <v>0</v>
      </c>
      <c r="J53" s="8">
        <v>2.8078744434310281E-3</v>
      </c>
      <c r="K53" s="8">
        <v>5.3458054984566001E-3</v>
      </c>
      <c r="L53" s="8">
        <v>6.0456265287324763E-3</v>
      </c>
      <c r="M53" s="8">
        <v>7.6752677573978897E-2</v>
      </c>
      <c r="N53" s="8">
        <v>0.1104920484461189</v>
      </c>
      <c r="O53" s="8">
        <v>0.18549921114243492</v>
      </c>
      <c r="P53" s="8">
        <v>0.3104310420023873</v>
      </c>
      <c r="Q53" s="8">
        <v>0.1042789976404886</v>
      </c>
      <c r="R53" s="8">
        <v>9.4488667164824999E-2</v>
      </c>
      <c r="S53" s="8">
        <v>1.1253425824922532E-2</v>
      </c>
      <c r="T53" s="8">
        <v>1.1144960275993989E-2</v>
      </c>
      <c r="U53" s="8">
        <v>1.6639264665322638E-2</v>
      </c>
      <c r="V53" s="8">
        <v>0.11694231516780086</v>
      </c>
      <c r="W53" s="8">
        <v>5.8818205042206452E-2</v>
      </c>
      <c r="X53" s="8">
        <v>0.15217897578466774</v>
      </c>
      <c r="Y53" s="8">
        <v>8.2536257249500602E-2</v>
      </c>
      <c r="Z53" s="8">
        <v>2.9727912272039907E-2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3.7446974193683045</v>
      </c>
      <c r="D61" s="49">
        <f t="shared" si="24"/>
        <v>3.1414383485826565</v>
      </c>
      <c r="E61" s="49">
        <f t="shared" si="24"/>
        <v>3.3957871914046467</v>
      </c>
      <c r="F61" s="49">
        <f t="shared" si="24"/>
        <v>2.9342968908190494</v>
      </c>
      <c r="G61" s="49">
        <f t="shared" si="24"/>
        <v>2.9827154824208728</v>
      </c>
      <c r="H61" s="49">
        <f t="shared" si="24"/>
        <v>3.4491871031438919</v>
      </c>
      <c r="I61" s="49">
        <f t="shared" si="24"/>
        <v>3.2191542052116162</v>
      </c>
      <c r="J61" s="49">
        <f t="shared" si="24"/>
        <v>3.377425577152898</v>
      </c>
      <c r="K61" s="49">
        <f t="shared" si="24"/>
        <v>6.400873917757564</v>
      </c>
      <c r="L61" s="49">
        <f t="shared" si="24"/>
        <v>7.797105699045396</v>
      </c>
      <c r="M61" s="49">
        <f t="shared" si="24"/>
        <v>5.6631292090577343</v>
      </c>
      <c r="N61" s="49">
        <f t="shared" si="24"/>
        <v>5.332313831887884</v>
      </c>
      <c r="O61" s="49">
        <f t="shared" si="24"/>
        <v>8.6614412062850324E-2</v>
      </c>
      <c r="P61" s="49">
        <f t="shared" si="24"/>
        <v>0.12670821905835877</v>
      </c>
      <c r="Q61" s="49">
        <f t="shared" si="24"/>
        <v>8.3943572187329729E-2</v>
      </c>
      <c r="R61" s="49">
        <f t="shared" si="24"/>
        <v>0.11563246395069303</v>
      </c>
      <c r="S61" s="49">
        <f t="shared" si="24"/>
        <v>9.6960525000514608E-2</v>
      </c>
      <c r="T61" s="49">
        <f t="shared" si="24"/>
        <v>0.10281945450112845</v>
      </c>
      <c r="U61" s="49">
        <f t="shared" si="24"/>
        <v>0.41101725322954774</v>
      </c>
      <c r="V61" s="49">
        <f t="shared" si="24"/>
        <v>0.46425955713044686</v>
      </c>
      <c r="W61" s="49">
        <f t="shared" si="24"/>
        <v>0.70311810162394051</v>
      </c>
      <c r="X61" s="49">
        <f t="shared" si="24"/>
        <v>0.73636387931173974</v>
      </c>
      <c r="Y61" s="49">
        <f t="shared" ref="Y61:Z61" si="25">SUM(Y62:Y72)</f>
        <v>0.91706103471596623</v>
      </c>
      <c r="Z61" s="49">
        <f t="shared" si="25"/>
        <v>0.58793840210610548</v>
      </c>
    </row>
    <row r="62" spans="1:26" ht="11.25" customHeight="1" x14ac:dyDescent="0.2">
      <c r="A62" s="50" t="s">
        <v>92</v>
      </c>
      <c r="B62" s="51" t="s">
        <v>93</v>
      </c>
      <c r="C62" s="52">
        <v>3.7446974193683045</v>
      </c>
      <c r="D62" s="52">
        <v>3.1414383485826565</v>
      </c>
      <c r="E62" s="52">
        <v>3.3957871914046467</v>
      </c>
      <c r="F62" s="52">
        <v>2.9342968908190494</v>
      </c>
      <c r="G62" s="52">
        <v>2.9827154824208728</v>
      </c>
      <c r="H62" s="52">
        <v>3.4491871031438919</v>
      </c>
      <c r="I62" s="52">
        <v>3.2191542052116162</v>
      </c>
      <c r="J62" s="52">
        <v>3.377425577152898</v>
      </c>
      <c r="K62" s="52">
        <v>6.400873917757564</v>
      </c>
      <c r="L62" s="52">
        <v>7.797105699045396</v>
      </c>
      <c r="M62" s="52">
        <v>5.6631292090577343</v>
      </c>
      <c r="N62" s="52">
        <v>5.332313831887884</v>
      </c>
      <c r="O62" s="52">
        <v>8.6614412062850324E-2</v>
      </c>
      <c r="P62" s="52">
        <v>0.12670821905835877</v>
      </c>
      <c r="Q62" s="52">
        <v>8.3943572187329729E-2</v>
      </c>
      <c r="R62" s="52">
        <v>0.11563246395069303</v>
      </c>
      <c r="S62" s="52">
        <v>9.6960525000514608E-2</v>
      </c>
      <c r="T62" s="52">
        <v>9.602597611449544E-2</v>
      </c>
      <c r="U62" s="52">
        <v>0.40086960082934425</v>
      </c>
      <c r="V62" s="52">
        <v>0.45285504449749997</v>
      </c>
      <c r="W62" s="52">
        <v>0.68523445088380175</v>
      </c>
      <c r="X62" s="52">
        <v>0.71625105545211443</v>
      </c>
      <c r="Y62" s="52">
        <v>0.89578758837013472</v>
      </c>
      <c r="Z62" s="52">
        <v>0.58014582668284953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1.7363558109395754E-3</v>
      </c>
      <c r="U63" s="52">
        <v>5.1284290840737535E-3</v>
      </c>
      <c r="V63" s="52">
        <v>5.2612799162361848E-3</v>
      </c>
      <c r="W63" s="52">
        <v>7.8518470126420301E-3</v>
      </c>
      <c r="X63" s="52">
        <v>8.2072547619282746E-3</v>
      </c>
      <c r="Y63" s="52">
        <v>8.5758718249752484E-3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5.0571225756934346E-3</v>
      </c>
      <c r="U69" s="52">
        <v>5.0192233161297419E-3</v>
      </c>
      <c r="V69" s="52">
        <v>6.1432327167106815E-3</v>
      </c>
      <c r="W69" s="52">
        <v>1.0031803727496713E-2</v>
      </c>
      <c r="X69" s="52">
        <v>1.190556909769705E-2</v>
      </c>
      <c r="Y69" s="52">
        <v>1.2697574520856236E-2</v>
      </c>
      <c r="Z69" s="52">
        <v>7.7925754232559411E-3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6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146</v>
      </c>
      <c r="B1" s="4" t="s">
        <v>184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5456.0483974800009</v>
      </c>
      <c r="D2" s="21">
        <f t="shared" ref="D2:X2" si="0">SUM(D3,D17,D22,D25,D26,D51,D52)</f>
        <v>5333.7177288000003</v>
      </c>
      <c r="E2" s="21">
        <f t="shared" si="0"/>
        <v>5940.0031701600001</v>
      </c>
      <c r="F2" s="21">
        <f t="shared" si="0"/>
        <v>4729.017756960001</v>
      </c>
      <c r="G2" s="21">
        <f t="shared" si="0"/>
        <v>4680.4154867999996</v>
      </c>
      <c r="H2" s="21">
        <f t="shared" si="0"/>
        <v>5015.8699462800005</v>
      </c>
      <c r="I2" s="21">
        <f t="shared" si="0"/>
        <v>4819.4949186000003</v>
      </c>
      <c r="J2" s="21">
        <f t="shared" si="0"/>
        <v>4284.0181699200002</v>
      </c>
      <c r="K2" s="21">
        <f t="shared" si="0"/>
        <v>4008.9123341999998</v>
      </c>
      <c r="L2" s="21">
        <f t="shared" si="0"/>
        <v>3267.6407060399997</v>
      </c>
      <c r="M2" s="21">
        <f t="shared" si="0"/>
        <v>3456.5120121599994</v>
      </c>
      <c r="N2" s="21">
        <f t="shared" si="0"/>
        <v>3204.1129881600004</v>
      </c>
      <c r="O2" s="21">
        <f t="shared" si="0"/>
        <v>2788.0303251599998</v>
      </c>
      <c r="P2" s="21">
        <f t="shared" si="0"/>
        <v>2838.4215760800007</v>
      </c>
      <c r="Q2" s="21">
        <f t="shared" si="0"/>
        <v>3158.6693900399996</v>
      </c>
      <c r="R2" s="21">
        <f t="shared" si="0"/>
        <v>2885.0454507599998</v>
      </c>
      <c r="S2" s="21">
        <f t="shared" si="0"/>
        <v>2697.5174216400001</v>
      </c>
      <c r="T2" s="21">
        <f t="shared" si="0"/>
        <v>2903.4525294000005</v>
      </c>
      <c r="U2" s="21">
        <f t="shared" si="0"/>
        <v>2715.0585083999999</v>
      </c>
      <c r="V2" s="21">
        <f t="shared" si="0"/>
        <v>2728.8432248400004</v>
      </c>
      <c r="W2" s="21">
        <f t="shared" si="0"/>
        <v>2807.1413560799992</v>
      </c>
      <c r="X2" s="21">
        <f t="shared" si="0"/>
        <v>2642.4890708400007</v>
      </c>
      <c r="Y2" s="21">
        <f t="shared" ref="Y2:Z2" si="1">SUM(Y3,Y17,Y22,Y25,Y26,Y51,Y52)</f>
        <v>2684.3167303199998</v>
      </c>
      <c r="Z2" s="21">
        <f t="shared" si="1"/>
        <v>2615.5984035599995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1149.8337496799998</v>
      </c>
      <c r="D3" s="24">
        <f t="shared" ref="D3:W3" si="3">SUM(D4,D8,D11)</f>
        <v>629.55785376000017</v>
      </c>
      <c r="E3" s="24">
        <f t="shared" si="3"/>
        <v>644.96819375999996</v>
      </c>
      <c r="F3" s="24">
        <f t="shared" si="3"/>
        <v>490.36893840000033</v>
      </c>
      <c r="G3" s="24">
        <f t="shared" si="3"/>
        <v>285.34364496000001</v>
      </c>
      <c r="H3" s="24">
        <f t="shared" si="3"/>
        <v>4.8362925599999995</v>
      </c>
      <c r="I3" s="24">
        <f t="shared" si="3"/>
        <v>29.489090400000002</v>
      </c>
      <c r="J3" s="24">
        <f t="shared" si="3"/>
        <v>577.13102568000011</v>
      </c>
      <c r="K3" s="24">
        <f t="shared" si="3"/>
        <v>195.45113015999999</v>
      </c>
      <c r="L3" s="24">
        <f t="shared" si="3"/>
        <v>24.43143384</v>
      </c>
      <c r="M3" s="24">
        <f t="shared" si="3"/>
        <v>133.56116136000003</v>
      </c>
      <c r="N3" s="24">
        <f t="shared" si="3"/>
        <v>14.293303199999999</v>
      </c>
      <c r="O3" s="24">
        <f t="shared" si="3"/>
        <v>7.146651600000002</v>
      </c>
      <c r="P3" s="24">
        <f t="shared" si="3"/>
        <v>0</v>
      </c>
      <c r="Q3" s="24">
        <f t="shared" si="3"/>
        <v>0</v>
      </c>
      <c r="R3" s="24">
        <f t="shared" si="3"/>
        <v>6.3215171999999997</v>
      </c>
      <c r="S3" s="24">
        <f t="shared" si="3"/>
        <v>9.7671311999999997</v>
      </c>
      <c r="T3" s="24">
        <f t="shared" si="3"/>
        <v>5.2090595999999998</v>
      </c>
      <c r="U3" s="24">
        <f t="shared" si="3"/>
        <v>6.8003208000000015</v>
      </c>
      <c r="V3" s="24">
        <f t="shared" si="3"/>
        <v>7.1473859999999974</v>
      </c>
      <c r="W3" s="24">
        <f t="shared" si="3"/>
        <v>8.5618404000000012</v>
      </c>
      <c r="X3" s="24">
        <f t="shared" ref="X3:Z3" si="4">SUM(X4,X8,X11)</f>
        <v>8.7035939999999954</v>
      </c>
      <c r="Y3" s="24">
        <f t="shared" si="4"/>
        <v>13.941169919999997</v>
      </c>
      <c r="Z3" s="24">
        <f t="shared" si="4"/>
        <v>7.639699679999997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1149.8337496799998</v>
      </c>
      <c r="D4" s="19">
        <f t="shared" ref="D4:W4" si="6">SUM(D5:D7)</f>
        <v>629.55785376000017</v>
      </c>
      <c r="E4" s="19">
        <f t="shared" si="6"/>
        <v>644.96819375999996</v>
      </c>
      <c r="F4" s="19">
        <f t="shared" si="6"/>
        <v>490.36893840000033</v>
      </c>
      <c r="G4" s="19">
        <f t="shared" si="6"/>
        <v>285.34364496000001</v>
      </c>
      <c r="H4" s="19">
        <f t="shared" si="6"/>
        <v>4.8362925599999995</v>
      </c>
      <c r="I4" s="19">
        <f t="shared" si="6"/>
        <v>29.489090400000002</v>
      </c>
      <c r="J4" s="19">
        <f t="shared" si="6"/>
        <v>577.13102568000011</v>
      </c>
      <c r="K4" s="19">
        <f t="shared" si="6"/>
        <v>195.45113015999999</v>
      </c>
      <c r="L4" s="19">
        <f t="shared" si="6"/>
        <v>24.43143384</v>
      </c>
      <c r="M4" s="19">
        <f t="shared" si="6"/>
        <v>133.56116136000003</v>
      </c>
      <c r="N4" s="19">
        <f t="shared" si="6"/>
        <v>14.293303199999999</v>
      </c>
      <c r="O4" s="19">
        <f t="shared" si="6"/>
        <v>7.146651600000002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5.7895200000000003E-3</v>
      </c>
      <c r="Z4" s="19">
        <f t="shared" si="7"/>
        <v>2.72448E-3</v>
      </c>
    </row>
    <row r="5" spans="1:26" ht="11.25" customHeight="1" x14ac:dyDescent="0.2">
      <c r="A5" s="28" t="s">
        <v>4</v>
      </c>
      <c r="B5" s="7" t="s">
        <v>5</v>
      </c>
      <c r="C5" s="8">
        <f>FC_IND_NMM_CM_E!C5+FC_IND_NMM_CR_E!C5+FC_IND_NMM_GL_E!C5</f>
        <v>0</v>
      </c>
      <c r="D5" s="8">
        <f>FC_IND_NMM_CM_E!D5+FC_IND_NMM_CR_E!D5+FC_IND_NMM_GL_E!D5</f>
        <v>0</v>
      </c>
      <c r="E5" s="8">
        <f>FC_IND_NMM_CM_E!E5+FC_IND_NMM_CR_E!E5+FC_IND_NMM_GL_E!E5</f>
        <v>0</v>
      </c>
      <c r="F5" s="8">
        <f>FC_IND_NMM_CM_E!F5+FC_IND_NMM_CR_E!F5+FC_IND_NMM_GL_E!F5</f>
        <v>0</v>
      </c>
      <c r="G5" s="8">
        <f>FC_IND_NMM_CM_E!G5+FC_IND_NMM_CR_E!G5+FC_IND_NMM_GL_E!G5</f>
        <v>0</v>
      </c>
      <c r="H5" s="8">
        <f>FC_IND_NMM_CM_E!H5+FC_IND_NMM_CR_E!H5+FC_IND_NMM_GL_E!H5</f>
        <v>0</v>
      </c>
      <c r="I5" s="8">
        <f>FC_IND_NMM_CM_E!I5+FC_IND_NMM_CR_E!I5+FC_IND_NMM_GL_E!I5</f>
        <v>0</v>
      </c>
      <c r="J5" s="8">
        <f>FC_IND_NMM_CM_E!J5+FC_IND_NMM_CR_E!J5+FC_IND_NMM_GL_E!J5</f>
        <v>0</v>
      </c>
      <c r="K5" s="8">
        <f>FC_IND_NMM_CM_E!K5+FC_IND_NMM_CR_E!K5+FC_IND_NMM_GL_E!K5</f>
        <v>0</v>
      </c>
      <c r="L5" s="8">
        <f>FC_IND_NMM_CM_E!L5+FC_IND_NMM_CR_E!L5+FC_IND_NMM_GL_E!L5</f>
        <v>0</v>
      </c>
      <c r="M5" s="8">
        <f>FC_IND_NMM_CM_E!M5+FC_IND_NMM_CR_E!M5+FC_IND_NMM_GL_E!M5</f>
        <v>0</v>
      </c>
      <c r="N5" s="8">
        <f>FC_IND_NMM_CM_E!N5+FC_IND_NMM_CR_E!N5+FC_IND_NMM_GL_E!N5</f>
        <v>0</v>
      </c>
      <c r="O5" s="8">
        <f>FC_IND_NMM_CM_E!O5+FC_IND_NMM_CR_E!O5+FC_IND_NMM_GL_E!O5</f>
        <v>0</v>
      </c>
      <c r="P5" s="8">
        <f>FC_IND_NMM_CM_E!P5+FC_IND_NMM_CR_E!P5+FC_IND_NMM_GL_E!P5</f>
        <v>0</v>
      </c>
      <c r="Q5" s="8">
        <f>FC_IND_NMM_CM_E!Q5+FC_IND_NMM_CR_E!Q5+FC_IND_NMM_GL_E!Q5</f>
        <v>0</v>
      </c>
      <c r="R5" s="8">
        <f>FC_IND_NMM_CM_E!R5+FC_IND_NMM_CR_E!R5+FC_IND_NMM_GL_E!R5</f>
        <v>0</v>
      </c>
      <c r="S5" s="8">
        <f>FC_IND_NMM_CM_E!S5+FC_IND_NMM_CR_E!S5+FC_IND_NMM_GL_E!S5</f>
        <v>0</v>
      </c>
      <c r="T5" s="8">
        <f>FC_IND_NMM_CM_E!T5+FC_IND_NMM_CR_E!T5+FC_IND_NMM_GL_E!T5</f>
        <v>0</v>
      </c>
      <c r="U5" s="8">
        <f>FC_IND_NMM_CM_E!U5+FC_IND_NMM_CR_E!U5+FC_IND_NMM_GL_E!U5</f>
        <v>0</v>
      </c>
      <c r="V5" s="8">
        <f>FC_IND_NMM_CM_E!V5+FC_IND_NMM_CR_E!V5+FC_IND_NMM_GL_E!V5</f>
        <v>0</v>
      </c>
      <c r="W5" s="8">
        <f>FC_IND_NMM_CM_E!W5+FC_IND_NMM_CR_E!W5+FC_IND_NMM_GL_E!W5</f>
        <v>0</v>
      </c>
      <c r="X5" s="8">
        <f>FC_IND_NMM_CM_E!X5+FC_IND_NMM_CR_E!X5+FC_IND_NMM_GL_E!X5</f>
        <v>0</v>
      </c>
      <c r="Y5" s="8">
        <f>FC_IND_NMM_CM_E!Y5+FC_IND_NMM_CR_E!Y5+FC_IND_NMM_GL_E!Y5</f>
        <v>0</v>
      </c>
      <c r="Z5" s="8">
        <f>FC_IND_NMM_CM_E!Z5+FC_IND_NMM_CR_E!Z5+FC_IND_NMM_GL_E!Z5</f>
        <v>0</v>
      </c>
    </row>
    <row r="6" spans="1:26" ht="11.25" customHeight="1" x14ac:dyDescent="0.2">
      <c r="A6" s="28" t="s">
        <v>6</v>
      </c>
      <c r="B6" s="7" t="s">
        <v>7</v>
      </c>
      <c r="C6" s="8">
        <f>FC_IND_NMM_CM_E!C6+FC_IND_NMM_CR_E!C6+FC_IND_NMM_GL_E!C6</f>
        <v>0</v>
      </c>
      <c r="D6" s="8">
        <f>FC_IND_NMM_CM_E!D6+FC_IND_NMM_CR_E!D6+FC_IND_NMM_GL_E!D6</f>
        <v>0</v>
      </c>
      <c r="E6" s="8">
        <f>FC_IND_NMM_CM_E!E6+FC_IND_NMM_CR_E!E6+FC_IND_NMM_GL_E!E6</f>
        <v>0</v>
      </c>
      <c r="F6" s="8">
        <f>FC_IND_NMM_CM_E!F6+FC_IND_NMM_CR_E!F6+FC_IND_NMM_GL_E!F6</f>
        <v>0</v>
      </c>
      <c r="G6" s="8">
        <f>FC_IND_NMM_CM_E!G6+FC_IND_NMM_CR_E!G6+FC_IND_NMM_GL_E!G6</f>
        <v>0</v>
      </c>
      <c r="H6" s="8">
        <f>FC_IND_NMM_CM_E!H6+FC_IND_NMM_CR_E!H6+FC_IND_NMM_GL_E!H6</f>
        <v>0</v>
      </c>
      <c r="I6" s="8">
        <f>FC_IND_NMM_CM_E!I6+FC_IND_NMM_CR_E!I6+FC_IND_NMM_GL_E!I6</f>
        <v>0</v>
      </c>
      <c r="J6" s="8">
        <f>FC_IND_NMM_CM_E!J6+FC_IND_NMM_CR_E!J6+FC_IND_NMM_GL_E!J6</f>
        <v>0</v>
      </c>
      <c r="K6" s="8">
        <f>FC_IND_NMM_CM_E!K6+FC_IND_NMM_CR_E!K6+FC_IND_NMM_GL_E!K6</f>
        <v>0</v>
      </c>
      <c r="L6" s="8">
        <f>FC_IND_NMM_CM_E!L6+FC_IND_NMM_CR_E!L6+FC_IND_NMM_GL_E!L6</f>
        <v>0</v>
      </c>
      <c r="M6" s="8">
        <f>FC_IND_NMM_CM_E!M6+FC_IND_NMM_CR_E!M6+FC_IND_NMM_GL_E!M6</f>
        <v>0</v>
      </c>
      <c r="N6" s="8">
        <f>FC_IND_NMM_CM_E!N6+FC_IND_NMM_CR_E!N6+FC_IND_NMM_GL_E!N6</f>
        <v>0</v>
      </c>
      <c r="O6" s="8">
        <f>FC_IND_NMM_CM_E!O6+FC_IND_NMM_CR_E!O6+FC_IND_NMM_GL_E!O6</f>
        <v>0</v>
      </c>
      <c r="P6" s="8">
        <f>FC_IND_NMM_CM_E!P6+FC_IND_NMM_CR_E!P6+FC_IND_NMM_GL_E!P6</f>
        <v>0</v>
      </c>
      <c r="Q6" s="8">
        <f>FC_IND_NMM_CM_E!Q6+FC_IND_NMM_CR_E!Q6+FC_IND_NMM_GL_E!Q6</f>
        <v>0</v>
      </c>
      <c r="R6" s="8">
        <f>FC_IND_NMM_CM_E!R6+FC_IND_NMM_CR_E!R6+FC_IND_NMM_GL_E!R6</f>
        <v>0</v>
      </c>
      <c r="S6" s="8">
        <f>FC_IND_NMM_CM_E!S6+FC_IND_NMM_CR_E!S6+FC_IND_NMM_GL_E!S6</f>
        <v>0</v>
      </c>
      <c r="T6" s="8">
        <f>FC_IND_NMM_CM_E!T6+FC_IND_NMM_CR_E!T6+FC_IND_NMM_GL_E!T6</f>
        <v>0</v>
      </c>
      <c r="U6" s="8">
        <f>FC_IND_NMM_CM_E!U6+FC_IND_NMM_CR_E!U6+FC_IND_NMM_GL_E!U6</f>
        <v>0</v>
      </c>
      <c r="V6" s="8">
        <f>FC_IND_NMM_CM_E!V6+FC_IND_NMM_CR_E!V6+FC_IND_NMM_GL_E!V6</f>
        <v>0</v>
      </c>
      <c r="W6" s="8">
        <f>FC_IND_NMM_CM_E!W6+FC_IND_NMM_CR_E!W6+FC_IND_NMM_GL_E!W6</f>
        <v>0</v>
      </c>
      <c r="X6" s="8">
        <f>FC_IND_NMM_CM_E!X6+FC_IND_NMM_CR_E!X6+FC_IND_NMM_GL_E!X6</f>
        <v>0</v>
      </c>
      <c r="Y6" s="8">
        <f>FC_IND_NMM_CM_E!Y6+FC_IND_NMM_CR_E!Y6+FC_IND_NMM_GL_E!Y6</f>
        <v>0</v>
      </c>
      <c r="Z6" s="8">
        <f>FC_IND_NMM_CM_E!Z6+FC_IND_NMM_CR_E!Z6+FC_IND_NMM_GL_E!Z6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FC_IND_NMM_CM_E!C7+FC_IND_NMM_CR_E!C7+FC_IND_NMM_GL_E!C7</f>
        <v>1149.8337496799998</v>
      </c>
      <c r="D7" s="8">
        <f>FC_IND_NMM_CM_E!D7+FC_IND_NMM_CR_E!D7+FC_IND_NMM_GL_E!D7</f>
        <v>629.55785376000017</v>
      </c>
      <c r="E7" s="8">
        <f>FC_IND_NMM_CM_E!E7+FC_IND_NMM_CR_E!E7+FC_IND_NMM_GL_E!E7</f>
        <v>644.96819375999996</v>
      </c>
      <c r="F7" s="8">
        <f>FC_IND_NMM_CM_E!F7+FC_IND_NMM_CR_E!F7+FC_IND_NMM_GL_E!F7</f>
        <v>490.36893840000033</v>
      </c>
      <c r="G7" s="8">
        <f>FC_IND_NMM_CM_E!G7+FC_IND_NMM_CR_E!G7+FC_IND_NMM_GL_E!G7</f>
        <v>285.34364496000001</v>
      </c>
      <c r="H7" s="8">
        <f>FC_IND_NMM_CM_E!H7+FC_IND_NMM_CR_E!H7+FC_IND_NMM_GL_E!H7</f>
        <v>4.8362925599999995</v>
      </c>
      <c r="I7" s="8">
        <f>FC_IND_NMM_CM_E!I7+FC_IND_NMM_CR_E!I7+FC_IND_NMM_GL_E!I7</f>
        <v>29.489090400000002</v>
      </c>
      <c r="J7" s="8">
        <f>FC_IND_NMM_CM_E!J7+FC_IND_NMM_CR_E!J7+FC_IND_NMM_GL_E!J7</f>
        <v>577.13102568000011</v>
      </c>
      <c r="K7" s="8">
        <f>FC_IND_NMM_CM_E!K7+FC_IND_NMM_CR_E!K7+FC_IND_NMM_GL_E!K7</f>
        <v>195.45113015999999</v>
      </c>
      <c r="L7" s="8">
        <f>FC_IND_NMM_CM_E!L7+FC_IND_NMM_CR_E!L7+FC_IND_NMM_GL_E!L7</f>
        <v>24.43143384</v>
      </c>
      <c r="M7" s="8">
        <f>FC_IND_NMM_CM_E!M7+FC_IND_NMM_CR_E!M7+FC_IND_NMM_GL_E!M7</f>
        <v>133.56116136000003</v>
      </c>
      <c r="N7" s="8">
        <f>FC_IND_NMM_CM_E!N7+FC_IND_NMM_CR_E!N7+FC_IND_NMM_GL_E!N7</f>
        <v>14.293303199999999</v>
      </c>
      <c r="O7" s="8">
        <f>FC_IND_NMM_CM_E!O7+FC_IND_NMM_CR_E!O7+FC_IND_NMM_GL_E!O7</f>
        <v>7.146651600000002</v>
      </c>
      <c r="P7" s="8">
        <f>FC_IND_NMM_CM_E!P7+FC_IND_NMM_CR_E!P7+FC_IND_NMM_GL_E!P7</f>
        <v>0</v>
      </c>
      <c r="Q7" s="8">
        <f>FC_IND_NMM_CM_E!Q7+FC_IND_NMM_CR_E!Q7+FC_IND_NMM_GL_E!Q7</f>
        <v>0</v>
      </c>
      <c r="R7" s="8">
        <f>FC_IND_NMM_CM_E!R7+FC_IND_NMM_CR_E!R7+FC_IND_NMM_GL_E!R7</f>
        <v>0</v>
      </c>
      <c r="S7" s="8">
        <f>FC_IND_NMM_CM_E!S7+FC_IND_NMM_CR_E!S7+FC_IND_NMM_GL_E!S7</f>
        <v>0</v>
      </c>
      <c r="T7" s="8">
        <f>FC_IND_NMM_CM_E!T7+FC_IND_NMM_CR_E!T7+FC_IND_NMM_GL_E!T7</f>
        <v>0</v>
      </c>
      <c r="U7" s="8">
        <f>FC_IND_NMM_CM_E!U7+FC_IND_NMM_CR_E!U7+FC_IND_NMM_GL_E!U7</f>
        <v>0</v>
      </c>
      <c r="V7" s="8">
        <f>FC_IND_NMM_CM_E!V7+FC_IND_NMM_CR_E!V7+FC_IND_NMM_GL_E!V7</f>
        <v>0</v>
      </c>
      <c r="W7" s="8">
        <f>FC_IND_NMM_CM_E!W7+FC_IND_NMM_CR_E!W7+FC_IND_NMM_GL_E!W7</f>
        <v>0</v>
      </c>
      <c r="X7" s="8">
        <f>FC_IND_NMM_CM_E!X7+FC_IND_NMM_CR_E!X7+FC_IND_NMM_GL_E!X7</f>
        <v>0</v>
      </c>
      <c r="Y7" s="8">
        <f>FC_IND_NMM_CM_E!Y7+FC_IND_NMM_CR_E!Y7+FC_IND_NMM_GL_E!Y7</f>
        <v>5.7895200000000003E-3</v>
      </c>
      <c r="Z7" s="8">
        <f>FC_IND_NMM_CM_E!Z7+FC_IND_NMM_CR_E!Z7+FC_IND_NMM_GL_E!Z7</f>
        <v>2.72448E-3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0</v>
      </c>
      <c r="D8" s="19">
        <f t="shared" ref="D8:W8" si="9">SUM(D9:D10)</f>
        <v>0</v>
      </c>
      <c r="E8" s="19">
        <f t="shared" si="9"/>
        <v>0</v>
      </c>
      <c r="F8" s="19">
        <f t="shared" si="9"/>
        <v>0</v>
      </c>
      <c r="G8" s="19">
        <f t="shared" si="9"/>
        <v>0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ref="X8:Z8" si="10">SUM(X9:X10)</f>
        <v>0</v>
      </c>
      <c r="Y8" s="19">
        <f t="shared" si="10"/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f>FC_IND_NMM_CM_E!C9+FC_IND_NMM_CR_E!C9+FC_IND_NMM_GL_E!C9</f>
        <v>0</v>
      </c>
      <c r="D9" s="8">
        <f>FC_IND_NMM_CM_E!D9+FC_IND_NMM_CR_E!D9+FC_IND_NMM_GL_E!D9</f>
        <v>0</v>
      </c>
      <c r="E9" s="8">
        <f>FC_IND_NMM_CM_E!E9+FC_IND_NMM_CR_E!E9+FC_IND_NMM_GL_E!E9</f>
        <v>0</v>
      </c>
      <c r="F9" s="8">
        <f>FC_IND_NMM_CM_E!F9+FC_IND_NMM_CR_E!F9+FC_IND_NMM_GL_E!F9</f>
        <v>0</v>
      </c>
      <c r="G9" s="8">
        <f>FC_IND_NMM_CM_E!G9+FC_IND_NMM_CR_E!G9+FC_IND_NMM_GL_E!G9</f>
        <v>0</v>
      </c>
      <c r="H9" s="8">
        <f>FC_IND_NMM_CM_E!H9+FC_IND_NMM_CR_E!H9+FC_IND_NMM_GL_E!H9</f>
        <v>0</v>
      </c>
      <c r="I9" s="8">
        <f>FC_IND_NMM_CM_E!I9+FC_IND_NMM_CR_E!I9+FC_IND_NMM_GL_E!I9</f>
        <v>0</v>
      </c>
      <c r="J9" s="8">
        <f>FC_IND_NMM_CM_E!J9+FC_IND_NMM_CR_E!J9+FC_IND_NMM_GL_E!J9</f>
        <v>0</v>
      </c>
      <c r="K9" s="8">
        <f>FC_IND_NMM_CM_E!K9+FC_IND_NMM_CR_E!K9+FC_IND_NMM_GL_E!K9</f>
        <v>0</v>
      </c>
      <c r="L9" s="8">
        <f>FC_IND_NMM_CM_E!L9+FC_IND_NMM_CR_E!L9+FC_IND_NMM_GL_E!L9</f>
        <v>0</v>
      </c>
      <c r="M9" s="8">
        <f>FC_IND_NMM_CM_E!M9+FC_IND_NMM_CR_E!M9+FC_IND_NMM_GL_E!M9</f>
        <v>0</v>
      </c>
      <c r="N9" s="8">
        <f>FC_IND_NMM_CM_E!N9+FC_IND_NMM_CR_E!N9+FC_IND_NMM_GL_E!N9</f>
        <v>0</v>
      </c>
      <c r="O9" s="8">
        <f>FC_IND_NMM_CM_E!O9+FC_IND_NMM_CR_E!O9+FC_IND_NMM_GL_E!O9</f>
        <v>0</v>
      </c>
      <c r="P9" s="8">
        <f>FC_IND_NMM_CM_E!P9+FC_IND_NMM_CR_E!P9+FC_IND_NMM_GL_E!P9</f>
        <v>0</v>
      </c>
      <c r="Q9" s="8">
        <f>FC_IND_NMM_CM_E!Q9+FC_IND_NMM_CR_E!Q9+FC_IND_NMM_GL_E!Q9</f>
        <v>0</v>
      </c>
      <c r="R9" s="8">
        <f>FC_IND_NMM_CM_E!R9+FC_IND_NMM_CR_E!R9+FC_IND_NMM_GL_E!R9</f>
        <v>0</v>
      </c>
      <c r="S9" s="8">
        <f>FC_IND_NMM_CM_E!S9+FC_IND_NMM_CR_E!S9+FC_IND_NMM_GL_E!S9</f>
        <v>0</v>
      </c>
      <c r="T9" s="8">
        <f>FC_IND_NMM_CM_E!T9+FC_IND_NMM_CR_E!T9+FC_IND_NMM_GL_E!T9</f>
        <v>0</v>
      </c>
      <c r="U9" s="8">
        <f>FC_IND_NMM_CM_E!U9+FC_IND_NMM_CR_E!U9+FC_IND_NMM_GL_E!U9</f>
        <v>0</v>
      </c>
      <c r="V9" s="8">
        <f>FC_IND_NMM_CM_E!V9+FC_IND_NMM_CR_E!V9+FC_IND_NMM_GL_E!V9</f>
        <v>0</v>
      </c>
      <c r="W9" s="8">
        <f>FC_IND_NMM_CM_E!W9+FC_IND_NMM_CR_E!W9+FC_IND_NMM_GL_E!W9</f>
        <v>0</v>
      </c>
      <c r="X9" s="8">
        <f>FC_IND_NMM_CM_E!X9+FC_IND_NMM_CR_E!X9+FC_IND_NMM_GL_E!X9</f>
        <v>0</v>
      </c>
      <c r="Y9" s="8">
        <f>FC_IND_NMM_CM_E!Y9+FC_IND_NMM_CR_E!Y9+FC_IND_NMM_GL_E!Y9</f>
        <v>0</v>
      </c>
      <c r="Z9" s="8">
        <f>FC_IND_NMM_CM_E!Z9+FC_IND_NMM_CR_E!Z9+FC_IND_NMM_GL_E!Z9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FC_IND_NMM_CM_E!C10+FC_IND_NMM_CR_E!C10+FC_IND_NMM_GL_E!C10</f>
        <v>0</v>
      </c>
      <c r="D10" s="8">
        <f>FC_IND_NMM_CM_E!D10+FC_IND_NMM_CR_E!D10+FC_IND_NMM_GL_E!D10</f>
        <v>0</v>
      </c>
      <c r="E10" s="8">
        <f>FC_IND_NMM_CM_E!E10+FC_IND_NMM_CR_E!E10+FC_IND_NMM_GL_E!E10</f>
        <v>0</v>
      </c>
      <c r="F10" s="8">
        <f>FC_IND_NMM_CM_E!F10+FC_IND_NMM_CR_E!F10+FC_IND_NMM_GL_E!F10</f>
        <v>0</v>
      </c>
      <c r="G10" s="8">
        <f>FC_IND_NMM_CM_E!G10+FC_IND_NMM_CR_E!G10+FC_IND_NMM_GL_E!G10</f>
        <v>0</v>
      </c>
      <c r="H10" s="8">
        <f>FC_IND_NMM_CM_E!H10+FC_IND_NMM_CR_E!H10+FC_IND_NMM_GL_E!H10</f>
        <v>0</v>
      </c>
      <c r="I10" s="8">
        <f>FC_IND_NMM_CM_E!I10+FC_IND_NMM_CR_E!I10+FC_IND_NMM_GL_E!I10</f>
        <v>0</v>
      </c>
      <c r="J10" s="8">
        <f>FC_IND_NMM_CM_E!J10+FC_IND_NMM_CR_E!J10+FC_IND_NMM_GL_E!J10</f>
        <v>0</v>
      </c>
      <c r="K10" s="8">
        <f>FC_IND_NMM_CM_E!K10+FC_IND_NMM_CR_E!K10+FC_IND_NMM_GL_E!K10</f>
        <v>0</v>
      </c>
      <c r="L10" s="8">
        <f>FC_IND_NMM_CM_E!L10+FC_IND_NMM_CR_E!L10+FC_IND_NMM_GL_E!L10</f>
        <v>0</v>
      </c>
      <c r="M10" s="8">
        <f>FC_IND_NMM_CM_E!M10+FC_IND_NMM_CR_E!M10+FC_IND_NMM_GL_E!M10</f>
        <v>0</v>
      </c>
      <c r="N10" s="8">
        <f>FC_IND_NMM_CM_E!N10+FC_IND_NMM_CR_E!N10+FC_IND_NMM_GL_E!N10</f>
        <v>0</v>
      </c>
      <c r="O10" s="8">
        <f>FC_IND_NMM_CM_E!O10+FC_IND_NMM_CR_E!O10+FC_IND_NMM_GL_E!O10</f>
        <v>0</v>
      </c>
      <c r="P10" s="8">
        <f>FC_IND_NMM_CM_E!P10+FC_IND_NMM_CR_E!P10+FC_IND_NMM_GL_E!P10</f>
        <v>0</v>
      </c>
      <c r="Q10" s="8">
        <f>FC_IND_NMM_CM_E!Q10+FC_IND_NMM_CR_E!Q10+FC_IND_NMM_GL_E!Q10</f>
        <v>0</v>
      </c>
      <c r="R10" s="8">
        <f>FC_IND_NMM_CM_E!R10+FC_IND_NMM_CR_E!R10+FC_IND_NMM_GL_E!R10</f>
        <v>0</v>
      </c>
      <c r="S10" s="8">
        <f>FC_IND_NMM_CM_E!S10+FC_IND_NMM_CR_E!S10+FC_IND_NMM_GL_E!S10</f>
        <v>0</v>
      </c>
      <c r="T10" s="8">
        <f>FC_IND_NMM_CM_E!T10+FC_IND_NMM_CR_E!T10+FC_IND_NMM_GL_E!T10</f>
        <v>0</v>
      </c>
      <c r="U10" s="8">
        <f>FC_IND_NMM_CM_E!U10+FC_IND_NMM_CR_E!U10+FC_IND_NMM_GL_E!U10</f>
        <v>0</v>
      </c>
      <c r="V10" s="8">
        <f>FC_IND_NMM_CM_E!V10+FC_IND_NMM_CR_E!V10+FC_IND_NMM_GL_E!V10</f>
        <v>0</v>
      </c>
      <c r="W10" s="8">
        <f>FC_IND_NMM_CM_E!W10+FC_IND_NMM_CR_E!W10+FC_IND_NMM_GL_E!W10</f>
        <v>0</v>
      </c>
      <c r="X10" s="8">
        <f>FC_IND_NMM_CM_E!X10+FC_IND_NMM_CR_E!X10+FC_IND_NMM_GL_E!X10</f>
        <v>0</v>
      </c>
      <c r="Y10" s="8">
        <f>FC_IND_NMM_CM_E!Y10+FC_IND_NMM_CR_E!Y10+FC_IND_NMM_GL_E!Y10</f>
        <v>0</v>
      </c>
      <c r="Z10" s="8">
        <f>FC_IND_NMM_CM_E!Z10+FC_IND_NMM_CR_E!Z10+FC_IND_NMM_GL_E!Z10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0</v>
      </c>
      <c r="D11" s="19">
        <f t="shared" ref="D11:W11" si="12">SUM(D12:D16)</f>
        <v>0</v>
      </c>
      <c r="E11" s="19">
        <f t="shared" si="12"/>
        <v>0</v>
      </c>
      <c r="F11" s="19">
        <f t="shared" si="12"/>
        <v>0</v>
      </c>
      <c r="G11" s="19">
        <f t="shared" si="12"/>
        <v>0</v>
      </c>
      <c r="H11" s="19">
        <f t="shared" si="12"/>
        <v>0</v>
      </c>
      <c r="I11" s="19">
        <f t="shared" si="12"/>
        <v>0</v>
      </c>
      <c r="J11" s="19">
        <f t="shared" si="12"/>
        <v>0</v>
      </c>
      <c r="K11" s="19">
        <f t="shared" si="12"/>
        <v>0</v>
      </c>
      <c r="L11" s="19">
        <f t="shared" si="12"/>
        <v>0</v>
      </c>
      <c r="M11" s="19">
        <f t="shared" si="12"/>
        <v>0</v>
      </c>
      <c r="N11" s="19">
        <f t="shared" si="12"/>
        <v>0</v>
      </c>
      <c r="O11" s="19">
        <f t="shared" si="12"/>
        <v>0</v>
      </c>
      <c r="P11" s="19">
        <f t="shared" si="12"/>
        <v>0</v>
      </c>
      <c r="Q11" s="19">
        <f t="shared" si="12"/>
        <v>0</v>
      </c>
      <c r="R11" s="19">
        <f t="shared" si="12"/>
        <v>6.3215171999999997</v>
      </c>
      <c r="S11" s="19">
        <f t="shared" si="12"/>
        <v>9.7671311999999997</v>
      </c>
      <c r="T11" s="19">
        <f t="shared" si="12"/>
        <v>5.2090595999999998</v>
      </c>
      <c r="U11" s="19">
        <f t="shared" si="12"/>
        <v>6.8003208000000015</v>
      </c>
      <c r="V11" s="19">
        <f t="shared" si="12"/>
        <v>7.1473859999999974</v>
      </c>
      <c r="W11" s="19">
        <f t="shared" si="12"/>
        <v>8.5618404000000012</v>
      </c>
      <c r="X11" s="19">
        <f t="shared" ref="X11:Z11" si="13">SUM(X12:X16)</f>
        <v>8.7035939999999954</v>
      </c>
      <c r="Y11" s="19">
        <f t="shared" si="13"/>
        <v>13.935380399999996</v>
      </c>
      <c r="Z11" s="19">
        <f t="shared" si="13"/>
        <v>7.6369751999999966</v>
      </c>
    </row>
    <row r="12" spans="1:26" ht="11.25" customHeight="1" x14ac:dyDescent="0.2">
      <c r="A12" s="28" t="s">
        <v>14</v>
      </c>
      <c r="B12" s="7" t="s">
        <v>15</v>
      </c>
      <c r="C12" s="8">
        <f>FC_IND_NMM_CM_E!C12+FC_IND_NMM_CR_E!C12+FC_IND_NMM_GL_E!C12</f>
        <v>0</v>
      </c>
      <c r="D12" s="8">
        <f>FC_IND_NMM_CM_E!D12+FC_IND_NMM_CR_E!D12+FC_IND_NMM_GL_E!D12</f>
        <v>0</v>
      </c>
      <c r="E12" s="8">
        <f>FC_IND_NMM_CM_E!E12+FC_IND_NMM_CR_E!E12+FC_IND_NMM_GL_E!E12</f>
        <v>0</v>
      </c>
      <c r="F12" s="8">
        <f>FC_IND_NMM_CM_E!F12+FC_IND_NMM_CR_E!F12+FC_IND_NMM_GL_E!F12</f>
        <v>0</v>
      </c>
      <c r="G12" s="8">
        <f>FC_IND_NMM_CM_E!G12+FC_IND_NMM_CR_E!G12+FC_IND_NMM_GL_E!G12</f>
        <v>0</v>
      </c>
      <c r="H12" s="8">
        <f>FC_IND_NMM_CM_E!H12+FC_IND_NMM_CR_E!H12+FC_IND_NMM_GL_E!H12</f>
        <v>0</v>
      </c>
      <c r="I12" s="8">
        <f>FC_IND_NMM_CM_E!I12+FC_IND_NMM_CR_E!I12+FC_IND_NMM_GL_E!I12</f>
        <v>0</v>
      </c>
      <c r="J12" s="8">
        <f>FC_IND_NMM_CM_E!J12+FC_IND_NMM_CR_E!J12+FC_IND_NMM_GL_E!J12</f>
        <v>0</v>
      </c>
      <c r="K12" s="8">
        <f>FC_IND_NMM_CM_E!K12+FC_IND_NMM_CR_E!K12+FC_IND_NMM_GL_E!K12</f>
        <v>0</v>
      </c>
      <c r="L12" s="8">
        <f>FC_IND_NMM_CM_E!L12+FC_IND_NMM_CR_E!L12+FC_IND_NMM_GL_E!L12</f>
        <v>0</v>
      </c>
      <c r="M12" s="8">
        <f>FC_IND_NMM_CM_E!M12+FC_IND_NMM_CR_E!M12+FC_IND_NMM_GL_E!M12</f>
        <v>0</v>
      </c>
      <c r="N12" s="8">
        <f>FC_IND_NMM_CM_E!N12+FC_IND_NMM_CR_E!N12+FC_IND_NMM_GL_E!N12</f>
        <v>0</v>
      </c>
      <c r="O12" s="8">
        <f>FC_IND_NMM_CM_E!O12+FC_IND_NMM_CR_E!O12+FC_IND_NMM_GL_E!O12</f>
        <v>0</v>
      </c>
      <c r="P12" s="8">
        <f>FC_IND_NMM_CM_E!P12+FC_IND_NMM_CR_E!P12+FC_IND_NMM_GL_E!P12</f>
        <v>0</v>
      </c>
      <c r="Q12" s="8">
        <f>FC_IND_NMM_CM_E!Q12+FC_IND_NMM_CR_E!Q12+FC_IND_NMM_GL_E!Q12</f>
        <v>0</v>
      </c>
      <c r="R12" s="8">
        <f>FC_IND_NMM_CM_E!R12+FC_IND_NMM_CR_E!R12+FC_IND_NMM_GL_E!R12</f>
        <v>0</v>
      </c>
      <c r="S12" s="8">
        <f>FC_IND_NMM_CM_E!S12+FC_IND_NMM_CR_E!S12+FC_IND_NMM_GL_E!S12</f>
        <v>0</v>
      </c>
      <c r="T12" s="8">
        <f>FC_IND_NMM_CM_E!T12+FC_IND_NMM_CR_E!T12+FC_IND_NMM_GL_E!T12</f>
        <v>0</v>
      </c>
      <c r="U12" s="8">
        <f>FC_IND_NMM_CM_E!U12+FC_IND_NMM_CR_E!U12+FC_IND_NMM_GL_E!U12</f>
        <v>0</v>
      </c>
      <c r="V12" s="8">
        <f>FC_IND_NMM_CM_E!V12+FC_IND_NMM_CR_E!V12+FC_IND_NMM_GL_E!V12</f>
        <v>0</v>
      </c>
      <c r="W12" s="8">
        <f>FC_IND_NMM_CM_E!W12+FC_IND_NMM_CR_E!W12+FC_IND_NMM_GL_E!W12</f>
        <v>0</v>
      </c>
      <c r="X12" s="8">
        <f>FC_IND_NMM_CM_E!X12+FC_IND_NMM_CR_E!X12+FC_IND_NMM_GL_E!X12</f>
        <v>0</v>
      </c>
      <c r="Y12" s="8">
        <f>FC_IND_NMM_CM_E!Y12+FC_IND_NMM_CR_E!Y12+FC_IND_NMM_GL_E!Y12</f>
        <v>0</v>
      </c>
      <c r="Z12" s="8">
        <f>FC_IND_NMM_CM_E!Z12+FC_IND_NMM_CR_E!Z12+FC_IND_NMM_GL_E!Z12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FC_IND_NMM_CM_E!C13+FC_IND_NMM_CR_E!C13+FC_IND_NMM_GL_E!C13</f>
        <v>0</v>
      </c>
      <c r="D13" s="8">
        <f>FC_IND_NMM_CM_E!D13+FC_IND_NMM_CR_E!D13+FC_IND_NMM_GL_E!D13</f>
        <v>0</v>
      </c>
      <c r="E13" s="8">
        <f>FC_IND_NMM_CM_E!E13+FC_IND_NMM_CR_E!E13+FC_IND_NMM_GL_E!E13</f>
        <v>0</v>
      </c>
      <c r="F13" s="8">
        <f>FC_IND_NMM_CM_E!F13+FC_IND_NMM_CR_E!F13+FC_IND_NMM_GL_E!F13</f>
        <v>0</v>
      </c>
      <c r="G13" s="8">
        <f>FC_IND_NMM_CM_E!G13+FC_IND_NMM_CR_E!G13+FC_IND_NMM_GL_E!G13</f>
        <v>0</v>
      </c>
      <c r="H13" s="8">
        <f>FC_IND_NMM_CM_E!H13+FC_IND_NMM_CR_E!H13+FC_IND_NMM_GL_E!H13</f>
        <v>0</v>
      </c>
      <c r="I13" s="8">
        <f>FC_IND_NMM_CM_E!I13+FC_IND_NMM_CR_E!I13+FC_IND_NMM_GL_E!I13</f>
        <v>0</v>
      </c>
      <c r="J13" s="8">
        <f>FC_IND_NMM_CM_E!J13+FC_IND_NMM_CR_E!J13+FC_IND_NMM_GL_E!J13</f>
        <v>0</v>
      </c>
      <c r="K13" s="8">
        <f>FC_IND_NMM_CM_E!K13+FC_IND_NMM_CR_E!K13+FC_IND_NMM_GL_E!K13</f>
        <v>0</v>
      </c>
      <c r="L13" s="8">
        <f>FC_IND_NMM_CM_E!L13+FC_IND_NMM_CR_E!L13+FC_IND_NMM_GL_E!L13</f>
        <v>0</v>
      </c>
      <c r="M13" s="8">
        <f>FC_IND_NMM_CM_E!M13+FC_IND_NMM_CR_E!M13+FC_IND_NMM_GL_E!M13</f>
        <v>0</v>
      </c>
      <c r="N13" s="8">
        <f>FC_IND_NMM_CM_E!N13+FC_IND_NMM_CR_E!N13+FC_IND_NMM_GL_E!N13</f>
        <v>0</v>
      </c>
      <c r="O13" s="8">
        <f>FC_IND_NMM_CM_E!O13+FC_IND_NMM_CR_E!O13+FC_IND_NMM_GL_E!O13</f>
        <v>0</v>
      </c>
      <c r="P13" s="8">
        <f>FC_IND_NMM_CM_E!P13+FC_IND_NMM_CR_E!P13+FC_IND_NMM_GL_E!P13</f>
        <v>0</v>
      </c>
      <c r="Q13" s="8">
        <f>FC_IND_NMM_CM_E!Q13+FC_IND_NMM_CR_E!Q13+FC_IND_NMM_GL_E!Q13</f>
        <v>0</v>
      </c>
      <c r="R13" s="8">
        <f>FC_IND_NMM_CM_E!R13+FC_IND_NMM_CR_E!R13+FC_IND_NMM_GL_E!R13</f>
        <v>6.3215171999999997</v>
      </c>
      <c r="S13" s="8">
        <f>FC_IND_NMM_CM_E!S13+FC_IND_NMM_CR_E!S13+FC_IND_NMM_GL_E!S13</f>
        <v>9.7671311999999997</v>
      </c>
      <c r="T13" s="8">
        <f>FC_IND_NMM_CM_E!T13+FC_IND_NMM_CR_E!T13+FC_IND_NMM_GL_E!T13</f>
        <v>5.2090595999999998</v>
      </c>
      <c r="U13" s="8">
        <f>FC_IND_NMM_CM_E!U13+FC_IND_NMM_CR_E!U13+FC_IND_NMM_GL_E!U13</f>
        <v>6.8003208000000015</v>
      </c>
      <c r="V13" s="8">
        <f>FC_IND_NMM_CM_E!V13+FC_IND_NMM_CR_E!V13+FC_IND_NMM_GL_E!V13</f>
        <v>7.1473859999999974</v>
      </c>
      <c r="W13" s="8">
        <f>FC_IND_NMM_CM_E!W13+FC_IND_NMM_CR_E!W13+FC_IND_NMM_GL_E!W13</f>
        <v>8.5618404000000012</v>
      </c>
      <c r="X13" s="8">
        <f>FC_IND_NMM_CM_E!X13+FC_IND_NMM_CR_E!X13+FC_IND_NMM_GL_E!X13</f>
        <v>8.7035939999999954</v>
      </c>
      <c r="Y13" s="8">
        <f>FC_IND_NMM_CM_E!Y13+FC_IND_NMM_CR_E!Y13+FC_IND_NMM_GL_E!Y13</f>
        <v>13.935380399999996</v>
      </c>
      <c r="Z13" s="8">
        <f>FC_IND_NMM_CM_E!Z13+FC_IND_NMM_CR_E!Z13+FC_IND_NMM_GL_E!Z13</f>
        <v>7.6369751999999966</v>
      </c>
    </row>
    <row r="14" spans="1:26" ht="11.25" customHeight="1" x14ac:dyDescent="0.2">
      <c r="A14" s="28" t="s">
        <v>18</v>
      </c>
      <c r="B14" s="7" t="s">
        <v>19</v>
      </c>
      <c r="C14" s="8">
        <f>FC_IND_NMM_CM_E!C14+FC_IND_NMM_CR_E!C14+FC_IND_NMM_GL_E!C14</f>
        <v>0</v>
      </c>
      <c r="D14" s="8">
        <f>FC_IND_NMM_CM_E!D14+FC_IND_NMM_CR_E!D14+FC_IND_NMM_GL_E!D14</f>
        <v>0</v>
      </c>
      <c r="E14" s="8">
        <f>FC_IND_NMM_CM_E!E14+FC_IND_NMM_CR_E!E14+FC_IND_NMM_GL_E!E14</f>
        <v>0</v>
      </c>
      <c r="F14" s="8">
        <f>FC_IND_NMM_CM_E!F14+FC_IND_NMM_CR_E!F14+FC_IND_NMM_GL_E!F14</f>
        <v>0</v>
      </c>
      <c r="G14" s="8">
        <f>FC_IND_NMM_CM_E!G14+FC_IND_NMM_CR_E!G14+FC_IND_NMM_GL_E!G14</f>
        <v>0</v>
      </c>
      <c r="H14" s="8">
        <f>FC_IND_NMM_CM_E!H14+FC_IND_NMM_CR_E!H14+FC_IND_NMM_GL_E!H14</f>
        <v>0</v>
      </c>
      <c r="I14" s="8">
        <f>FC_IND_NMM_CM_E!I14+FC_IND_NMM_CR_E!I14+FC_IND_NMM_GL_E!I14</f>
        <v>0</v>
      </c>
      <c r="J14" s="8">
        <f>FC_IND_NMM_CM_E!J14+FC_IND_NMM_CR_E!J14+FC_IND_NMM_GL_E!J14</f>
        <v>0</v>
      </c>
      <c r="K14" s="8">
        <f>FC_IND_NMM_CM_E!K14+FC_IND_NMM_CR_E!K14+FC_IND_NMM_GL_E!K14</f>
        <v>0</v>
      </c>
      <c r="L14" s="8">
        <f>FC_IND_NMM_CM_E!L14+FC_IND_NMM_CR_E!L14+FC_IND_NMM_GL_E!L14</f>
        <v>0</v>
      </c>
      <c r="M14" s="8">
        <f>FC_IND_NMM_CM_E!M14+FC_IND_NMM_CR_E!M14+FC_IND_NMM_GL_E!M14</f>
        <v>0</v>
      </c>
      <c r="N14" s="8">
        <f>FC_IND_NMM_CM_E!N14+FC_IND_NMM_CR_E!N14+FC_IND_NMM_GL_E!N14</f>
        <v>0</v>
      </c>
      <c r="O14" s="8">
        <f>FC_IND_NMM_CM_E!O14+FC_IND_NMM_CR_E!O14+FC_IND_NMM_GL_E!O14</f>
        <v>0</v>
      </c>
      <c r="P14" s="8">
        <f>FC_IND_NMM_CM_E!P14+FC_IND_NMM_CR_E!P14+FC_IND_NMM_GL_E!P14</f>
        <v>0</v>
      </c>
      <c r="Q14" s="8">
        <f>FC_IND_NMM_CM_E!Q14+FC_IND_NMM_CR_E!Q14+FC_IND_NMM_GL_E!Q14</f>
        <v>0</v>
      </c>
      <c r="R14" s="8">
        <f>FC_IND_NMM_CM_E!R14+FC_IND_NMM_CR_E!R14+FC_IND_NMM_GL_E!R14</f>
        <v>0</v>
      </c>
      <c r="S14" s="8">
        <f>FC_IND_NMM_CM_E!S14+FC_IND_NMM_CR_E!S14+FC_IND_NMM_GL_E!S14</f>
        <v>0</v>
      </c>
      <c r="T14" s="8">
        <f>FC_IND_NMM_CM_E!T14+FC_IND_NMM_CR_E!T14+FC_IND_NMM_GL_E!T14</f>
        <v>0</v>
      </c>
      <c r="U14" s="8">
        <f>FC_IND_NMM_CM_E!U14+FC_IND_NMM_CR_E!U14+FC_IND_NMM_GL_E!U14</f>
        <v>0</v>
      </c>
      <c r="V14" s="8">
        <f>FC_IND_NMM_CM_E!V14+FC_IND_NMM_CR_E!V14+FC_IND_NMM_GL_E!V14</f>
        <v>0</v>
      </c>
      <c r="W14" s="8">
        <f>FC_IND_NMM_CM_E!W14+FC_IND_NMM_CR_E!W14+FC_IND_NMM_GL_E!W14</f>
        <v>0</v>
      </c>
      <c r="X14" s="8">
        <f>FC_IND_NMM_CM_E!X14+FC_IND_NMM_CR_E!X14+FC_IND_NMM_GL_E!X14</f>
        <v>0</v>
      </c>
      <c r="Y14" s="8">
        <f>FC_IND_NMM_CM_E!Y14+FC_IND_NMM_CR_E!Y14+FC_IND_NMM_GL_E!Y14</f>
        <v>0</v>
      </c>
      <c r="Z14" s="8">
        <f>FC_IND_NMM_CM_E!Z14+FC_IND_NMM_CR_E!Z14+FC_IND_NMM_GL_E!Z14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FC_IND_NMM_CM_E!C15+FC_IND_NMM_CR_E!C15+FC_IND_NMM_GL_E!C15</f>
        <v>0</v>
      </c>
      <c r="D15" s="8">
        <f>FC_IND_NMM_CM_E!D15+FC_IND_NMM_CR_E!D15+FC_IND_NMM_GL_E!D15</f>
        <v>0</v>
      </c>
      <c r="E15" s="8">
        <f>FC_IND_NMM_CM_E!E15+FC_IND_NMM_CR_E!E15+FC_IND_NMM_GL_E!E15</f>
        <v>0</v>
      </c>
      <c r="F15" s="8">
        <f>FC_IND_NMM_CM_E!F15+FC_IND_NMM_CR_E!F15+FC_IND_NMM_GL_E!F15</f>
        <v>0</v>
      </c>
      <c r="G15" s="8">
        <f>FC_IND_NMM_CM_E!G15+FC_IND_NMM_CR_E!G15+FC_IND_NMM_GL_E!G15</f>
        <v>0</v>
      </c>
      <c r="H15" s="8">
        <f>FC_IND_NMM_CM_E!H15+FC_IND_NMM_CR_E!H15+FC_IND_NMM_GL_E!H15</f>
        <v>0</v>
      </c>
      <c r="I15" s="8">
        <f>FC_IND_NMM_CM_E!I15+FC_IND_NMM_CR_E!I15+FC_IND_NMM_GL_E!I15</f>
        <v>0</v>
      </c>
      <c r="J15" s="8">
        <f>FC_IND_NMM_CM_E!J15+FC_IND_NMM_CR_E!J15+FC_IND_NMM_GL_E!J15</f>
        <v>0</v>
      </c>
      <c r="K15" s="8">
        <f>FC_IND_NMM_CM_E!K15+FC_IND_NMM_CR_E!K15+FC_IND_NMM_GL_E!K15</f>
        <v>0</v>
      </c>
      <c r="L15" s="8">
        <f>FC_IND_NMM_CM_E!L15+FC_IND_NMM_CR_E!L15+FC_IND_NMM_GL_E!L15</f>
        <v>0</v>
      </c>
      <c r="M15" s="8">
        <f>FC_IND_NMM_CM_E!M15+FC_IND_NMM_CR_E!M15+FC_IND_NMM_GL_E!M15</f>
        <v>0</v>
      </c>
      <c r="N15" s="8">
        <f>FC_IND_NMM_CM_E!N15+FC_IND_NMM_CR_E!N15+FC_IND_NMM_GL_E!N15</f>
        <v>0</v>
      </c>
      <c r="O15" s="8">
        <f>FC_IND_NMM_CM_E!O15+FC_IND_NMM_CR_E!O15+FC_IND_NMM_GL_E!O15</f>
        <v>0</v>
      </c>
      <c r="P15" s="8">
        <f>FC_IND_NMM_CM_E!P15+FC_IND_NMM_CR_E!P15+FC_IND_NMM_GL_E!P15</f>
        <v>0</v>
      </c>
      <c r="Q15" s="8">
        <f>FC_IND_NMM_CM_E!Q15+FC_IND_NMM_CR_E!Q15+FC_IND_NMM_GL_E!Q15</f>
        <v>0</v>
      </c>
      <c r="R15" s="8">
        <f>FC_IND_NMM_CM_E!R15+FC_IND_NMM_CR_E!R15+FC_IND_NMM_GL_E!R15</f>
        <v>0</v>
      </c>
      <c r="S15" s="8">
        <f>FC_IND_NMM_CM_E!S15+FC_IND_NMM_CR_E!S15+FC_IND_NMM_GL_E!S15</f>
        <v>0</v>
      </c>
      <c r="T15" s="8">
        <f>FC_IND_NMM_CM_E!T15+FC_IND_NMM_CR_E!T15+FC_IND_NMM_GL_E!T15</f>
        <v>0</v>
      </c>
      <c r="U15" s="8">
        <f>FC_IND_NMM_CM_E!U15+FC_IND_NMM_CR_E!U15+FC_IND_NMM_GL_E!U15</f>
        <v>0</v>
      </c>
      <c r="V15" s="8">
        <f>FC_IND_NMM_CM_E!V15+FC_IND_NMM_CR_E!V15+FC_IND_NMM_GL_E!V15</f>
        <v>0</v>
      </c>
      <c r="W15" s="8">
        <f>FC_IND_NMM_CM_E!W15+FC_IND_NMM_CR_E!W15+FC_IND_NMM_GL_E!W15</f>
        <v>0</v>
      </c>
      <c r="X15" s="8">
        <f>FC_IND_NMM_CM_E!X15+FC_IND_NMM_CR_E!X15+FC_IND_NMM_GL_E!X15</f>
        <v>0</v>
      </c>
      <c r="Y15" s="8">
        <f>FC_IND_NMM_CM_E!Y15+FC_IND_NMM_CR_E!Y15+FC_IND_NMM_GL_E!Y15</f>
        <v>0</v>
      </c>
      <c r="Z15" s="8">
        <f>FC_IND_NMM_CM_E!Z15+FC_IND_NMM_CR_E!Z15+FC_IND_NMM_GL_E!Z15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FC_IND_NMM_CM_E!C16+FC_IND_NMM_CR_E!C16+FC_IND_NMM_GL_E!C16</f>
        <v>0</v>
      </c>
      <c r="D16" s="8">
        <f>FC_IND_NMM_CM_E!D16+FC_IND_NMM_CR_E!D16+FC_IND_NMM_GL_E!D16</f>
        <v>0</v>
      </c>
      <c r="E16" s="8">
        <f>FC_IND_NMM_CM_E!E16+FC_IND_NMM_CR_E!E16+FC_IND_NMM_GL_E!E16</f>
        <v>0</v>
      </c>
      <c r="F16" s="8">
        <f>FC_IND_NMM_CM_E!F16+FC_IND_NMM_CR_E!F16+FC_IND_NMM_GL_E!F16</f>
        <v>0</v>
      </c>
      <c r="G16" s="8">
        <f>FC_IND_NMM_CM_E!G16+FC_IND_NMM_CR_E!G16+FC_IND_NMM_GL_E!G16</f>
        <v>0</v>
      </c>
      <c r="H16" s="8">
        <f>FC_IND_NMM_CM_E!H16+FC_IND_NMM_CR_E!H16+FC_IND_NMM_GL_E!H16</f>
        <v>0</v>
      </c>
      <c r="I16" s="8">
        <f>FC_IND_NMM_CM_E!I16+FC_IND_NMM_CR_E!I16+FC_IND_NMM_GL_E!I16</f>
        <v>0</v>
      </c>
      <c r="J16" s="8">
        <f>FC_IND_NMM_CM_E!J16+FC_IND_NMM_CR_E!J16+FC_IND_NMM_GL_E!J16</f>
        <v>0</v>
      </c>
      <c r="K16" s="8">
        <f>FC_IND_NMM_CM_E!K16+FC_IND_NMM_CR_E!K16+FC_IND_NMM_GL_E!K16</f>
        <v>0</v>
      </c>
      <c r="L16" s="8">
        <f>FC_IND_NMM_CM_E!L16+FC_IND_NMM_CR_E!L16+FC_IND_NMM_GL_E!L16</f>
        <v>0</v>
      </c>
      <c r="M16" s="8">
        <f>FC_IND_NMM_CM_E!M16+FC_IND_NMM_CR_E!M16+FC_IND_NMM_GL_E!M16</f>
        <v>0</v>
      </c>
      <c r="N16" s="8">
        <f>FC_IND_NMM_CM_E!N16+FC_IND_NMM_CR_E!N16+FC_IND_NMM_GL_E!N16</f>
        <v>0</v>
      </c>
      <c r="O16" s="8">
        <f>FC_IND_NMM_CM_E!O16+FC_IND_NMM_CR_E!O16+FC_IND_NMM_GL_E!O16</f>
        <v>0</v>
      </c>
      <c r="P16" s="8">
        <f>FC_IND_NMM_CM_E!P16+FC_IND_NMM_CR_E!P16+FC_IND_NMM_GL_E!P16</f>
        <v>0</v>
      </c>
      <c r="Q16" s="8">
        <f>FC_IND_NMM_CM_E!Q16+FC_IND_NMM_CR_E!Q16+FC_IND_NMM_GL_E!Q16</f>
        <v>0</v>
      </c>
      <c r="R16" s="8">
        <f>FC_IND_NMM_CM_E!R16+FC_IND_NMM_CR_E!R16+FC_IND_NMM_GL_E!R16</f>
        <v>0</v>
      </c>
      <c r="S16" s="8">
        <f>FC_IND_NMM_CM_E!S16+FC_IND_NMM_CR_E!S16+FC_IND_NMM_GL_E!S16</f>
        <v>0</v>
      </c>
      <c r="T16" s="8">
        <f>FC_IND_NMM_CM_E!T16+FC_IND_NMM_CR_E!T16+FC_IND_NMM_GL_E!T16</f>
        <v>0</v>
      </c>
      <c r="U16" s="8">
        <f>FC_IND_NMM_CM_E!U16+FC_IND_NMM_CR_E!U16+FC_IND_NMM_GL_E!U16</f>
        <v>0</v>
      </c>
      <c r="V16" s="8">
        <f>FC_IND_NMM_CM_E!V16+FC_IND_NMM_CR_E!V16+FC_IND_NMM_GL_E!V16</f>
        <v>0</v>
      </c>
      <c r="W16" s="8">
        <f>FC_IND_NMM_CM_E!W16+FC_IND_NMM_CR_E!W16+FC_IND_NMM_GL_E!W16</f>
        <v>0</v>
      </c>
      <c r="X16" s="8">
        <f>FC_IND_NMM_CM_E!X16+FC_IND_NMM_CR_E!X16+FC_IND_NMM_GL_E!X16</f>
        <v>0</v>
      </c>
      <c r="Y16" s="8">
        <f>FC_IND_NMM_CM_E!Y16+FC_IND_NMM_CR_E!Y16+FC_IND_NMM_GL_E!Y16</f>
        <v>0</v>
      </c>
      <c r="Z16" s="8">
        <f>FC_IND_NMM_CM_E!Z16+FC_IND_NMM_CR_E!Z16+FC_IND_NMM_GL_E!Z16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0</v>
      </c>
      <c r="D17" s="27">
        <f t="shared" ref="D17:W17" si="15">SUM(D18:D21)</f>
        <v>0</v>
      </c>
      <c r="E17" s="27">
        <f t="shared" si="15"/>
        <v>0</v>
      </c>
      <c r="F17" s="27">
        <f t="shared" si="15"/>
        <v>0</v>
      </c>
      <c r="G17" s="27">
        <f t="shared" si="15"/>
        <v>0</v>
      </c>
      <c r="H17" s="27">
        <f t="shared" si="15"/>
        <v>0</v>
      </c>
      <c r="I17" s="27">
        <f t="shared" si="15"/>
        <v>0</v>
      </c>
      <c r="J17" s="27">
        <f t="shared" si="15"/>
        <v>0</v>
      </c>
      <c r="K17" s="27">
        <f t="shared" si="15"/>
        <v>0</v>
      </c>
      <c r="L17" s="27">
        <f t="shared" si="15"/>
        <v>0</v>
      </c>
      <c r="M17" s="27">
        <f t="shared" si="15"/>
        <v>0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ref="X17:Z17" si="16">SUM(X18:X21)</f>
        <v>0</v>
      </c>
      <c r="Y17" s="27">
        <f t="shared" si="16"/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FC_IND_NMM_CM_E!C18+FC_IND_NMM_CR_E!C18+FC_IND_NMM_GL_E!C18</f>
        <v>0</v>
      </c>
      <c r="D18" s="8">
        <f>FC_IND_NMM_CM_E!D18+FC_IND_NMM_CR_E!D18+FC_IND_NMM_GL_E!D18</f>
        <v>0</v>
      </c>
      <c r="E18" s="8">
        <f>FC_IND_NMM_CM_E!E18+FC_IND_NMM_CR_E!E18+FC_IND_NMM_GL_E!E18</f>
        <v>0</v>
      </c>
      <c r="F18" s="8">
        <f>FC_IND_NMM_CM_E!F18+FC_IND_NMM_CR_E!F18+FC_IND_NMM_GL_E!F18</f>
        <v>0</v>
      </c>
      <c r="G18" s="8">
        <f>FC_IND_NMM_CM_E!G18+FC_IND_NMM_CR_E!G18+FC_IND_NMM_GL_E!G18</f>
        <v>0</v>
      </c>
      <c r="H18" s="8">
        <f>FC_IND_NMM_CM_E!H18+FC_IND_NMM_CR_E!H18+FC_IND_NMM_GL_E!H18</f>
        <v>0</v>
      </c>
      <c r="I18" s="8">
        <f>FC_IND_NMM_CM_E!I18+FC_IND_NMM_CR_E!I18+FC_IND_NMM_GL_E!I18</f>
        <v>0</v>
      </c>
      <c r="J18" s="8">
        <f>FC_IND_NMM_CM_E!J18+FC_IND_NMM_CR_E!J18+FC_IND_NMM_GL_E!J18</f>
        <v>0</v>
      </c>
      <c r="K18" s="8">
        <f>FC_IND_NMM_CM_E!K18+FC_IND_NMM_CR_E!K18+FC_IND_NMM_GL_E!K18</f>
        <v>0</v>
      </c>
      <c r="L18" s="8">
        <f>FC_IND_NMM_CM_E!L18+FC_IND_NMM_CR_E!L18+FC_IND_NMM_GL_E!L18</f>
        <v>0</v>
      </c>
      <c r="M18" s="8">
        <f>FC_IND_NMM_CM_E!M18+FC_IND_NMM_CR_E!M18+FC_IND_NMM_GL_E!M18</f>
        <v>0</v>
      </c>
      <c r="N18" s="8">
        <f>FC_IND_NMM_CM_E!N18+FC_IND_NMM_CR_E!N18+FC_IND_NMM_GL_E!N18</f>
        <v>0</v>
      </c>
      <c r="O18" s="8">
        <f>FC_IND_NMM_CM_E!O18+FC_IND_NMM_CR_E!O18+FC_IND_NMM_GL_E!O18</f>
        <v>0</v>
      </c>
      <c r="P18" s="8">
        <f>FC_IND_NMM_CM_E!P18+FC_IND_NMM_CR_E!P18+FC_IND_NMM_GL_E!P18</f>
        <v>0</v>
      </c>
      <c r="Q18" s="8">
        <f>FC_IND_NMM_CM_E!Q18+FC_IND_NMM_CR_E!Q18+FC_IND_NMM_GL_E!Q18</f>
        <v>0</v>
      </c>
      <c r="R18" s="8">
        <f>FC_IND_NMM_CM_E!R18+FC_IND_NMM_CR_E!R18+FC_IND_NMM_GL_E!R18</f>
        <v>0</v>
      </c>
      <c r="S18" s="8">
        <f>FC_IND_NMM_CM_E!S18+FC_IND_NMM_CR_E!S18+FC_IND_NMM_GL_E!S18</f>
        <v>0</v>
      </c>
      <c r="T18" s="8">
        <f>FC_IND_NMM_CM_E!T18+FC_IND_NMM_CR_E!T18+FC_IND_NMM_GL_E!T18</f>
        <v>0</v>
      </c>
      <c r="U18" s="8">
        <f>FC_IND_NMM_CM_E!U18+FC_IND_NMM_CR_E!U18+FC_IND_NMM_GL_E!U18</f>
        <v>0</v>
      </c>
      <c r="V18" s="8">
        <f>FC_IND_NMM_CM_E!V18+FC_IND_NMM_CR_E!V18+FC_IND_NMM_GL_E!V18</f>
        <v>0</v>
      </c>
      <c r="W18" s="8">
        <f>FC_IND_NMM_CM_E!W18+FC_IND_NMM_CR_E!W18+FC_IND_NMM_GL_E!W18</f>
        <v>0</v>
      </c>
      <c r="X18" s="8">
        <f>FC_IND_NMM_CM_E!X18+FC_IND_NMM_CR_E!X18+FC_IND_NMM_GL_E!X18</f>
        <v>0</v>
      </c>
      <c r="Y18" s="8">
        <f>FC_IND_NMM_CM_E!Y18+FC_IND_NMM_CR_E!Y18+FC_IND_NMM_GL_E!Y18</f>
        <v>0</v>
      </c>
      <c r="Z18" s="8">
        <f>FC_IND_NMM_CM_E!Z18+FC_IND_NMM_CR_E!Z18+FC_IND_NMM_GL_E!Z18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FC_IND_NMM_CM_E!C19+FC_IND_NMM_CR_E!C19+FC_IND_NMM_GL_E!C19</f>
        <v>0</v>
      </c>
      <c r="D19" s="8">
        <f>FC_IND_NMM_CM_E!D19+FC_IND_NMM_CR_E!D19+FC_IND_NMM_GL_E!D19</f>
        <v>0</v>
      </c>
      <c r="E19" s="8">
        <f>FC_IND_NMM_CM_E!E19+FC_IND_NMM_CR_E!E19+FC_IND_NMM_GL_E!E19</f>
        <v>0</v>
      </c>
      <c r="F19" s="8">
        <f>FC_IND_NMM_CM_E!F19+FC_IND_NMM_CR_E!F19+FC_IND_NMM_GL_E!F19</f>
        <v>0</v>
      </c>
      <c r="G19" s="8">
        <f>FC_IND_NMM_CM_E!G19+FC_IND_NMM_CR_E!G19+FC_IND_NMM_GL_E!G19</f>
        <v>0</v>
      </c>
      <c r="H19" s="8">
        <f>FC_IND_NMM_CM_E!H19+FC_IND_NMM_CR_E!H19+FC_IND_NMM_GL_E!H19</f>
        <v>0</v>
      </c>
      <c r="I19" s="8">
        <f>FC_IND_NMM_CM_E!I19+FC_IND_NMM_CR_E!I19+FC_IND_NMM_GL_E!I19</f>
        <v>0</v>
      </c>
      <c r="J19" s="8">
        <f>FC_IND_NMM_CM_E!J19+FC_IND_NMM_CR_E!J19+FC_IND_NMM_GL_E!J19</f>
        <v>0</v>
      </c>
      <c r="K19" s="8">
        <f>FC_IND_NMM_CM_E!K19+FC_IND_NMM_CR_E!K19+FC_IND_NMM_GL_E!K19</f>
        <v>0</v>
      </c>
      <c r="L19" s="8">
        <f>FC_IND_NMM_CM_E!L19+FC_IND_NMM_CR_E!L19+FC_IND_NMM_GL_E!L19</f>
        <v>0</v>
      </c>
      <c r="M19" s="8">
        <f>FC_IND_NMM_CM_E!M19+FC_IND_NMM_CR_E!M19+FC_IND_NMM_GL_E!M19</f>
        <v>0</v>
      </c>
      <c r="N19" s="8">
        <f>FC_IND_NMM_CM_E!N19+FC_IND_NMM_CR_E!N19+FC_IND_NMM_GL_E!N19</f>
        <v>0</v>
      </c>
      <c r="O19" s="8">
        <f>FC_IND_NMM_CM_E!O19+FC_IND_NMM_CR_E!O19+FC_IND_NMM_GL_E!O19</f>
        <v>0</v>
      </c>
      <c r="P19" s="8">
        <f>FC_IND_NMM_CM_E!P19+FC_IND_NMM_CR_E!P19+FC_IND_NMM_GL_E!P19</f>
        <v>0</v>
      </c>
      <c r="Q19" s="8">
        <f>FC_IND_NMM_CM_E!Q19+FC_IND_NMM_CR_E!Q19+FC_IND_NMM_GL_E!Q19</f>
        <v>0</v>
      </c>
      <c r="R19" s="8">
        <f>FC_IND_NMM_CM_E!R19+FC_IND_NMM_CR_E!R19+FC_IND_NMM_GL_E!R19</f>
        <v>0</v>
      </c>
      <c r="S19" s="8">
        <f>FC_IND_NMM_CM_E!S19+FC_IND_NMM_CR_E!S19+FC_IND_NMM_GL_E!S19</f>
        <v>0</v>
      </c>
      <c r="T19" s="8">
        <f>FC_IND_NMM_CM_E!T19+FC_IND_NMM_CR_E!T19+FC_IND_NMM_GL_E!T19</f>
        <v>0</v>
      </c>
      <c r="U19" s="8">
        <f>FC_IND_NMM_CM_E!U19+FC_IND_NMM_CR_E!U19+FC_IND_NMM_GL_E!U19</f>
        <v>0</v>
      </c>
      <c r="V19" s="8">
        <f>FC_IND_NMM_CM_E!V19+FC_IND_NMM_CR_E!V19+FC_IND_NMM_GL_E!V19</f>
        <v>0</v>
      </c>
      <c r="W19" s="8">
        <f>FC_IND_NMM_CM_E!W19+FC_IND_NMM_CR_E!W19+FC_IND_NMM_GL_E!W19</f>
        <v>0</v>
      </c>
      <c r="X19" s="8">
        <f>FC_IND_NMM_CM_E!X19+FC_IND_NMM_CR_E!X19+FC_IND_NMM_GL_E!X19</f>
        <v>0</v>
      </c>
      <c r="Y19" s="8">
        <f>FC_IND_NMM_CM_E!Y19+FC_IND_NMM_CR_E!Y19+FC_IND_NMM_GL_E!Y19</f>
        <v>0</v>
      </c>
      <c r="Z19" s="8">
        <f>FC_IND_NMM_CM_E!Z19+FC_IND_NMM_CR_E!Z19+FC_IND_NMM_GL_E!Z19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FC_IND_NMM_CM_E!C20+FC_IND_NMM_CR_E!C20+FC_IND_NMM_GL_E!C20</f>
        <v>0</v>
      </c>
      <c r="D20" s="8">
        <f>FC_IND_NMM_CM_E!D20+FC_IND_NMM_CR_E!D20+FC_IND_NMM_GL_E!D20</f>
        <v>0</v>
      </c>
      <c r="E20" s="8">
        <f>FC_IND_NMM_CM_E!E20+FC_IND_NMM_CR_E!E20+FC_IND_NMM_GL_E!E20</f>
        <v>0</v>
      </c>
      <c r="F20" s="8">
        <f>FC_IND_NMM_CM_E!F20+FC_IND_NMM_CR_E!F20+FC_IND_NMM_GL_E!F20</f>
        <v>0</v>
      </c>
      <c r="G20" s="8">
        <f>FC_IND_NMM_CM_E!G20+FC_IND_NMM_CR_E!G20+FC_IND_NMM_GL_E!G20</f>
        <v>0</v>
      </c>
      <c r="H20" s="8">
        <f>FC_IND_NMM_CM_E!H20+FC_IND_NMM_CR_E!H20+FC_IND_NMM_GL_E!H20</f>
        <v>0</v>
      </c>
      <c r="I20" s="8">
        <f>FC_IND_NMM_CM_E!I20+FC_IND_NMM_CR_E!I20+FC_IND_NMM_GL_E!I20</f>
        <v>0</v>
      </c>
      <c r="J20" s="8">
        <f>FC_IND_NMM_CM_E!J20+FC_IND_NMM_CR_E!J20+FC_IND_NMM_GL_E!J20</f>
        <v>0</v>
      </c>
      <c r="K20" s="8">
        <f>FC_IND_NMM_CM_E!K20+FC_IND_NMM_CR_E!K20+FC_IND_NMM_GL_E!K20</f>
        <v>0</v>
      </c>
      <c r="L20" s="8">
        <f>FC_IND_NMM_CM_E!L20+FC_IND_NMM_CR_E!L20+FC_IND_NMM_GL_E!L20</f>
        <v>0</v>
      </c>
      <c r="M20" s="8">
        <f>FC_IND_NMM_CM_E!M20+FC_IND_NMM_CR_E!M20+FC_IND_NMM_GL_E!M20</f>
        <v>0</v>
      </c>
      <c r="N20" s="8">
        <f>FC_IND_NMM_CM_E!N20+FC_IND_NMM_CR_E!N20+FC_IND_NMM_GL_E!N20</f>
        <v>0</v>
      </c>
      <c r="O20" s="8">
        <f>FC_IND_NMM_CM_E!O20+FC_IND_NMM_CR_E!O20+FC_IND_NMM_GL_E!O20</f>
        <v>0</v>
      </c>
      <c r="P20" s="8">
        <f>FC_IND_NMM_CM_E!P20+FC_IND_NMM_CR_E!P20+FC_IND_NMM_GL_E!P20</f>
        <v>0</v>
      </c>
      <c r="Q20" s="8">
        <f>FC_IND_NMM_CM_E!Q20+FC_IND_NMM_CR_E!Q20+FC_IND_NMM_GL_E!Q20</f>
        <v>0</v>
      </c>
      <c r="R20" s="8">
        <f>FC_IND_NMM_CM_E!R20+FC_IND_NMM_CR_E!R20+FC_IND_NMM_GL_E!R20</f>
        <v>0</v>
      </c>
      <c r="S20" s="8">
        <f>FC_IND_NMM_CM_E!S20+FC_IND_NMM_CR_E!S20+FC_IND_NMM_GL_E!S20</f>
        <v>0</v>
      </c>
      <c r="T20" s="8">
        <f>FC_IND_NMM_CM_E!T20+FC_IND_NMM_CR_E!T20+FC_IND_NMM_GL_E!T20</f>
        <v>0</v>
      </c>
      <c r="U20" s="8">
        <f>FC_IND_NMM_CM_E!U20+FC_IND_NMM_CR_E!U20+FC_IND_NMM_GL_E!U20</f>
        <v>0</v>
      </c>
      <c r="V20" s="8">
        <f>FC_IND_NMM_CM_E!V20+FC_IND_NMM_CR_E!V20+FC_IND_NMM_GL_E!V20</f>
        <v>0</v>
      </c>
      <c r="W20" s="8">
        <f>FC_IND_NMM_CM_E!W20+FC_IND_NMM_CR_E!W20+FC_IND_NMM_GL_E!W20</f>
        <v>0</v>
      </c>
      <c r="X20" s="8">
        <f>FC_IND_NMM_CM_E!X20+FC_IND_NMM_CR_E!X20+FC_IND_NMM_GL_E!X20</f>
        <v>0</v>
      </c>
      <c r="Y20" s="8">
        <f>FC_IND_NMM_CM_E!Y20+FC_IND_NMM_CR_E!Y20+FC_IND_NMM_GL_E!Y20</f>
        <v>0</v>
      </c>
      <c r="Z20" s="8">
        <f>FC_IND_NMM_CM_E!Z20+FC_IND_NMM_CR_E!Z20+FC_IND_NMM_GL_E!Z20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FC_IND_NMM_CM_E!C21+FC_IND_NMM_CR_E!C21+FC_IND_NMM_GL_E!C21</f>
        <v>0</v>
      </c>
      <c r="D21" s="8">
        <f>FC_IND_NMM_CM_E!D21+FC_IND_NMM_CR_E!D21+FC_IND_NMM_GL_E!D21</f>
        <v>0</v>
      </c>
      <c r="E21" s="8">
        <f>FC_IND_NMM_CM_E!E21+FC_IND_NMM_CR_E!E21+FC_IND_NMM_GL_E!E21</f>
        <v>0</v>
      </c>
      <c r="F21" s="8">
        <f>FC_IND_NMM_CM_E!F21+FC_IND_NMM_CR_E!F21+FC_IND_NMM_GL_E!F21</f>
        <v>0</v>
      </c>
      <c r="G21" s="8">
        <f>FC_IND_NMM_CM_E!G21+FC_IND_NMM_CR_E!G21+FC_IND_NMM_GL_E!G21</f>
        <v>0</v>
      </c>
      <c r="H21" s="8">
        <f>FC_IND_NMM_CM_E!H21+FC_IND_NMM_CR_E!H21+FC_IND_NMM_GL_E!H21</f>
        <v>0</v>
      </c>
      <c r="I21" s="8">
        <f>FC_IND_NMM_CM_E!I21+FC_IND_NMM_CR_E!I21+FC_IND_NMM_GL_E!I21</f>
        <v>0</v>
      </c>
      <c r="J21" s="8">
        <f>FC_IND_NMM_CM_E!J21+FC_IND_NMM_CR_E!J21+FC_IND_NMM_GL_E!J21</f>
        <v>0</v>
      </c>
      <c r="K21" s="8">
        <f>FC_IND_NMM_CM_E!K21+FC_IND_NMM_CR_E!K21+FC_IND_NMM_GL_E!K21</f>
        <v>0</v>
      </c>
      <c r="L21" s="8">
        <f>FC_IND_NMM_CM_E!L21+FC_IND_NMM_CR_E!L21+FC_IND_NMM_GL_E!L21</f>
        <v>0</v>
      </c>
      <c r="M21" s="8">
        <f>FC_IND_NMM_CM_E!M21+FC_IND_NMM_CR_E!M21+FC_IND_NMM_GL_E!M21</f>
        <v>0</v>
      </c>
      <c r="N21" s="8">
        <f>FC_IND_NMM_CM_E!N21+FC_IND_NMM_CR_E!N21+FC_IND_NMM_GL_E!N21</f>
        <v>0</v>
      </c>
      <c r="O21" s="8">
        <f>FC_IND_NMM_CM_E!O21+FC_IND_NMM_CR_E!O21+FC_IND_NMM_GL_E!O21</f>
        <v>0</v>
      </c>
      <c r="P21" s="8">
        <f>FC_IND_NMM_CM_E!P21+FC_IND_NMM_CR_E!P21+FC_IND_NMM_GL_E!P21</f>
        <v>0</v>
      </c>
      <c r="Q21" s="8">
        <f>FC_IND_NMM_CM_E!Q21+FC_IND_NMM_CR_E!Q21+FC_IND_NMM_GL_E!Q21</f>
        <v>0</v>
      </c>
      <c r="R21" s="8">
        <f>FC_IND_NMM_CM_E!R21+FC_IND_NMM_CR_E!R21+FC_IND_NMM_GL_E!R21</f>
        <v>0</v>
      </c>
      <c r="S21" s="8">
        <f>FC_IND_NMM_CM_E!S21+FC_IND_NMM_CR_E!S21+FC_IND_NMM_GL_E!S21</f>
        <v>0</v>
      </c>
      <c r="T21" s="8">
        <f>FC_IND_NMM_CM_E!T21+FC_IND_NMM_CR_E!T21+FC_IND_NMM_GL_E!T21</f>
        <v>0</v>
      </c>
      <c r="U21" s="8">
        <f>FC_IND_NMM_CM_E!U21+FC_IND_NMM_CR_E!U21+FC_IND_NMM_GL_E!U21</f>
        <v>0</v>
      </c>
      <c r="V21" s="8">
        <f>FC_IND_NMM_CM_E!V21+FC_IND_NMM_CR_E!V21+FC_IND_NMM_GL_E!V21</f>
        <v>0</v>
      </c>
      <c r="W21" s="8">
        <f>FC_IND_NMM_CM_E!W21+FC_IND_NMM_CR_E!W21+FC_IND_NMM_GL_E!W21</f>
        <v>0</v>
      </c>
      <c r="X21" s="8">
        <f>FC_IND_NMM_CM_E!X21+FC_IND_NMM_CR_E!X21+FC_IND_NMM_GL_E!X21</f>
        <v>0</v>
      </c>
      <c r="Y21" s="8">
        <f>FC_IND_NMM_CM_E!Y21+FC_IND_NMM_CR_E!Y21+FC_IND_NMM_GL_E!Y21</f>
        <v>0</v>
      </c>
      <c r="Z21" s="8">
        <f>FC_IND_NMM_CM_E!Z21+FC_IND_NMM_CR_E!Z21+FC_IND_NMM_GL_E!Z21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W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ref="X22:Z22" si="19">SUM(X23:X24)</f>
        <v>0</v>
      </c>
      <c r="Y22" s="27">
        <f t="shared" si="19"/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FC_IND_NMM_CM_E!C23+FC_IND_NMM_CR_E!C23+FC_IND_NMM_GL_E!C23</f>
        <v>0</v>
      </c>
      <c r="D23" s="8">
        <f>FC_IND_NMM_CM_E!D23+FC_IND_NMM_CR_E!D23+FC_IND_NMM_GL_E!D23</f>
        <v>0</v>
      </c>
      <c r="E23" s="8">
        <f>FC_IND_NMM_CM_E!E23+FC_IND_NMM_CR_E!E23+FC_IND_NMM_GL_E!E23</f>
        <v>0</v>
      </c>
      <c r="F23" s="8">
        <f>FC_IND_NMM_CM_E!F23+FC_IND_NMM_CR_E!F23+FC_IND_NMM_GL_E!F23</f>
        <v>0</v>
      </c>
      <c r="G23" s="8">
        <f>FC_IND_NMM_CM_E!G23+FC_IND_NMM_CR_E!G23+FC_IND_NMM_GL_E!G23</f>
        <v>0</v>
      </c>
      <c r="H23" s="8">
        <f>FC_IND_NMM_CM_E!H23+FC_IND_NMM_CR_E!H23+FC_IND_NMM_GL_E!H23</f>
        <v>0</v>
      </c>
      <c r="I23" s="8">
        <f>FC_IND_NMM_CM_E!I23+FC_IND_NMM_CR_E!I23+FC_IND_NMM_GL_E!I23</f>
        <v>0</v>
      </c>
      <c r="J23" s="8">
        <f>FC_IND_NMM_CM_E!J23+FC_IND_NMM_CR_E!J23+FC_IND_NMM_GL_E!J23</f>
        <v>0</v>
      </c>
      <c r="K23" s="8">
        <f>FC_IND_NMM_CM_E!K23+FC_IND_NMM_CR_E!K23+FC_IND_NMM_GL_E!K23</f>
        <v>0</v>
      </c>
      <c r="L23" s="8">
        <f>FC_IND_NMM_CM_E!L23+FC_IND_NMM_CR_E!L23+FC_IND_NMM_GL_E!L23</f>
        <v>0</v>
      </c>
      <c r="M23" s="8">
        <f>FC_IND_NMM_CM_E!M23+FC_IND_NMM_CR_E!M23+FC_IND_NMM_GL_E!M23</f>
        <v>0</v>
      </c>
      <c r="N23" s="8">
        <f>FC_IND_NMM_CM_E!N23+FC_IND_NMM_CR_E!N23+FC_IND_NMM_GL_E!N23</f>
        <v>0</v>
      </c>
      <c r="O23" s="8">
        <f>FC_IND_NMM_CM_E!O23+FC_IND_NMM_CR_E!O23+FC_IND_NMM_GL_E!O23</f>
        <v>0</v>
      </c>
      <c r="P23" s="8">
        <f>FC_IND_NMM_CM_E!P23+FC_IND_NMM_CR_E!P23+FC_IND_NMM_GL_E!P23</f>
        <v>0</v>
      </c>
      <c r="Q23" s="8">
        <f>FC_IND_NMM_CM_E!Q23+FC_IND_NMM_CR_E!Q23+FC_IND_NMM_GL_E!Q23</f>
        <v>0</v>
      </c>
      <c r="R23" s="8">
        <f>FC_IND_NMM_CM_E!R23+FC_IND_NMM_CR_E!R23+FC_IND_NMM_GL_E!R23</f>
        <v>0</v>
      </c>
      <c r="S23" s="8">
        <f>FC_IND_NMM_CM_E!S23+FC_IND_NMM_CR_E!S23+FC_IND_NMM_GL_E!S23</f>
        <v>0</v>
      </c>
      <c r="T23" s="8">
        <f>FC_IND_NMM_CM_E!T23+FC_IND_NMM_CR_E!T23+FC_IND_NMM_GL_E!T23</f>
        <v>0</v>
      </c>
      <c r="U23" s="8">
        <f>FC_IND_NMM_CM_E!U23+FC_IND_NMM_CR_E!U23+FC_IND_NMM_GL_E!U23</f>
        <v>0</v>
      </c>
      <c r="V23" s="8">
        <f>FC_IND_NMM_CM_E!V23+FC_IND_NMM_CR_E!V23+FC_IND_NMM_GL_E!V23</f>
        <v>0</v>
      </c>
      <c r="W23" s="8">
        <f>FC_IND_NMM_CM_E!W23+FC_IND_NMM_CR_E!W23+FC_IND_NMM_GL_E!W23</f>
        <v>0</v>
      </c>
      <c r="X23" s="8">
        <f>FC_IND_NMM_CM_E!X23+FC_IND_NMM_CR_E!X23+FC_IND_NMM_GL_E!X23</f>
        <v>0</v>
      </c>
      <c r="Y23" s="8">
        <f>FC_IND_NMM_CM_E!Y23+FC_IND_NMM_CR_E!Y23+FC_IND_NMM_GL_E!Y23</f>
        <v>0</v>
      </c>
      <c r="Z23" s="8">
        <f>FC_IND_NMM_CM_E!Z23+FC_IND_NMM_CR_E!Z23+FC_IND_NMM_GL_E!Z23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FC_IND_NMM_CM_E!C24+FC_IND_NMM_CR_E!C24+FC_IND_NMM_GL_E!C24</f>
        <v>0</v>
      </c>
      <c r="D24" s="8">
        <f>FC_IND_NMM_CM_E!D24+FC_IND_NMM_CR_E!D24+FC_IND_NMM_GL_E!D24</f>
        <v>0</v>
      </c>
      <c r="E24" s="8">
        <f>FC_IND_NMM_CM_E!E24+FC_IND_NMM_CR_E!E24+FC_IND_NMM_GL_E!E24</f>
        <v>0</v>
      </c>
      <c r="F24" s="8">
        <f>FC_IND_NMM_CM_E!F24+FC_IND_NMM_CR_E!F24+FC_IND_NMM_GL_E!F24</f>
        <v>0</v>
      </c>
      <c r="G24" s="8">
        <f>FC_IND_NMM_CM_E!G24+FC_IND_NMM_CR_E!G24+FC_IND_NMM_GL_E!G24</f>
        <v>0</v>
      </c>
      <c r="H24" s="8">
        <f>FC_IND_NMM_CM_E!H24+FC_IND_NMM_CR_E!H24+FC_IND_NMM_GL_E!H24</f>
        <v>0</v>
      </c>
      <c r="I24" s="8">
        <f>FC_IND_NMM_CM_E!I24+FC_IND_NMM_CR_E!I24+FC_IND_NMM_GL_E!I24</f>
        <v>0</v>
      </c>
      <c r="J24" s="8">
        <f>FC_IND_NMM_CM_E!J24+FC_IND_NMM_CR_E!J24+FC_IND_NMM_GL_E!J24</f>
        <v>0</v>
      </c>
      <c r="K24" s="8">
        <f>FC_IND_NMM_CM_E!K24+FC_IND_NMM_CR_E!K24+FC_IND_NMM_GL_E!K24</f>
        <v>0</v>
      </c>
      <c r="L24" s="8">
        <f>FC_IND_NMM_CM_E!L24+FC_IND_NMM_CR_E!L24+FC_IND_NMM_GL_E!L24</f>
        <v>0</v>
      </c>
      <c r="M24" s="8">
        <f>FC_IND_NMM_CM_E!M24+FC_IND_NMM_CR_E!M24+FC_IND_NMM_GL_E!M24</f>
        <v>0</v>
      </c>
      <c r="N24" s="8">
        <f>FC_IND_NMM_CM_E!N24+FC_IND_NMM_CR_E!N24+FC_IND_NMM_GL_E!N24</f>
        <v>0</v>
      </c>
      <c r="O24" s="8">
        <f>FC_IND_NMM_CM_E!O24+FC_IND_NMM_CR_E!O24+FC_IND_NMM_GL_E!O24</f>
        <v>0</v>
      </c>
      <c r="P24" s="8">
        <f>FC_IND_NMM_CM_E!P24+FC_IND_NMM_CR_E!P24+FC_IND_NMM_GL_E!P24</f>
        <v>0</v>
      </c>
      <c r="Q24" s="8">
        <f>FC_IND_NMM_CM_E!Q24+FC_IND_NMM_CR_E!Q24+FC_IND_NMM_GL_E!Q24</f>
        <v>0</v>
      </c>
      <c r="R24" s="8">
        <f>FC_IND_NMM_CM_E!R24+FC_IND_NMM_CR_E!R24+FC_IND_NMM_GL_E!R24</f>
        <v>0</v>
      </c>
      <c r="S24" s="8">
        <f>FC_IND_NMM_CM_E!S24+FC_IND_NMM_CR_E!S24+FC_IND_NMM_GL_E!S24</f>
        <v>0</v>
      </c>
      <c r="T24" s="8">
        <f>FC_IND_NMM_CM_E!T24+FC_IND_NMM_CR_E!T24+FC_IND_NMM_GL_E!T24</f>
        <v>0</v>
      </c>
      <c r="U24" s="8">
        <f>FC_IND_NMM_CM_E!U24+FC_IND_NMM_CR_E!U24+FC_IND_NMM_GL_E!U24</f>
        <v>0</v>
      </c>
      <c r="V24" s="8">
        <f>FC_IND_NMM_CM_E!V24+FC_IND_NMM_CR_E!V24+FC_IND_NMM_GL_E!V24</f>
        <v>0</v>
      </c>
      <c r="W24" s="8">
        <f>FC_IND_NMM_CM_E!W24+FC_IND_NMM_CR_E!W24+FC_IND_NMM_GL_E!W24</f>
        <v>0</v>
      </c>
      <c r="X24" s="8">
        <f>FC_IND_NMM_CM_E!X24+FC_IND_NMM_CR_E!X24+FC_IND_NMM_GL_E!X24</f>
        <v>0</v>
      </c>
      <c r="Y24" s="8">
        <f>FC_IND_NMM_CM_E!Y24+FC_IND_NMM_CR_E!Y24+FC_IND_NMM_GL_E!Y24</f>
        <v>0</v>
      </c>
      <c r="Z24" s="8">
        <f>FC_IND_NMM_CM_E!Z24+FC_IND_NMM_CR_E!Z24+FC_IND_NMM_GL_E!Z24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FC_IND_NMM_CM_E!C25+FC_IND_NMM_CR_E!C25+FC_IND_NMM_GL_E!C25</f>
        <v>0</v>
      </c>
      <c r="D25" s="27">
        <f>FC_IND_NMM_CM_E!D25+FC_IND_NMM_CR_E!D25+FC_IND_NMM_GL_E!D25</f>
        <v>0</v>
      </c>
      <c r="E25" s="27">
        <f>FC_IND_NMM_CM_E!E25+FC_IND_NMM_CR_E!E25+FC_IND_NMM_GL_E!E25</f>
        <v>0</v>
      </c>
      <c r="F25" s="27">
        <f>FC_IND_NMM_CM_E!F25+FC_IND_NMM_CR_E!F25+FC_IND_NMM_GL_E!F25</f>
        <v>0</v>
      </c>
      <c r="G25" s="27">
        <f>FC_IND_NMM_CM_E!G25+FC_IND_NMM_CR_E!G25+FC_IND_NMM_GL_E!G25</f>
        <v>0</v>
      </c>
      <c r="H25" s="27">
        <f>FC_IND_NMM_CM_E!H25+FC_IND_NMM_CR_E!H25+FC_IND_NMM_GL_E!H25</f>
        <v>0</v>
      </c>
      <c r="I25" s="27">
        <f>FC_IND_NMM_CM_E!I25+FC_IND_NMM_CR_E!I25+FC_IND_NMM_GL_E!I25</f>
        <v>0</v>
      </c>
      <c r="J25" s="27">
        <f>FC_IND_NMM_CM_E!J25+FC_IND_NMM_CR_E!J25+FC_IND_NMM_GL_E!J25</f>
        <v>0</v>
      </c>
      <c r="K25" s="27">
        <f>FC_IND_NMM_CM_E!K25+FC_IND_NMM_CR_E!K25+FC_IND_NMM_GL_E!K25</f>
        <v>0</v>
      </c>
      <c r="L25" s="27">
        <f>FC_IND_NMM_CM_E!L25+FC_IND_NMM_CR_E!L25+FC_IND_NMM_GL_E!L25</f>
        <v>0</v>
      </c>
      <c r="M25" s="27">
        <f>FC_IND_NMM_CM_E!M25+FC_IND_NMM_CR_E!M25+FC_IND_NMM_GL_E!M25</f>
        <v>0</v>
      </c>
      <c r="N25" s="27">
        <f>FC_IND_NMM_CM_E!N25+FC_IND_NMM_CR_E!N25+FC_IND_NMM_GL_E!N25</f>
        <v>0</v>
      </c>
      <c r="O25" s="27">
        <f>FC_IND_NMM_CM_E!O25+FC_IND_NMM_CR_E!O25+FC_IND_NMM_GL_E!O25</f>
        <v>0</v>
      </c>
      <c r="P25" s="27">
        <f>FC_IND_NMM_CM_E!P25+FC_IND_NMM_CR_E!P25+FC_IND_NMM_GL_E!P25</f>
        <v>0</v>
      </c>
      <c r="Q25" s="27">
        <f>FC_IND_NMM_CM_E!Q25+FC_IND_NMM_CR_E!Q25+FC_IND_NMM_GL_E!Q25</f>
        <v>0</v>
      </c>
      <c r="R25" s="27">
        <f>FC_IND_NMM_CM_E!R25+FC_IND_NMM_CR_E!R25+FC_IND_NMM_GL_E!R25</f>
        <v>0</v>
      </c>
      <c r="S25" s="27">
        <f>FC_IND_NMM_CM_E!S25+FC_IND_NMM_CR_E!S25+FC_IND_NMM_GL_E!S25</f>
        <v>0</v>
      </c>
      <c r="T25" s="27">
        <f>FC_IND_NMM_CM_E!T25+FC_IND_NMM_CR_E!T25+FC_IND_NMM_GL_E!T25</f>
        <v>0</v>
      </c>
      <c r="U25" s="27">
        <f>FC_IND_NMM_CM_E!U25+FC_IND_NMM_CR_E!U25+FC_IND_NMM_GL_E!U25</f>
        <v>0</v>
      </c>
      <c r="V25" s="27">
        <f>FC_IND_NMM_CM_E!V25+FC_IND_NMM_CR_E!V25+FC_IND_NMM_GL_E!V25</f>
        <v>0</v>
      </c>
      <c r="W25" s="27">
        <f>FC_IND_NMM_CM_E!W25+FC_IND_NMM_CR_E!W25+FC_IND_NMM_GL_E!W25</f>
        <v>0</v>
      </c>
      <c r="X25" s="27">
        <f>FC_IND_NMM_CM_E!X25+FC_IND_NMM_CR_E!X25+FC_IND_NMM_GL_E!X25</f>
        <v>0</v>
      </c>
      <c r="Y25" s="27">
        <f>FC_IND_NMM_CM_E!Y25+FC_IND_NMM_CR_E!Y25+FC_IND_NMM_GL_E!Y25</f>
        <v>0</v>
      </c>
      <c r="Z25" s="27">
        <f>FC_IND_NMM_CM_E!Z25+FC_IND_NMM_CR_E!Z25+FC_IND_NMM_GL_E!Z25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3289.1440878000008</v>
      </c>
      <c r="D26" s="27">
        <f t="shared" ref="D26:W26" si="21">SUM(D27,D33)</f>
        <v>3514.9689050400002</v>
      </c>
      <c r="E26" s="27">
        <f t="shared" si="21"/>
        <v>4042.6810164000008</v>
      </c>
      <c r="F26" s="27">
        <f t="shared" si="21"/>
        <v>3086.2145685600003</v>
      </c>
      <c r="G26" s="27">
        <f t="shared" si="21"/>
        <v>3205.1740118399994</v>
      </c>
      <c r="H26" s="27">
        <f t="shared" si="21"/>
        <v>3595.1701453200003</v>
      </c>
      <c r="I26" s="27">
        <f t="shared" si="21"/>
        <v>3340.7927838000005</v>
      </c>
      <c r="J26" s="27">
        <f t="shared" si="21"/>
        <v>2207.3604386400002</v>
      </c>
      <c r="K26" s="27">
        <f t="shared" si="21"/>
        <v>2345.0319428399994</v>
      </c>
      <c r="L26" s="27">
        <f t="shared" si="21"/>
        <v>2046.5676809999995</v>
      </c>
      <c r="M26" s="27">
        <f t="shared" si="21"/>
        <v>1922.1716951999997</v>
      </c>
      <c r="N26" s="27">
        <f t="shared" si="21"/>
        <v>1647.4657377600001</v>
      </c>
      <c r="O26" s="27">
        <f t="shared" si="21"/>
        <v>1360.3541763600001</v>
      </c>
      <c r="P26" s="27">
        <f t="shared" si="21"/>
        <v>1444.8115648800003</v>
      </c>
      <c r="Q26" s="27">
        <f t="shared" si="21"/>
        <v>1647.7923344399996</v>
      </c>
      <c r="R26" s="27">
        <f t="shared" si="21"/>
        <v>1519.9863476399998</v>
      </c>
      <c r="S26" s="27">
        <f t="shared" si="21"/>
        <v>1120.22861472</v>
      </c>
      <c r="T26" s="27">
        <f t="shared" si="21"/>
        <v>1280.9710389600002</v>
      </c>
      <c r="U26" s="27">
        <f t="shared" si="21"/>
        <v>1137.4584278399998</v>
      </c>
      <c r="V26" s="27">
        <f t="shared" si="21"/>
        <v>1132.1172165600003</v>
      </c>
      <c r="W26" s="27">
        <f t="shared" si="21"/>
        <v>1190.9856653999998</v>
      </c>
      <c r="X26" s="27">
        <f t="shared" ref="X26:Z26" si="22">SUM(X27,X33)</f>
        <v>1031.6227705200001</v>
      </c>
      <c r="Y26" s="27">
        <f t="shared" si="22"/>
        <v>1137.0451345199997</v>
      </c>
      <c r="Z26" s="27">
        <f t="shared" si="22"/>
        <v>1085.1308157599997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W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ref="X27:Z27" si="25">SUM(X28:X32)</f>
        <v>0</v>
      </c>
      <c r="Y27" s="19">
        <f t="shared" si="25"/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FC_IND_NMM_CM_E!C28+FC_IND_NMM_CR_E!C28+FC_IND_NMM_GL_E!C28</f>
        <v>0</v>
      </c>
      <c r="D28" s="8">
        <f>FC_IND_NMM_CM_E!D28+FC_IND_NMM_CR_E!D28+FC_IND_NMM_GL_E!D28</f>
        <v>0</v>
      </c>
      <c r="E28" s="8">
        <f>FC_IND_NMM_CM_E!E28+FC_IND_NMM_CR_E!E28+FC_IND_NMM_GL_E!E28</f>
        <v>0</v>
      </c>
      <c r="F28" s="8">
        <f>FC_IND_NMM_CM_E!F28+FC_IND_NMM_CR_E!F28+FC_IND_NMM_GL_E!F28</f>
        <v>0</v>
      </c>
      <c r="G28" s="8">
        <f>FC_IND_NMM_CM_E!G28+FC_IND_NMM_CR_E!G28+FC_IND_NMM_GL_E!G28</f>
        <v>0</v>
      </c>
      <c r="H28" s="8">
        <f>FC_IND_NMM_CM_E!H28+FC_IND_NMM_CR_E!H28+FC_IND_NMM_GL_E!H28</f>
        <v>0</v>
      </c>
      <c r="I28" s="8">
        <f>FC_IND_NMM_CM_E!I28+FC_IND_NMM_CR_E!I28+FC_IND_NMM_GL_E!I28</f>
        <v>0</v>
      </c>
      <c r="J28" s="8">
        <f>FC_IND_NMM_CM_E!J28+FC_IND_NMM_CR_E!J28+FC_IND_NMM_GL_E!J28</f>
        <v>0</v>
      </c>
      <c r="K28" s="8">
        <f>FC_IND_NMM_CM_E!K28+FC_IND_NMM_CR_E!K28+FC_IND_NMM_GL_E!K28</f>
        <v>0</v>
      </c>
      <c r="L28" s="8">
        <f>FC_IND_NMM_CM_E!L28+FC_IND_NMM_CR_E!L28+FC_IND_NMM_GL_E!L28</f>
        <v>0</v>
      </c>
      <c r="M28" s="8">
        <f>FC_IND_NMM_CM_E!M28+FC_IND_NMM_CR_E!M28+FC_IND_NMM_GL_E!M28</f>
        <v>0</v>
      </c>
      <c r="N28" s="8">
        <f>FC_IND_NMM_CM_E!N28+FC_IND_NMM_CR_E!N28+FC_IND_NMM_GL_E!N28</f>
        <v>0</v>
      </c>
      <c r="O28" s="8">
        <f>FC_IND_NMM_CM_E!O28+FC_IND_NMM_CR_E!O28+FC_IND_NMM_GL_E!O28</f>
        <v>0</v>
      </c>
      <c r="P28" s="8">
        <f>FC_IND_NMM_CM_E!P28+FC_IND_NMM_CR_E!P28+FC_IND_NMM_GL_E!P28</f>
        <v>0</v>
      </c>
      <c r="Q28" s="8">
        <f>FC_IND_NMM_CM_E!Q28+FC_IND_NMM_CR_E!Q28+FC_IND_NMM_GL_E!Q28</f>
        <v>0</v>
      </c>
      <c r="R28" s="8">
        <f>FC_IND_NMM_CM_E!R28+FC_IND_NMM_CR_E!R28+FC_IND_NMM_GL_E!R28</f>
        <v>0</v>
      </c>
      <c r="S28" s="8">
        <f>FC_IND_NMM_CM_E!S28+FC_IND_NMM_CR_E!S28+FC_IND_NMM_GL_E!S28</f>
        <v>0</v>
      </c>
      <c r="T28" s="8">
        <f>FC_IND_NMM_CM_E!T28+FC_IND_NMM_CR_E!T28+FC_IND_NMM_GL_E!T28</f>
        <v>0</v>
      </c>
      <c r="U28" s="8">
        <f>FC_IND_NMM_CM_E!U28+FC_IND_NMM_CR_E!U28+FC_IND_NMM_GL_E!U28</f>
        <v>0</v>
      </c>
      <c r="V28" s="8">
        <f>FC_IND_NMM_CM_E!V28+FC_IND_NMM_CR_E!V28+FC_IND_NMM_GL_E!V28</f>
        <v>0</v>
      </c>
      <c r="W28" s="8">
        <f>FC_IND_NMM_CM_E!W28+FC_IND_NMM_CR_E!W28+FC_IND_NMM_GL_E!W28</f>
        <v>0</v>
      </c>
      <c r="X28" s="8">
        <f>FC_IND_NMM_CM_E!X28+FC_IND_NMM_CR_E!X28+FC_IND_NMM_GL_E!X28</f>
        <v>0</v>
      </c>
      <c r="Y28" s="8">
        <f>FC_IND_NMM_CM_E!Y28+FC_IND_NMM_CR_E!Y28+FC_IND_NMM_GL_E!Y28</f>
        <v>0</v>
      </c>
      <c r="Z28" s="8">
        <f>FC_IND_NMM_CM_E!Z28+FC_IND_NMM_CR_E!Z28+FC_IND_NMM_GL_E!Z28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FC_IND_NMM_CM_E!C29+FC_IND_NMM_CR_E!C29+FC_IND_NMM_GL_E!C29</f>
        <v>0</v>
      </c>
      <c r="D29" s="8">
        <f>FC_IND_NMM_CM_E!D29+FC_IND_NMM_CR_E!D29+FC_IND_NMM_GL_E!D29</f>
        <v>0</v>
      </c>
      <c r="E29" s="8">
        <f>FC_IND_NMM_CM_E!E29+FC_IND_NMM_CR_E!E29+FC_IND_NMM_GL_E!E29</f>
        <v>0</v>
      </c>
      <c r="F29" s="8">
        <f>FC_IND_NMM_CM_E!F29+FC_IND_NMM_CR_E!F29+FC_IND_NMM_GL_E!F29</f>
        <v>0</v>
      </c>
      <c r="G29" s="8">
        <f>FC_IND_NMM_CM_E!G29+FC_IND_NMM_CR_E!G29+FC_IND_NMM_GL_E!G29</f>
        <v>0</v>
      </c>
      <c r="H29" s="8">
        <f>FC_IND_NMM_CM_E!H29+FC_IND_NMM_CR_E!H29+FC_IND_NMM_GL_E!H29</f>
        <v>0</v>
      </c>
      <c r="I29" s="8">
        <f>FC_IND_NMM_CM_E!I29+FC_IND_NMM_CR_E!I29+FC_IND_NMM_GL_E!I29</f>
        <v>0</v>
      </c>
      <c r="J29" s="8">
        <f>FC_IND_NMM_CM_E!J29+FC_IND_NMM_CR_E!J29+FC_IND_NMM_GL_E!J29</f>
        <v>0</v>
      </c>
      <c r="K29" s="8">
        <f>FC_IND_NMM_CM_E!K29+FC_IND_NMM_CR_E!K29+FC_IND_NMM_GL_E!K29</f>
        <v>0</v>
      </c>
      <c r="L29" s="8">
        <f>FC_IND_NMM_CM_E!L29+FC_IND_NMM_CR_E!L29+FC_IND_NMM_GL_E!L29</f>
        <v>0</v>
      </c>
      <c r="M29" s="8">
        <f>FC_IND_NMM_CM_E!M29+FC_IND_NMM_CR_E!M29+FC_IND_NMM_GL_E!M29</f>
        <v>0</v>
      </c>
      <c r="N29" s="8">
        <f>FC_IND_NMM_CM_E!N29+FC_IND_NMM_CR_E!N29+FC_IND_NMM_GL_E!N29</f>
        <v>0</v>
      </c>
      <c r="O29" s="8">
        <f>FC_IND_NMM_CM_E!O29+FC_IND_NMM_CR_E!O29+FC_IND_NMM_GL_E!O29</f>
        <v>0</v>
      </c>
      <c r="P29" s="8">
        <f>FC_IND_NMM_CM_E!P29+FC_IND_NMM_CR_E!P29+FC_IND_NMM_GL_E!P29</f>
        <v>0</v>
      </c>
      <c r="Q29" s="8">
        <f>FC_IND_NMM_CM_E!Q29+FC_IND_NMM_CR_E!Q29+FC_IND_NMM_GL_E!Q29</f>
        <v>0</v>
      </c>
      <c r="R29" s="8">
        <f>FC_IND_NMM_CM_E!R29+FC_IND_NMM_CR_E!R29+FC_IND_NMM_GL_E!R29</f>
        <v>0</v>
      </c>
      <c r="S29" s="8">
        <f>FC_IND_NMM_CM_E!S29+FC_IND_NMM_CR_E!S29+FC_IND_NMM_GL_E!S29</f>
        <v>0</v>
      </c>
      <c r="T29" s="8">
        <f>FC_IND_NMM_CM_E!T29+FC_IND_NMM_CR_E!T29+FC_IND_NMM_GL_E!T29</f>
        <v>0</v>
      </c>
      <c r="U29" s="8">
        <f>FC_IND_NMM_CM_E!U29+FC_IND_NMM_CR_E!U29+FC_IND_NMM_GL_E!U29</f>
        <v>0</v>
      </c>
      <c r="V29" s="8">
        <f>FC_IND_NMM_CM_E!V29+FC_IND_NMM_CR_E!V29+FC_IND_NMM_GL_E!V29</f>
        <v>0</v>
      </c>
      <c r="W29" s="8">
        <f>FC_IND_NMM_CM_E!W29+FC_IND_NMM_CR_E!W29+FC_IND_NMM_GL_E!W29</f>
        <v>0</v>
      </c>
      <c r="X29" s="8">
        <f>FC_IND_NMM_CM_E!X29+FC_IND_NMM_CR_E!X29+FC_IND_NMM_GL_E!X29</f>
        <v>0</v>
      </c>
      <c r="Y29" s="8">
        <f>FC_IND_NMM_CM_E!Y29+FC_IND_NMM_CR_E!Y29+FC_IND_NMM_GL_E!Y29</f>
        <v>0</v>
      </c>
      <c r="Z29" s="8">
        <f>FC_IND_NMM_CM_E!Z29+FC_IND_NMM_CR_E!Z29+FC_IND_NMM_GL_E!Z29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FC_IND_NMM_CM_E!C30+FC_IND_NMM_CR_E!C30+FC_IND_NMM_GL_E!C30</f>
        <v>0</v>
      </c>
      <c r="D30" s="8">
        <f>FC_IND_NMM_CM_E!D30+FC_IND_NMM_CR_E!D30+FC_IND_NMM_GL_E!D30</f>
        <v>0</v>
      </c>
      <c r="E30" s="8">
        <f>FC_IND_NMM_CM_E!E30+FC_IND_NMM_CR_E!E30+FC_IND_NMM_GL_E!E30</f>
        <v>0</v>
      </c>
      <c r="F30" s="8">
        <f>FC_IND_NMM_CM_E!F30+FC_IND_NMM_CR_E!F30+FC_IND_NMM_GL_E!F30</f>
        <v>0</v>
      </c>
      <c r="G30" s="8">
        <f>FC_IND_NMM_CM_E!G30+FC_IND_NMM_CR_E!G30+FC_IND_NMM_GL_E!G30</f>
        <v>0</v>
      </c>
      <c r="H30" s="8">
        <f>FC_IND_NMM_CM_E!H30+FC_IND_NMM_CR_E!H30+FC_IND_NMM_GL_E!H30</f>
        <v>0</v>
      </c>
      <c r="I30" s="8">
        <f>FC_IND_NMM_CM_E!I30+FC_IND_NMM_CR_E!I30+FC_IND_NMM_GL_E!I30</f>
        <v>0</v>
      </c>
      <c r="J30" s="8">
        <f>FC_IND_NMM_CM_E!J30+FC_IND_NMM_CR_E!J30+FC_IND_NMM_GL_E!J30</f>
        <v>0</v>
      </c>
      <c r="K30" s="8">
        <f>FC_IND_NMM_CM_E!K30+FC_IND_NMM_CR_E!K30+FC_IND_NMM_GL_E!K30</f>
        <v>0</v>
      </c>
      <c r="L30" s="8">
        <f>FC_IND_NMM_CM_E!L30+FC_IND_NMM_CR_E!L30+FC_IND_NMM_GL_E!L30</f>
        <v>0</v>
      </c>
      <c r="M30" s="8">
        <f>FC_IND_NMM_CM_E!M30+FC_IND_NMM_CR_E!M30+FC_IND_NMM_GL_E!M30</f>
        <v>0</v>
      </c>
      <c r="N30" s="8">
        <f>FC_IND_NMM_CM_E!N30+FC_IND_NMM_CR_E!N30+FC_IND_NMM_GL_E!N30</f>
        <v>0</v>
      </c>
      <c r="O30" s="8">
        <f>FC_IND_NMM_CM_E!O30+FC_IND_NMM_CR_E!O30+FC_IND_NMM_GL_E!O30</f>
        <v>0</v>
      </c>
      <c r="P30" s="8">
        <f>FC_IND_NMM_CM_E!P30+FC_IND_NMM_CR_E!P30+FC_IND_NMM_GL_E!P30</f>
        <v>0</v>
      </c>
      <c r="Q30" s="8">
        <f>FC_IND_NMM_CM_E!Q30+FC_IND_NMM_CR_E!Q30+FC_IND_NMM_GL_E!Q30</f>
        <v>0</v>
      </c>
      <c r="R30" s="8">
        <f>FC_IND_NMM_CM_E!R30+FC_IND_NMM_CR_E!R30+FC_IND_NMM_GL_E!R30</f>
        <v>0</v>
      </c>
      <c r="S30" s="8">
        <f>FC_IND_NMM_CM_E!S30+FC_IND_NMM_CR_E!S30+FC_IND_NMM_GL_E!S30</f>
        <v>0</v>
      </c>
      <c r="T30" s="8">
        <f>FC_IND_NMM_CM_E!T30+FC_IND_NMM_CR_E!T30+FC_IND_NMM_GL_E!T30</f>
        <v>0</v>
      </c>
      <c r="U30" s="8">
        <f>FC_IND_NMM_CM_E!U30+FC_IND_NMM_CR_E!U30+FC_IND_NMM_GL_E!U30</f>
        <v>0</v>
      </c>
      <c r="V30" s="8">
        <f>FC_IND_NMM_CM_E!V30+FC_IND_NMM_CR_E!V30+FC_IND_NMM_GL_E!V30</f>
        <v>0</v>
      </c>
      <c r="W30" s="8">
        <f>FC_IND_NMM_CM_E!W30+FC_IND_NMM_CR_E!W30+FC_IND_NMM_GL_E!W30</f>
        <v>0</v>
      </c>
      <c r="X30" s="8">
        <f>FC_IND_NMM_CM_E!X30+FC_IND_NMM_CR_E!X30+FC_IND_NMM_GL_E!X30</f>
        <v>0</v>
      </c>
      <c r="Y30" s="8">
        <f>FC_IND_NMM_CM_E!Y30+FC_IND_NMM_CR_E!Y30+FC_IND_NMM_GL_E!Y30</f>
        <v>0</v>
      </c>
      <c r="Z30" s="8">
        <f>FC_IND_NMM_CM_E!Z30+FC_IND_NMM_CR_E!Z30+FC_IND_NMM_GL_E!Z30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FC_IND_NMM_CM_E!C31+FC_IND_NMM_CR_E!C31+FC_IND_NMM_GL_E!C31</f>
        <v>0</v>
      </c>
      <c r="D31" s="8">
        <f>FC_IND_NMM_CM_E!D31+FC_IND_NMM_CR_E!D31+FC_IND_NMM_GL_E!D31</f>
        <v>0</v>
      </c>
      <c r="E31" s="8">
        <f>FC_IND_NMM_CM_E!E31+FC_IND_NMM_CR_E!E31+FC_IND_NMM_GL_E!E31</f>
        <v>0</v>
      </c>
      <c r="F31" s="8">
        <f>FC_IND_NMM_CM_E!F31+FC_IND_NMM_CR_E!F31+FC_IND_NMM_GL_E!F31</f>
        <v>0</v>
      </c>
      <c r="G31" s="8">
        <f>FC_IND_NMM_CM_E!G31+FC_IND_NMM_CR_E!G31+FC_IND_NMM_GL_E!G31</f>
        <v>0</v>
      </c>
      <c r="H31" s="8">
        <f>FC_IND_NMM_CM_E!H31+FC_IND_NMM_CR_E!H31+FC_IND_NMM_GL_E!H31</f>
        <v>0</v>
      </c>
      <c r="I31" s="8">
        <f>FC_IND_NMM_CM_E!I31+FC_IND_NMM_CR_E!I31+FC_IND_NMM_GL_E!I31</f>
        <v>0</v>
      </c>
      <c r="J31" s="8">
        <f>FC_IND_NMM_CM_E!J31+FC_IND_NMM_CR_E!J31+FC_IND_NMM_GL_E!J31</f>
        <v>0</v>
      </c>
      <c r="K31" s="8">
        <f>FC_IND_NMM_CM_E!K31+FC_IND_NMM_CR_E!K31+FC_IND_NMM_GL_E!K31</f>
        <v>0</v>
      </c>
      <c r="L31" s="8">
        <f>FC_IND_NMM_CM_E!L31+FC_IND_NMM_CR_E!L31+FC_IND_NMM_GL_E!L31</f>
        <v>0</v>
      </c>
      <c r="M31" s="8">
        <f>FC_IND_NMM_CM_E!M31+FC_IND_NMM_CR_E!M31+FC_IND_NMM_GL_E!M31</f>
        <v>0</v>
      </c>
      <c r="N31" s="8">
        <f>FC_IND_NMM_CM_E!N31+FC_IND_NMM_CR_E!N31+FC_IND_NMM_GL_E!N31</f>
        <v>0</v>
      </c>
      <c r="O31" s="8">
        <f>FC_IND_NMM_CM_E!O31+FC_IND_NMM_CR_E!O31+FC_IND_NMM_GL_E!O31</f>
        <v>0</v>
      </c>
      <c r="P31" s="8">
        <f>FC_IND_NMM_CM_E!P31+FC_IND_NMM_CR_E!P31+FC_IND_NMM_GL_E!P31</f>
        <v>0</v>
      </c>
      <c r="Q31" s="8">
        <f>FC_IND_NMM_CM_E!Q31+FC_IND_NMM_CR_E!Q31+FC_IND_NMM_GL_E!Q31</f>
        <v>0</v>
      </c>
      <c r="R31" s="8">
        <f>FC_IND_NMM_CM_E!R31+FC_IND_NMM_CR_E!R31+FC_IND_NMM_GL_E!R31</f>
        <v>0</v>
      </c>
      <c r="S31" s="8">
        <f>FC_IND_NMM_CM_E!S31+FC_IND_NMM_CR_E!S31+FC_IND_NMM_GL_E!S31</f>
        <v>0</v>
      </c>
      <c r="T31" s="8">
        <f>FC_IND_NMM_CM_E!T31+FC_IND_NMM_CR_E!T31+FC_IND_NMM_GL_E!T31</f>
        <v>0</v>
      </c>
      <c r="U31" s="8">
        <f>FC_IND_NMM_CM_E!U31+FC_IND_NMM_CR_E!U31+FC_IND_NMM_GL_E!U31</f>
        <v>0</v>
      </c>
      <c r="V31" s="8">
        <f>FC_IND_NMM_CM_E!V31+FC_IND_NMM_CR_E!V31+FC_IND_NMM_GL_E!V31</f>
        <v>0</v>
      </c>
      <c r="W31" s="8">
        <f>FC_IND_NMM_CM_E!W31+FC_IND_NMM_CR_E!W31+FC_IND_NMM_GL_E!W31</f>
        <v>0</v>
      </c>
      <c r="X31" s="8">
        <f>FC_IND_NMM_CM_E!X31+FC_IND_NMM_CR_E!X31+FC_IND_NMM_GL_E!X31</f>
        <v>0</v>
      </c>
      <c r="Y31" s="8">
        <f>FC_IND_NMM_CM_E!Y31+FC_IND_NMM_CR_E!Y31+FC_IND_NMM_GL_E!Y31</f>
        <v>0</v>
      </c>
      <c r="Z31" s="8">
        <f>FC_IND_NMM_CM_E!Z31+FC_IND_NMM_CR_E!Z31+FC_IND_NMM_GL_E!Z31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FC_IND_NMM_CM_E!C32+FC_IND_NMM_CR_E!C32+FC_IND_NMM_GL_E!C32</f>
        <v>0</v>
      </c>
      <c r="D32" s="8">
        <f>FC_IND_NMM_CM_E!D32+FC_IND_NMM_CR_E!D32+FC_IND_NMM_GL_E!D32</f>
        <v>0</v>
      </c>
      <c r="E32" s="8">
        <f>FC_IND_NMM_CM_E!E32+FC_IND_NMM_CR_E!E32+FC_IND_NMM_GL_E!E32</f>
        <v>0</v>
      </c>
      <c r="F32" s="8">
        <f>FC_IND_NMM_CM_E!F32+FC_IND_NMM_CR_E!F32+FC_IND_NMM_GL_E!F32</f>
        <v>0</v>
      </c>
      <c r="G32" s="8">
        <f>FC_IND_NMM_CM_E!G32+FC_IND_NMM_CR_E!G32+FC_IND_NMM_GL_E!G32</f>
        <v>0</v>
      </c>
      <c r="H32" s="8">
        <f>FC_IND_NMM_CM_E!H32+FC_IND_NMM_CR_E!H32+FC_IND_NMM_GL_E!H32</f>
        <v>0</v>
      </c>
      <c r="I32" s="8">
        <f>FC_IND_NMM_CM_E!I32+FC_IND_NMM_CR_E!I32+FC_IND_NMM_GL_E!I32</f>
        <v>0</v>
      </c>
      <c r="J32" s="8">
        <f>FC_IND_NMM_CM_E!J32+FC_IND_NMM_CR_E!J32+FC_IND_NMM_GL_E!J32</f>
        <v>0</v>
      </c>
      <c r="K32" s="8">
        <f>FC_IND_NMM_CM_E!K32+FC_IND_NMM_CR_E!K32+FC_IND_NMM_GL_E!K32</f>
        <v>0</v>
      </c>
      <c r="L32" s="8">
        <f>FC_IND_NMM_CM_E!L32+FC_IND_NMM_CR_E!L32+FC_IND_NMM_GL_E!L32</f>
        <v>0</v>
      </c>
      <c r="M32" s="8">
        <f>FC_IND_NMM_CM_E!M32+FC_IND_NMM_CR_E!M32+FC_IND_NMM_GL_E!M32</f>
        <v>0</v>
      </c>
      <c r="N32" s="8">
        <f>FC_IND_NMM_CM_E!N32+FC_IND_NMM_CR_E!N32+FC_IND_NMM_GL_E!N32</f>
        <v>0</v>
      </c>
      <c r="O32" s="8">
        <f>FC_IND_NMM_CM_E!O32+FC_IND_NMM_CR_E!O32+FC_IND_NMM_GL_E!O32</f>
        <v>0</v>
      </c>
      <c r="P32" s="8">
        <f>FC_IND_NMM_CM_E!P32+FC_IND_NMM_CR_E!P32+FC_IND_NMM_GL_E!P32</f>
        <v>0</v>
      </c>
      <c r="Q32" s="8">
        <f>FC_IND_NMM_CM_E!Q32+FC_IND_NMM_CR_E!Q32+FC_IND_NMM_GL_E!Q32</f>
        <v>0</v>
      </c>
      <c r="R32" s="8">
        <f>FC_IND_NMM_CM_E!R32+FC_IND_NMM_CR_E!R32+FC_IND_NMM_GL_E!R32</f>
        <v>0</v>
      </c>
      <c r="S32" s="8">
        <f>FC_IND_NMM_CM_E!S32+FC_IND_NMM_CR_E!S32+FC_IND_NMM_GL_E!S32</f>
        <v>0</v>
      </c>
      <c r="T32" s="8">
        <f>FC_IND_NMM_CM_E!T32+FC_IND_NMM_CR_E!T32+FC_IND_NMM_GL_E!T32</f>
        <v>0</v>
      </c>
      <c r="U32" s="8">
        <f>FC_IND_NMM_CM_E!U32+FC_IND_NMM_CR_E!U32+FC_IND_NMM_GL_E!U32</f>
        <v>0</v>
      </c>
      <c r="V32" s="8">
        <f>FC_IND_NMM_CM_E!V32+FC_IND_NMM_CR_E!V32+FC_IND_NMM_GL_E!V32</f>
        <v>0</v>
      </c>
      <c r="W32" s="8">
        <f>FC_IND_NMM_CM_E!W32+FC_IND_NMM_CR_E!W32+FC_IND_NMM_GL_E!W32</f>
        <v>0</v>
      </c>
      <c r="X32" s="8">
        <f>FC_IND_NMM_CM_E!X32+FC_IND_NMM_CR_E!X32+FC_IND_NMM_GL_E!X32</f>
        <v>0</v>
      </c>
      <c r="Y32" s="8">
        <f>FC_IND_NMM_CM_E!Y32+FC_IND_NMM_CR_E!Y32+FC_IND_NMM_GL_E!Y32</f>
        <v>0</v>
      </c>
      <c r="Z32" s="8">
        <f>FC_IND_NMM_CM_E!Z32+FC_IND_NMM_CR_E!Z32+FC_IND_NMM_GL_E!Z32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3289.1440878000008</v>
      </c>
      <c r="D33" s="19">
        <f t="shared" ref="D33:W33" si="27">SUM(D34:D50)</f>
        <v>3514.9689050400002</v>
      </c>
      <c r="E33" s="19">
        <f t="shared" si="27"/>
        <v>4042.6810164000008</v>
      </c>
      <c r="F33" s="19">
        <f t="shared" si="27"/>
        <v>3086.2145685600003</v>
      </c>
      <c r="G33" s="19">
        <f t="shared" si="27"/>
        <v>3205.1740118399994</v>
      </c>
      <c r="H33" s="19">
        <f t="shared" si="27"/>
        <v>3595.1701453200003</v>
      </c>
      <c r="I33" s="19">
        <f t="shared" si="27"/>
        <v>3340.7927838000005</v>
      </c>
      <c r="J33" s="19">
        <f t="shared" si="27"/>
        <v>2207.3604386400002</v>
      </c>
      <c r="K33" s="19">
        <f t="shared" si="27"/>
        <v>2345.0319428399994</v>
      </c>
      <c r="L33" s="19">
        <f t="shared" si="27"/>
        <v>2046.5676809999995</v>
      </c>
      <c r="M33" s="19">
        <f t="shared" si="27"/>
        <v>1922.1716951999997</v>
      </c>
      <c r="N33" s="19">
        <f t="shared" si="27"/>
        <v>1647.4657377600001</v>
      </c>
      <c r="O33" s="19">
        <f t="shared" si="27"/>
        <v>1360.3541763600001</v>
      </c>
      <c r="P33" s="19">
        <f t="shared" si="27"/>
        <v>1444.8115648800003</v>
      </c>
      <c r="Q33" s="19">
        <f t="shared" si="27"/>
        <v>1647.7923344399996</v>
      </c>
      <c r="R33" s="19">
        <f t="shared" si="27"/>
        <v>1519.9863476399998</v>
      </c>
      <c r="S33" s="19">
        <f t="shared" si="27"/>
        <v>1120.22861472</v>
      </c>
      <c r="T33" s="19">
        <f t="shared" si="27"/>
        <v>1280.9710389600002</v>
      </c>
      <c r="U33" s="19">
        <f t="shared" si="27"/>
        <v>1137.4584278399998</v>
      </c>
      <c r="V33" s="19">
        <f t="shared" si="27"/>
        <v>1132.1172165600003</v>
      </c>
      <c r="W33" s="19">
        <f t="shared" si="27"/>
        <v>1190.9856653999998</v>
      </c>
      <c r="X33" s="19">
        <f t="shared" ref="X33:Z33" si="28">SUM(X34:X50)</f>
        <v>1031.6227705200001</v>
      </c>
      <c r="Y33" s="19">
        <f t="shared" si="28"/>
        <v>1137.0451345199997</v>
      </c>
      <c r="Z33" s="19">
        <f t="shared" si="28"/>
        <v>1085.1308157599997</v>
      </c>
    </row>
    <row r="34" spans="1:26" ht="11.25" customHeight="1" x14ac:dyDescent="0.2">
      <c r="A34" s="28" t="s">
        <v>54</v>
      </c>
      <c r="B34" s="7" t="s">
        <v>55</v>
      </c>
      <c r="C34" s="8">
        <f>FC_IND_NMM_CM_E!C34+FC_IND_NMM_CR_E!C34+FC_IND_NMM_GL_E!C34</f>
        <v>0</v>
      </c>
      <c r="D34" s="8">
        <f>FC_IND_NMM_CM_E!D34+FC_IND_NMM_CR_E!D34+FC_IND_NMM_GL_E!D34</f>
        <v>0</v>
      </c>
      <c r="E34" s="8">
        <f>FC_IND_NMM_CM_E!E34+FC_IND_NMM_CR_E!E34+FC_IND_NMM_GL_E!E34</f>
        <v>0</v>
      </c>
      <c r="F34" s="8">
        <f>FC_IND_NMM_CM_E!F34+FC_IND_NMM_CR_E!F34+FC_IND_NMM_GL_E!F34</f>
        <v>0</v>
      </c>
      <c r="G34" s="8">
        <f>FC_IND_NMM_CM_E!G34+FC_IND_NMM_CR_E!G34+FC_IND_NMM_GL_E!G34</f>
        <v>0</v>
      </c>
      <c r="H34" s="8">
        <f>FC_IND_NMM_CM_E!H34+FC_IND_NMM_CR_E!H34+FC_IND_NMM_GL_E!H34</f>
        <v>0</v>
      </c>
      <c r="I34" s="8">
        <f>FC_IND_NMM_CM_E!I34+FC_IND_NMM_CR_E!I34+FC_IND_NMM_GL_E!I34</f>
        <v>0</v>
      </c>
      <c r="J34" s="8">
        <f>FC_IND_NMM_CM_E!J34+FC_IND_NMM_CR_E!J34+FC_IND_NMM_GL_E!J34</f>
        <v>0</v>
      </c>
      <c r="K34" s="8">
        <f>FC_IND_NMM_CM_E!K34+FC_IND_NMM_CR_E!K34+FC_IND_NMM_GL_E!K34</f>
        <v>0</v>
      </c>
      <c r="L34" s="8">
        <f>FC_IND_NMM_CM_E!L34+FC_IND_NMM_CR_E!L34+FC_IND_NMM_GL_E!L34</f>
        <v>0</v>
      </c>
      <c r="M34" s="8">
        <f>FC_IND_NMM_CM_E!M34+FC_IND_NMM_CR_E!M34+FC_IND_NMM_GL_E!M34</f>
        <v>0</v>
      </c>
      <c r="N34" s="8">
        <f>FC_IND_NMM_CM_E!N34+FC_IND_NMM_CR_E!N34+FC_IND_NMM_GL_E!N34</f>
        <v>0</v>
      </c>
      <c r="O34" s="8">
        <f>FC_IND_NMM_CM_E!O34+FC_IND_NMM_CR_E!O34+FC_IND_NMM_GL_E!O34</f>
        <v>0</v>
      </c>
      <c r="P34" s="8">
        <f>FC_IND_NMM_CM_E!P34+FC_IND_NMM_CR_E!P34+FC_IND_NMM_GL_E!P34</f>
        <v>0</v>
      </c>
      <c r="Q34" s="8">
        <f>FC_IND_NMM_CM_E!Q34+FC_IND_NMM_CR_E!Q34+FC_IND_NMM_GL_E!Q34</f>
        <v>0</v>
      </c>
      <c r="R34" s="8">
        <f>FC_IND_NMM_CM_E!R34+FC_IND_NMM_CR_E!R34+FC_IND_NMM_GL_E!R34</f>
        <v>0</v>
      </c>
      <c r="S34" s="8">
        <f>FC_IND_NMM_CM_E!S34+FC_IND_NMM_CR_E!S34+FC_IND_NMM_GL_E!S34</f>
        <v>0</v>
      </c>
      <c r="T34" s="8">
        <f>FC_IND_NMM_CM_E!T34+FC_IND_NMM_CR_E!T34+FC_IND_NMM_GL_E!T34</f>
        <v>0</v>
      </c>
      <c r="U34" s="8">
        <f>FC_IND_NMM_CM_E!U34+FC_IND_NMM_CR_E!U34+FC_IND_NMM_GL_E!U34</f>
        <v>0</v>
      </c>
      <c r="V34" s="8">
        <f>FC_IND_NMM_CM_E!V34+FC_IND_NMM_CR_E!V34+FC_IND_NMM_GL_E!V34</f>
        <v>0</v>
      </c>
      <c r="W34" s="8">
        <f>FC_IND_NMM_CM_E!W34+FC_IND_NMM_CR_E!W34+FC_IND_NMM_GL_E!W34</f>
        <v>0</v>
      </c>
      <c r="X34" s="8">
        <f>FC_IND_NMM_CM_E!X34+FC_IND_NMM_CR_E!X34+FC_IND_NMM_GL_E!X34</f>
        <v>0</v>
      </c>
      <c r="Y34" s="8">
        <f>FC_IND_NMM_CM_E!Y34+FC_IND_NMM_CR_E!Y34+FC_IND_NMM_GL_E!Y34</f>
        <v>0</v>
      </c>
      <c r="Z34" s="8">
        <f>FC_IND_NMM_CM_E!Z34+FC_IND_NMM_CR_E!Z34+FC_IND_NMM_GL_E!Z34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FC_IND_NMM_CM_E!C35+FC_IND_NMM_CR_E!C35+FC_IND_NMM_GL_E!C35</f>
        <v>0</v>
      </c>
      <c r="D35" s="8">
        <f>FC_IND_NMM_CM_E!D35+FC_IND_NMM_CR_E!D35+FC_IND_NMM_GL_E!D35</f>
        <v>0</v>
      </c>
      <c r="E35" s="8">
        <f>FC_IND_NMM_CM_E!E35+FC_IND_NMM_CR_E!E35+FC_IND_NMM_GL_E!E35</f>
        <v>0</v>
      </c>
      <c r="F35" s="8">
        <f>FC_IND_NMM_CM_E!F35+FC_IND_NMM_CR_E!F35+FC_IND_NMM_GL_E!F35</f>
        <v>0</v>
      </c>
      <c r="G35" s="8">
        <f>FC_IND_NMM_CM_E!G35+FC_IND_NMM_CR_E!G35+FC_IND_NMM_GL_E!G35</f>
        <v>0</v>
      </c>
      <c r="H35" s="8">
        <f>FC_IND_NMM_CM_E!H35+FC_IND_NMM_CR_E!H35+FC_IND_NMM_GL_E!H35</f>
        <v>0</v>
      </c>
      <c r="I35" s="8">
        <f>FC_IND_NMM_CM_E!I35+FC_IND_NMM_CR_E!I35+FC_IND_NMM_GL_E!I35</f>
        <v>0</v>
      </c>
      <c r="J35" s="8">
        <f>FC_IND_NMM_CM_E!J35+FC_IND_NMM_CR_E!J35+FC_IND_NMM_GL_E!J35</f>
        <v>0</v>
      </c>
      <c r="K35" s="8">
        <f>FC_IND_NMM_CM_E!K35+FC_IND_NMM_CR_E!K35+FC_IND_NMM_GL_E!K35</f>
        <v>0</v>
      </c>
      <c r="L35" s="8">
        <f>FC_IND_NMM_CM_E!L35+FC_IND_NMM_CR_E!L35+FC_IND_NMM_GL_E!L35</f>
        <v>0</v>
      </c>
      <c r="M35" s="8">
        <f>FC_IND_NMM_CM_E!M35+FC_IND_NMM_CR_E!M35+FC_IND_NMM_GL_E!M35</f>
        <v>0</v>
      </c>
      <c r="N35" s="8">
        <f>FC_IND_NMM_CM_E!N35+FC_IND_NMM_CR_E!N35+FC_IND_NMM_GL_E!N35</f>
        <v>0</v>
      </c>
      <c r="O35" s="8">
        <f>FC_IND_NMM_CM_E!O35+FC_IND_NMM_CR_E!O35+FC_IND_NMM_GL_E!O35</f>
        <v>0</v>
      </c>
      <c r="P35" s="8">
        <f>FC_IND_NMM_CM_E!P35+FC_IND_NMM_CR_E!P35+FC_IND_NMM_GL_E!P35</f>
        <v>0</v>
      </c>
      <c r="Q35" s="8">
        <f>FC_IND_NMM_CM_E!Q35+FC_IND_NMM_CR_E!Q35+FC_IND_NMM_GL_E!Q35</f>
        <v>0</v>
      </c>
      <c r="R35" s="8">
        <f>FC_IND_NMM_CM_E!R35+FC_IND_NMM_CR_E!R35+FC_IND_NMM_GL_E!R35</f>
        <v>0</v>
      </c>
      <c r="S35" s="8">
        <f>FC_IND_NMM_CM_E!S35+FC_IND_NMM_CR_E!S35+FC_IND_NMM_GL_E!S35</f>
        <v>0</v>
      </c>
      <c r="T35" s="8">
        <f>FC_IND_NMM_CM_E!T35+FC_IND_NMM_CR_E!T35+FC_IND_NMM_GL_E!T35</f>
        <v>0</v>
      </c>
      <c r="U35" s="8">
        <f>FC_IND_NMM_CM_E!U35+FC_IND_NMM_CR_E!U35+FC_IND_NMM_GL_E!U35</f>
        <v>0</v>
      </c>
      <c r="V35" s="8">
        <f>FC_IND_NMM_CM_E!V35+FC_IND_NMM_CR_E!V35+FC_IND_NMM_GL_E!V35</f>
        <v>0</v>
      </c>
      <c r="W35" s="8">
        <f>FC_IND_NMM_CM_E!W35+FC_IND_NMM_CR_E!W35+FC_IND_NMM_GL_E!W35</f>
        <v>0</v>
      </c>
      <c r="X35" s="8">
        <f>FC_IND_NMM_CM_E!X35+FC_IND_NMM_CR_E!X35+FC_IND_NMM_GL_E!X35</f>
        <v>0</v>
      </c>
      <c r="Y35" s="8">
        <f>FC_IND_NMM_CM_E!Y35+FC_IND_NMM_CR_E!Y35+FC_IND_NMM_GL_E!Y35</f>
        <v>0</v>
      </c>
      <c r="Z35" s="8">
        <f>FC_IND_NMM_CM_E!Z35+FC_IND_NMM_CR_E!Z35+FC_IND_NMM_GL_E!Z35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FC_IND_NMM_CM_E!C36+FC_IND_NMM_CR_E!C36+FC_IND_NMM_GL_E!C36</f>
        <v>587.97208476000003</v>
      </c>
      <c r="D36" s="8">
        <f>FC_IND_NMM_CM_E!D36+FC_IND_NMM_CR_E!D36+FC_IND_NMM_GL_E!D36</f>
        <v>587.97208476000014</v>
      </c>
      <c r="E36" s="8">
        <f>FC_IND_NMM_CM_E!E36+FC_IND_NMM_CR_E!E36+FC_IND_NMM_GL_E!E36</f>
        <v>537.23340000000007</v>
      </c>
      <c r="F36" s="8">
        <f>FC_IND_NMM_CM_E!F36+FC_IND_NMM_CR_E!F36+FC_IND_NMM_GL_E!F36</f>
        <v>71.631044280000026</v>
      </c>
      <c r="G36" s="8">
        <f>FC_IND_NMM_CM_E!G36+FC_IND_NMM_CR_E!G36+FC_IND_NMM_GL_E!G36</f>
        <v>29.852685720000011</v>
      </c>
      <c r="H36" s="8">
        <f>FC_IND_NMM_CM_E!H36+FC_IND_NMM_CR_E!H36+FC_IND_NMM_GL_E!H36</f>
        <v>41.793578280000006</v>
      </c>
      <c r="I36" s="8">
        <f>FC_IND_NMM_CM_E!I36+FC_IND_NMM_CR_E!I36+FC_IND_NMM_GL_E!I36</f>
        <v>29.852685720000007</v>
      </c>
      <c r="J36" s="8">
        <f>FC_IND_NMM_CM_E!J36+FC_IND_NMM_CR_E!J36+FC_IND_NMM_GL_E!J36</f>
        <v>34.831124280000004</v>
      </c>
      <c r="K36" s="8">
        <f>FC_IND_NMM_CM_E!K36+FC_IND_NMM_CR_E!K36+FC_IND_NMM_GL_E!K36</f>
        <v>31.92870095999999</v>
      </c>
      <c r="L36" s="8">
        <f>FC_IND_NMM_CM_E!L36+FC_IND_NMM_CR_E!L36+FC_IND_NMM_GL_E!L36</f>
        <v>23.220749520000002</v>
      </c>
      <c r="M36" s="8">
        <f>FC_IND_NMM_CM_E!M36+FC_IND_NMM_CR_E!M36+FC_IND_NMM_GL_E!M36</f>
        <v>17.415675719999999</v>
      </c>
      <c r="N36" s="8">
        <f>FC_IND_NMM_CM_E!N36+FC_IND_NMM_CR_E!N36+FC_IND_NMM_GL_E!N36</f>
        <v>20.31809904</v>
      </c>
      <c r="O36" s="8">
        <f>FC_IND_NMM_CM_E!O36+FC_IND_NMM_CR_E!O36+FC_IND_NMM_GL_E!O36</f>
        <v>14.513025240000001</v>
      </c>
      <c r="P36" s="8">
        <f>FC_IND_NMM_CM_E!P36+FC_IND_NMM_CR_E!P36+FC_IND_NMM_GL_E!P36</f>
        <v>11.610374759999999</v>
      </c>
      <c r="Q36" s="8">
        <f>FC_IND_NMM_CM_E!Q36+FC_IND_NMM_CR_E!Q36+FC_IND_NMM_GL_E!Q36</f>
        <v>11.610374759999999</v>
      </c>
      <c r="R36" s="8">
        <f>FC_IND_NMM_CM_E!R36+FC_IND_NMM_CR_E!R36+FC_IND_NMM_GL_E!R36</f>
        <v>14.513025240000003</v>
      </c>
      <c r="S36" s="8">
        <f>FC_IND_NMM_CM_E!S36+FC_IND_NMM_CR_E!S36+FC_IND_NMM_GL_E!S36</f>
        <v>14.513025240000005</v>
      </c>
      <c r="T36" s="8">
        <f>FC_IND_NMM_CM_E!T36+FC_IND_NMM_CR_E!T36+FC_IND_NMM_GL_E!T36</f>
        <v>11.726453520000003</v>
      </c>
      <c r="U36" s="8">
        <f>FC_IND_NMM_CM_E!U36+FC_IND_NMM_CR_E!U36+FC_IND_NMM_GL_E!U36</f>
        <v>10.693102680000003</v>
      </c>
      <c r="V36" s="8">
        <f>FC_IND_NMM_CM_E!V36+FC_IND_NMM_CR_E!V36+FC_IND_NMM_GL_E!V36</f>
        <v>10.736717400000003</v>
      </c>
      <c r="W36" s="8">
        <f>FC_IND_NMM_CM_E!W36+FC_IND_NMM_CR_E!W36+FC_IND_NMM_GL_E!W36</f>
        <v>9.6858752400000032</v>
      </c>
      <c r="X36" s="8">
        <f>FC_IND_NMM_CM_E!X36+FC_IND_NMM_CR_E!X36+FC_IND_NMM_GL_E!X36</f>
        <v>11.572666199999997</v>
      </c>
      <c r="Y36" s="8">
        <f>FC_IND_NMM_CM_E!Y36+FC_IND_NMM_CR_E!Y36+FC_IND_NMM_GL_E!Y36</f>
        <v>12.716189640000003</v>
      </c>
      <c r="Z36" s="8">
        <f>FC_IND_NMM_CM_E!Z36+FC_IND_NMM_CR_E!Z36+FC_IND_NMM_GL_E!Z36</f>
        <v>12.0951342</v>
      </c>
    </row>
    <row r="37" spans="1:26" ht="11.25" customHeight="1" x14ac:dyDescent="0.2">
      <c r="A37" s="28" t="s">
        <v>60</v>
      </c>
      <c r="B37" s="7" t="s">
        <v>61</v>
      </c>
      <c r="C37" s="8">
        <f>FC_IND_NMM_CM_E!C37+FC_IND_NMM_CR_E!C37+FC_IND_NMM_GL_E!C37</f>
        <v>0</v>
      </c>
      <c r="D37" s="8">
        <f>FC_IND_NMM_CM_E!D37+FC_IND_NMM_CR_E!D37+FC_IND_NMM_GL_E!D37</f>
        <v>0</v>
      </c>
      <c r="E37" s="8">
        <f>FC_IND_NMM_CM_E!E37+FC_IND_NMM_CR_E!E37+FC_IND_NMM_GL_E!E37</f>
        <v>0</v>
      </c>
      <c r="F37" s="8">
        <f>FC_IND_NMM_CM_E!F37+FC_IND_NMM_CR_E!F37+FC_IND_NMM_GL_E!F37</f>
        <v>0</v>
      </c>
      <c r="G37" s="8">
        <f>FC_IND_NMM_CM_E!G37+FC_IND_NMM_CR_E!G37+FC_IND_NMM_GL_E!G37</f>
        <v>0</v>
      </c>
      <c r="H37" s="8">
        <f>FC_IND_NMM_CM_E!H37+FC_IND_NMM_CR_E!H37+FC_IND_NMM_GL_E!H37</f>
        <v>0</v>
      </c>
      <c r="I37" s="8">
        <f>FC_IND_NMM_CM_E!I37+FC_IND_NMM_CR_E!I37+FC_IND_NMM_GL_E!I37</f>
        <v>0</v>
      </c>
      <c r="J37" s="8">
        <f>FC_IND_NMM_CM_E!J37+FC_IND_NMM_CR_E!J37+FC_IND_NMM_GL_E!J37</f>
        <v>0</v>
      </c>
      <c r="K37" s="8">
        <f>FC_IND_NMM_CM_E!K37+FC_IND_NMM_CR_E!K37+FC_IND_NMM_GL_E!K37</f>
        <v>0</v>
      </c>
      <c r="L37" s="8">
        <f>FC_IND_NMM_CM_E!L37+FC_IND_NMM_CR_E!L37+FC_IND_NMM_GL_E!L37</f>
        <v>0</v>
      </c>
      <c r="M37" s="8">
        <f>FC_IND_NMM_CM_E!M37+FC_IND_NMM_CR_E!M37+FC_IND_NMM_GL_E!M37</f>
        <v>0</v>
      </c>
      <c r="N37" s="8">
        <f>FC_IND_NMM_CM_E!N37+FC_IND_NMM_CR_E!N37+FC_IND_NMM_GL_E!N37</f>
        <v>0</v>
      </c>
      <c r="O37" s="8">
        <f>FC_IND_NMM_CM_E!O37+FC_IND_NMM_CR_E!O37+FC_IND_NMM_GL_E!O37</f>
        <v>0</v>
      </c>
      <c r="P37" s="8">
        <f>FC_IND_NMM_CM_E!P37+FC_IND_NMM_CR_E!P37+FC_IND_NMM_GL_E!P37</f>
        <v>0</v>
      </c>
      <c r="Q37" s="8">
        <f>FC_IND_NMM_CM_E!Q37+FC_IND_NMM_CR_E!Q37+FC_IND_NMM_GL_E!Q37</f>
        <v>0</v>
      </c>
      <c r="R37" s="8">
        <f>FC_IND_NMM_CM_E!R37+FC_IND_NMM_CR_E!R37+FC_IND_NMM_GL_E!R37</f>
        <v>0</v>
      </c>
      <c r="S37" s="8">
        <f>FC_IND_NMM_CM_E!S37+FC_IND_NMM_CR_E!S37+FC_IND_NMM_GL_E!S37</f>
        <v>0</v>
      </c>
      <c r="T37" s="8">
        <f>FC_IND_NMM_CM_E!T37+FC_IND_NMM_CR_E!T37+FC_IND_NMM_GL_E!T37</f>
        <v>0</v>
      </c>
      <c r="U37" s="8">
        <f>FC_IND_NMM_CM_E!U37+FC_IND_NMM_CR_E!U37+FC_IND_NMM_GL_E!U37</f>
        <v>0</v>
      </c>
      <c r="V37" s="8">
        <f>FC_IND_NMM_CM_E!V37+FC_IND_NMM_CR_E!V37+FC_IND_NMM_GL_E!V37</f>
        <v>0</v>
      </c>
      <c r="W37" s="8">
        <f>FC_IND_NMM_CM_E!W37+FC_IND_NMM_CR_E!W37+FC_IND_NMM_GL_E!W37</f>
        <v>0</v>
      </c>
      <c r="X37" s="8">
        <f>FC_IND_NMM_CM_E!X37+FC_IND_NMM_CR_E!X37+FC_IND_NMM_GL_E!X37</f>
        <v>0</v>
      </c>
      <c r="Y37" s="8">
        <f>FC_IND_NMM_CM_E!Y37+FC_IND_NMM_CR_E!Y37+FC_IND_NMM_GL_E!Y37</f>
        <v>0</v>
      </c>
      <c r="Z37" s="8">
        <f>FC_IND_NMM_CM_E!Z37+FC_IND_NMM_CR_E!Z37+FC_IND_NMM_GL_E!Z37</f>
        <v>0</v>
      </c>
    </row>
    <row r="38" spans="1:26" ht="11.25" customHeight="1" x14ac:dyDescent="0.2">
      <c r="A38" s="28" t="s">
        <v>62</v>
      </c>
      <c r="B38" s="7" t="s">
        <v>63</v>
      </c>
      <c r="C38" s="8">
        <f>FC_IND_NMM_CM_E!C38+FC_IND_NMM_CR_E!C38+FC_IND_NMM_GL_E!C38</f>
        <v>0</v>
      </c>
      <c r="D38" s="8">
        <f>FC_IND_NMM_CM_E!D38+FC_IND_NMM_CR_E!D38+FC_IND_NMM_GL_E!D38</f>
        <v>0</v>
      </c>
      <c r="E38" s="8">
        <f>FC_IND_NMM_CM_E!E38+FC_IND_NMM_CR_E!E38+FC_IND_NMM_GL_E!E38</f>
        <v>0</v>
      </c>
      <c r="F38" s="8">
        <f>FC_IND_NMM_CM_E!F38+FC_IND_NMM_CR_E!F38+FC_IND_NMM_GL_E!F38</f>
        <v>0</v>
      </c>
      <c r="G38" s="8">
        <f>FC_IND_NMM_CM_E!G38+FC_IND_NMM_CR_E!G38+FC_IND_NMM_GL_E!G38</f>
        <v>0</v>
      </c>
      <c r="H38" s="8">
        <f>FC_IND_NMM_CM_E!H38+FC_IND_NMM_CR_E!H38+FC_IND_NMM_GL_E!H38</f>
        <v>0</v>
      </c>
      <c r="I38" s="8">
        <f>FC_IND_NMM_CM_E!I38+FC_IND_NMM_CR_E!I38+FC_IND_NMM_GL_E!I38</f>
        <v>0</v>
      </c>
      <c r="J38" s="8">
        <f>FC_IND_NMM_CM_E!J38+FC_IND_NMM_CR_E!J38+FC_IND_NMM_GL_E!J38</f>
        <v>0</v>
      </c>
      <c r="K38" s="8">
        <f>FC_IND_NMM_CM_E!K38+FC_IND_NMM_CR_E!K38+FC_IND_NMM_GL_E!K38</f>
        <v>0</v>
      </c>
      <c r="L38" s="8">
        <f>FC_IND_NMM_CM_E!L38+FC_IND_NMM_CR_E!L38+FC_IND_NMM_GL_E!L38</f>
        <v>0</v>
      </c>
      <c r="M38" s="8">
        <f>FC_IND_NMM_CM_E!M38+FC_IND_NMM_CR_E!M38+FC_IND_NMM_GL_E!M38</f>
        <v>0</v>
      </c>
      <c r="N38" s="8">
        <f>FC_IND_NMM_CM_E!N38+FC_IND_NMM_CR_E!N38+FC_IND_NMM_GL_E!N38</f>
        <v>0</v>
      </c>
      <c r="O38" s="8">
        <f>FC_IND_NMM_CM_E!O38+FC_IND_NMM_CR_E!O38+FC_IND_NMM_GL_E!O38</f>
        <v>0</v>
      </c>
      <c r="P38" s="8">
        <f>FC_IND_NMM_CM_E!P38+FC_IND_NMM_CR_E!P38+FC_IND_NMM_GL_E!P38</f>
        <v>0</v>
      </c>
      <c r="Q38" s="8">
        <f>FC_IND_NMM_CM_E!Q38+FC_IND_NMM_CR_E!Q38+FC_IND_NMM_GL_E!Q38</f>
        <v>0</v>
      </c>
      <c r="R38" s="8">
        <f>FC_IND_NMM_CM_E!R38+FC_IND_NMM_CR_E!R38+FC_IND_NMM_GL_E!R38</f>
        <v>0</v>
      </c>
      <c r="S38" s="8">
        <f>FC_IND_NMM_CM_E!S38+FC_IND_NMM_CR_E!S38+FC_IND_NMM_GL_E!S38</f>
        <v>0</v>
      </c>
      <c r="T38" s="8">
        <f>FC_IND_NMM_CM_E!T38+FC_IND_NMM_CR_E!T38+FC_IND_NMM_GL_E!T38</f>
        <v>0</v>
      </c>
      <c r="U38" s="8">
        <f>FC_IND_NMM_CM_E!U38+FC_IND_NMM_CR_E!U38+FC_IND_NMM_GL_E!U38</f>
        <v>0</v>
      </c>
      <c r="V38" s="8">
        <f>FC_IND_NMM_CM_E!V38+FC_IND_NMM_CR_E!V38+FC_IND_NMM_GL_E!V38</f>
        <v>0</v>
      </c>
      <c r="W38" s="8">
        <f>FC_IND_NMM_CM_E!W38+FC_IND_NMM_CR_E!W38+FC_IND_NMM_GL_E!W38</f>
        <v>0</v>
      </c>
      <c r="X38" s="8">
        <f>FC_IND_NMM_CM_E!X38+FC_IND_NMM_CR_E!X38+FC_IND_NMM_GL_E!X38</f>
        <v>0</v>
      </c>
      <c r="Y38" s="8">
        <f>FC_IND_NMM_CM_E!Y38+FC_IND_NMM_CR_E!Y38+FC_IND_NMM_GL_E!Y38</f>
        <v>0</v>
      </c>
      <c r="Z38" s="8">
        <f>FC_IND_NMM_CM_E!Z38+FC_IND_NMM_CR_E!Z38+FC_IND_NMM_GL_E!Z38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FC_IND_NMM_CM_E!C39+FC_IND_NMM_CR_E!C39+FC_IND_NMM_GL_E!C39</f>
        <v>0</v>
      </c>
      <c r="D39" s="8">
        <f>FC_IND_NMM_CM_E!D39+FC_IND_NMM_CR_E!D39+FC_IND_NMM_GL_E!D39</f>
        <v>0</v>
      </c>
      <c r="E39" s="8">
        <f>FC_IND_NMM_CM_E!E39+FC_IND_NMM_CR_E!E39+FC_IND_NMM_GL_E!E39</f>
        <v>0</v>
      </c>
      <c r="F39" s="8">
        <f>FC_IND_NMM_CM_E!F39+FC_IND_NMM_CR_E!F39+FC_IND_NMM_GL_E!F39</f>
        <v>0</v>
      </c>
      <c r="G39" s="8">
        <f>FC_IND_NMM_CM_E!G39+FC_IND_NMM_CR_E!G39+FC_IND_NMM_GL_E!G39</f>
        <v>0</v>
      </c>
      <c r="H39" s="8">
        <f>FC_IND_NMM_CM_E!H39+FC_IND_NMM_CR_E!H39+FC_IND_NMM_GL_E!H39</f>
        <v>0</v>
      </c>
      <c r="I39" s="8">
        <f>FC_IND_NMM_CM_E!I39+FC_IND_NMM_CR_E!I39+FC_IND_NMM_GL_E!I39</f>
        <v>0</v>
      </c>
      <c r="J39" s="8">
        <f>FC_IND_NMM_CM_E!J39+FC_IND_NMM_CR_E!J39+FC_IND_NMM_GL_E!J39</f>
        <v>0</v>
      </c>
      <c r="K39" s="8">
        <f>FC_IND_NMM_CM_E!K39+FC_IND_NMM_CR_E!K39+FC_IND_NMM_GL_E!K39</f>
        <v>0</v>
      </c>
      <c r="L39" s="8">
        <f>FC_IND_NMM_CM_E!L39+FC_IND_NMM_CR_E!L39+FC_IND_NMM_GL_E!L39</f>
        <v>0</v>
      </c>
      <c r="M39" s="8">
        <f>FC_IND_NMM_CM_E!M39+FC_IND_NMM_CR_E!M39+FC_IND_NMM_GL_E!M39</f>
        <v>0</v>
      </c>
      <c r="N39" s="8">
        <f>FC_IND_NMM_CM_E!N39+FC_IND_NMM_CR_E!N39+FC_IND_NMM_GL_E!N39</f>
        <v>0</v>
      </c>
      <c r="O39" s="8">
        <f>FC_IND_NMM_CM_E!O39+FC_IND_NMM_CR_E!O39+FC_IND_NMM_GL_E!O39</f>
        <v>0</v>
      </c>
      <c r="P39" s="8">
        <f>FC_IND_NMM_CM_E!P39+FC_IND_NMM_CR_E!P39+FC_IND_NMM_GL_E!P39</f>
        <v>0</v>
      </c>
      <c r="Q39" s="8">
        <f>FC_IND_NMM_CM_E!Q39+FC_IND_NMM_CR_E!Q39+FC_IND_NMM_GL_E!Q39</f>
        <v>0</v>
      </c>
      <c r="R39" s="8">
        <f>FC_IND_NMM_CM_E!R39+FC_IND_NMM_CR_E!R39+FC_IND_NMM_GL_E!R39</f>
        <v>0</v>
      </c>
      <c r="S39" s="8">
        <f>FC_IND_NMM_CM_E!S39+FC_IND_NMM_CR_E!S39+FC_IND_NMM_GL_E!S39</f>
        <v>0</v>
      </c>
      <c r="T39" s="8">
        <f>FC_IND_NMM_CM_E!T39+FC_IND_NMM_CR_E!T39+FC_IND_NMM_GL_E!T39</f>
        <v>0</v>
      </c>
      <c r="U39" s="8">
        <f>FC_IND_NMM_CM_E!U39+FC_IND_NMM_CR_E!U39+FC_IND_NMM_GL_E!U39</f>
        <v>0</v>
      </c>
      <c r="V39" s="8">
        <f>FC_IND_NMM_CM_E!V39+FC_IND_NMM_CR_E!V39+FC_IND_NMM_GL_E!V39</f>
        <v>0</v>
      </c>
      <c r="W39" s="8">
        <f>FC_IND_NMM_CM_E!W39+FC_IND_NMM_CR_E!W39+FC_IND_NMM_GL_E!W39</f>
        <v>0</v>
      </c>
      <c r="X39" s="8">
        <f>FC_IND_NMM_CM_E!X39+FC_IND_NMM_CR_E!X39+FC_IND_NMM_GL_E!X39</f>
        <v>0</v>
      </c>
      <c r="Y39" s="8">
        <f>FC_IND_NMM_CM_E!Y39+FC_IND_NMM_CR_E!Y39+FC_IND_NMM_GL_E!Y39</f>
        <v>0</v>
      </c>
      <c r="Z39" s="8">
        <f>FC_IND_NMM_CM_E!Z39+FC_IND_NMM_CR_E!Z39+FC_IND_NMM_GL_E!Z39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FC_IND_NMM_CM_E!C40+FC_IND_NMM_CR_E!C40+FC_IND_NMM_GL_E!C40</f>
        <v>0</v>
      </c>
      <c r="D40" s="8">
        <f>FC_IND_NMM_CM_E!D40+FC_IND_NMM_CR_E!D40+FC_IND_NMM_GL_E!D40</f>
        <v>0</v>
      </c>
      <c r="E40" s="8">
        <f>FC_IND_NMM_CM_E!E40+FC_IND_NMM_CR_E!E40+FC_IND_NMM_GL_E!E40</f>
        <v>0</v>
      </c>
      <c r="F40" s="8">
        <f>FC_IND_NMM_CM_E!F40+FC_IND_NMM_CR_E!F40+FC_IND_NMM_GL_E!F40</f>
        <v>0</v>
      </c>
      <c r="G40" s="8">
        <f>FC_IND_NMM_CM_E!G40+FC_IND_NMM_CR_E!G40+FC_IND_NMM_GL_E!G40</f>
        <v>0</v>
      </c>
      <c r="H40" s="8">
        <f>FC_IND_NMM_CM_E!H40+FC_IND_NMM_CR_E!H40+FC_IND_NMM_GL_E!H40</f>
        <v>0</v>
      </c>
      <c r="I40" s="8">
        <f>FC_IND_NMM_CM_E!I40+FC_IND_NMM_CR_E!I40+FC_IND_NMM_GL_E!I40</f>
        <v>0</v>
      </c>
      <c r="J40" s="8">
        <f>FC_IND_NMM_CM_E!J40+FC_IND_NMM_CR_E!J40+FC_IND_NMM_GL_E!J40</f>
        <v>0</v>
      </c>
      <c r="K40" s="8">
        <f>FC_IND_NMM_CM_E!K40+FC_IND_NMM_CR_E!K40+FC_IND_NMM_GL_E!K40</f>
        <v>0</v>
      </c>
      <c r="L40" s="8">
        <f>FC_IND_NMM_CM_E!L40+FC_IND_NMM_CR_E!L40+FC_IND_NMM_GL_E!L40</f>
        <v>0</v>
      </c>
      <c r="M40" s="8">
        <f>FC_IND_NMM_CM_E!M40+FC_IND_NMM_CR_E!M40+FC_IND_NMM_GL_E!M40</f>
        <v>0</v>
      </c>
      <c r="N40" s="8">
        <f>FC_IND_NMM_CM_E!N40+FC_IND_NMM_CR_E!N40+FC_IND_NMM_GL_E!N40</f>
        <v>0</v>
      </c>
      <c r="O40" s="8">
        <f>FC_IND_NMM_CM_E!O40+FC_IND_NMM_CR_E!O40+FC_IND_NMM_GL_E!O40</f>
        <v>0</v>
      </c>
      <c r="P40" s="8">
        <f>FC_IND_NMM_CM_E!P40+FC_IND_NMM_CR_E!P40+FC_IND_NMM_GL_E!P40</f>
        <v>0</v>
      </c>
      <c r="Q40" s="8">
        <f>FC_IND_NMM_CM_E!Q40+FC_IND_NMM_CR_E!Q40+FC_IND_NMM_GL_E!Q40</f>
        <v>0</v>
      </c>
      <c r="R40" s="8">
        <f>FC_IND_NMM_CM_E!R40+FC_IND_NMM_CR_E!R40+FC_IND_NMM_GL_E!R40</f>
        <v>0</v>
      </c>
      <c r="S40" s="8">
        <f>FC_IND_NMM_CM_E!S40+FC_IND_NMM_CR_E!S40+FC_IND_NMM_GL_E!S40</f>
        <v>0</v>
      </c>
      <c r="T40" s="8">
        <f>FC_IND_NMM_CM_E!T40+FC_IND_NMM_CR_E!T40+FC_IND_NMM_GL_E!T40</f>
        <v>0</v>
      </c>
      <c r="U40" s="8">
        <f>FC_IND_NMM_CM_E!U40+FC_IND_NMM_CR_E!U40+FC_IND_NMM_GL_E!U40</f>
        <v>0</v>
      </c>
      <c r="V40" s="8">
        <f>FC_IND_NMM_CM_E!V40+FC_IND_NMM_CR_E!V40+FC_IND_NMM_GL_E!V40</f>
        <v>0</v>
      </c>
      <c r="W40" s="8">
        <f>FC_IND_NMM_CM_E!W40+FC_IND_NMM_CR_E!W40+FC_IND_NMM_GL_E!W40</f>
        <v>0</v>
      </c>
      <c r="X40" s="8">
        <f>FC_IND_NMM_CM_E!X40+FC_IND_NMM_CR_E!X40+FC_IND_NMM_GL_E!X40</f>
        <v>0</v>
      </c>
      <c r="Y40" s="8">
        <f>FC_IND_NMM_CM_E!Y40+FC_IND_NMM_CR_E!Y40+FC_IND_NMM_GL_E!Y40</f>
        <v>0</v>
      </c>
      <c r="Z40" s="8">
        <f>FC_IND_NMM_CM_E!Z40+FC_IND_NMM_CR_E!Z40+FC_IND_NMM_GL_E!Z40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FC_IND_NMM_CM_E!C41+FC_IND_NMM_CR_E!C41+FC_IND_NMM_GL_E!C41</f>
        <v>0</v>
      </c>
      <c r="D41" s="8">
        <f>FC_IND_NMM_CM_E!D41+FC_IND_NMM_CR_E!D41+FC_IND_NMM_GL_E!D41</f>
        <v>0</v>
      </c>
      <c r="E41" s="8">
        <f>FC_IND_NMM_CM_E!E41+FC_IND_NMM_CR_E!E41+FC_IND_NMM_GL_E!E41</f>
        <v>0</v>
      </c>
      <c r="F41" s="8">
        <f>FC_IND_NMM_CM_E!F41+FC_IND_NMM_CR_E!F41+FC_IND_NMM_GL_E!F41</f>
        <v>0</v>
      </c>
      <c r="G41" s="8">
        <f>FC_IND_NMM_CM_E!G41+FC_IND_NMM_CR_E!G41+FC_IND_NMM_GL_E!G41</f>
        <v>0</v>
      </c>
      <c r="H41" s="8">
        <f>FC_IND_NMM_CM_E!H41+FC_IND_NMM_CR_E!H41+FC_IND_NMM_GL_E!H41</f>
        <v>0</v>
      </c>
      <c r="I41" s="8">
        <f>FC_IND_NMM_CM_E!I41+FC_IND_NMM_CR_E!I41+FC_IND_NMM_GL_E!I41</f>
        <v>0</v>
      </c>
      <c r="J41" s="8">
        <f>FC_IND_NMM_CM_E!J41+FC_IND_NMM_CR_E!J41+FC_IND_NMM_GL_E!J41</f>
        <v>0</v>
      </c>
      <c r="K41" s="8">
        <f>FC_IND_NMM_CM_E!K41+FC_IND_NMM_CR_E!K41+FC_IND_NMM_GL_E!K41</f>
        <v>0</v>
      </c>
      <c r="L41" s="8">
        <f>FC_IND_NMM_CM_E!L41+FC_IND_NMM_CR_E!L41+FC_IND_NMM_GL_E!L41</f>
        <v>0</v>
      </c>
      <c r="M41" s="8">
        <f>FC_IND_NMM_CM_E!M41+FC_IND_NMM_CR_E!M41+FC_IND_NMM_GL_E!M41</f>
        <v>0</v>
      </c>
      <c r="N41" s="8">
        <f>FC_IND_NMM_CM_E!N41+FC_IND_NMM_CR_E!N41+FC_IND_NMM_GL_E!N41</f>
        <v>0</v>
      </c>
      <c r="O41" s="8">
        <f>FC_IND_NMM_CM_E!O41+FC_IND_NMM_CR_E!O41+FC_IND_NMM_GL_E!O41</f>
        <v>0</v>
      </c>
      <c r="P41" s="8">
        <f>FC_IND_NMM_CM_E!P41+FC_IND_NMM_CR_E!P41+FC_IND_NMM_GL_E!P41</f>
        <v>0</v>
      </c>
      <c r="Q41" s="8">
        <f>FC_IND_NMM_CM_E!Q41+FC_IND_NMM_CR_E!Q41+FC_IND_NMM_GL_E!Q41</f>
        <v>0</v>
      </c>
      <c r="R41" s="8">
        <f>FC_IND_NMM_CM_E!R41+FC_IND_NMM_CR_E!R41+FC_IND_NMM_GL_E!R41</f>
        <v>0</v>
      </c>
      <c r="S41" s="8">
        <f>FC_IND_NMM_CM_E!S41+FC_IND_NMM_CR_E!S41+FC_IND_NMM_GL_E!S41</f>
        <v>0</v>
      </c>
      <c r="T41" s="8">
        <f>FC_IND_NMM_CM_E!T41+FC_IND_NMM_CR_E!T41+FC_IND_NMM_GL_E!T41</f>
        <v>9.3182400000000002E-3</v>
      </c>
      <c r="U41" s="8">
        <f>FC_IND_NMM_CM_E!U41+FC_IND_NMM_CR_E!U41+FC_IND_NMM_GL_E!U41</f>
        <v>5.9792040000000005E-2</v>
      </c>
      <c r="V41" s="8">
        <f>FC_IND_NMM_CM_E!V41+FC_IND_NMM_CR_E!V41+FC_IND_NMM_GL_E!V41</f>
        <v>6.2898120000000002E-2</v>
      </c>
      <c r="W41" s="8">
        <f>FC_IND_NMM_CM_E!W41+FC_IND_NMM_CR_E!W41+FC_IND_NMM_GL_E!W41</f>
        <v>5.6685960000000007E-2</v>
      </c>
      <c r="X41" s="8">
        <f>FC_IND_NMM_CM_E!X41+FC_IND_NMM_CR_E!X41+FC_IND_NMM_GL_E!X41</f>
        <v>4.7108880000000006E-2</v>
      </c>
      <c r="Y41" s="8">
        <f>FC_IND_NMM_CM_E!Y41+FC_IND_NMM_CR_E!Y41+FC_IND_NMM_GL_E!Y41</f>
        <v>4.0896720000000011E-2</v>
      </c>
      <c r="Z41" s="8">
        <f>FC_IND_NMM_CM_E!Z41+FC_IND_NMM_CR_E!Z41+FC_IND_NMM_GL_E!Z41</f>
        <v>5.6685960000000014E-2</v>
      </c>
    </row>
    <row r="42" spans="1:26" ht="11.25" customHeight="1" x14ac:dyDescent="0.2">
      <c r="A42" s="28" t="s">
        <v>70</v>
      </c>
      <c r="B42" s="7" t="s">
        <v>71</v>
      </c>
      <c r="C42" s="8">
        <f>FC_IND_NMM_CM_E!C42+FC_IND_NMM_CR_E!C42+FC_IND_NMM_GL_E!C42</f>
        <v>0</v>
      </c>
      <c r="D42" s="8">
        <f>FC_IND_NMM_CM_E!D42+FC_IND_NMM_CR_E!D42+FC_IND_NMM_GL_E!D42</f>
        <v>0</v>
      </c>
      <c r="E42" s="8">
        <f>FC_IND_NMM_CM_E!E42+FC_IND_NMM_CR_E!E42+FC_IND_NMM_GL_E!E42</f>
        <v>0</v>
      </c>
      <c r="F42" s="8">
        <f>FC_IND_NMM_CM_E!F42+FC_IND_NMM_CR_E!F42+FC_IND_NMM_GL_E!F42</f>
        <v>0</v>
      </c>
      <c r="G42" s="8">
        <f>FC_IND_NMM_CM_E!G42+FC_IND_NMM_CR_E!G42+FC_IND_NMM_GL_E!G42</f>
        <v>0</v>
      </c>
      <c r="H42" s="8">
        <f>FC_IND_NMM_CM_E!H42+FC_IND_NMM_CR_E!H42+FC_IND_NMM_GL_E!H42</f>
        <v>0</v>
      </c>
      <c r="I42" s="8">
        <f>FC_IND_NMM_CM_E!I42+FC_IND_NMM_CR_E!I42+FC_IND_NMM_GL_E!I42</f>
        <v>0</v>
      </c>
      <c r="J42" s="8">
        <f>FC_IND_NMM_CM_E!J42+FC_IND_NMM_CR_E!J42+FC_IND_NMM_GL_E!J42</f>
        <v>0</v>
      </c>
      <c r="K42" s="8">
        <f>FC_IND_NMM_CM_E!K42+FC_IND_NMM_CR_E!K42+FC_IND_NMM_GL_E!K42</f>
        <v>0</v>
      </c>
      <c r="L42" s="8">
        <f>FC_IND_NMM_CM_E!L42+FC_IND_NMM_CR_E!L42+FC_IND_NMM_GL_E!L42</f>
        <v>0</v>
      </c>
      <c r="M42" s="8">
        <f>FC_IND_NMM_CM_E!M42+FC_IND_NMM_CR_E!M42+FC_IND_NMM_GL_E!M42</f>
        <v>0</v>
      </c>
      <c r="N42" s="8">
        <f>FC_IND_NMM_CM_E!N42+FC_IND_NMM_CR_E!N42+FC_IND_NMM_GL_E!N42</f>
        <v>0</v>
      </c>
      <c r="O42" s="8">
        <f>FC_IND_NMM_CM_E!O42+FC_IND_NMM_CR_E!O42+FC_IND_NMM_GL_E!O42</f>
        <v>0</v>
      </c>
      <c r="P42" s="8">
        <f>FC_IND_NMM_CM_E!P42+FC_IND_NMM_CR_E!P42+FC_IND_NMM_GL_E!P42</f>
        <v>0</v>
      </c>
      <c r="Q42" s="8">
        <f>FC_IND_NMM_CM_E!Q42+FC_IND_NMM_CR_E!Q42+FC_IND_NMM_GL_E!Q42</f>
        <v>0</v>
      </c>
      <c r="R42" s="8">
        <f>FC_IND_NMM_CM_E!R42+FC_IND_NMM_CR_E!R42+FC_IND_NMM_GL_E!R42</f>
        <v>0</v>
      </c>
      <c r="S42" s="8">
        <f>FC_IND_NMM_CM_E!S42+FC_IND_NMM_CR_E!S42+FC_IND_NMM_GL_E!S42</f>
        <v>0</v>
      </c>
      <c r="T42" s="8">
        <f>FC_IND_NMM_CM_E!T42+FC_IND_NMM_CR_E!T42+FC_IND_NMM_GL_E!T42</f>
        <v>0</v>
      </c>
      <c r="U42" s="8">
        <f>FC_IND_NMM_CM_E!U42+FC_IND_NMM_CR_E!U42+FC_IND_NMM_GL_E!U42</f>
        <v>0</v>
      </c>
      <c r="V42" s="8">
        <f>FC_IND_NMM_CM_E!V42+FC_IND_NMM_CR_E!V42+FC_IND_NMM_GL_E!V42</f>
        <v>0</v>
      </c>
      <c r="W42" s="8">
        <f>FC_IND_NMM_CM_E!W42+FC_IND_NMM_CR_E!W42+FC_IND_NMM_GL_E!W42</f>
        <v>0</v>
      </c>
      <c r="X42" s="8">
        <f>FC_IND_NMM_CM_E!X42+FC_IND_NMM_CR_E!X42+FC_IND_NMM_GL_E!X42</f>
        <v>0</v>
      </c>
      <c r="Y42" s="8">
        <f>FC_IND_NMM_CM_E!Y42+FC_IND_NMM_CR_E!Y42+FC_IND_NMM_GL_E!Y42</f>
        <v>0</v>
      </c>
      <c r="Z42" s="8">
        <f>FC_IND_NMM_CM_E!Z42+FC_IND_NMM_CR_E!Z42+FC_IND_NMM_GL_E!Z42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FC_IND_NMM_CM_E!C43+FC_IND_NMM_CR_E!C43+FC_IND_NMM_GL_E!C43</f>
        <v>125.21927807999998</v>
      </c>
      <c r="D43" s="8">
        <f>FC_IND_NMM_CM_E!D43+FC_IND_NMM_CR_E!D43+FC_IND_NMM_GL_E!D43</f>
        <v>138.06243827999998</v>
      </c>
      <c r="E43" s="8">
        <f>FC_IND_NMM_CM_E!E43+FC_IND_NMM_CR_E!E43+FC_IND_NMM_GL_E!E43</f>
        <v>118.79783136</v>
      </c>
      <c r="F43" s="8">
        <f>FC_IND_NMM_CM_E!F43+FC_IND_NMM_CR_E!F43+FC_IND_NMM_GL_E!F43</f>
        <v>109.16566127999998</v>
      </c>
      <c r="G43" s="8">
        <f>FC_IND_NMM_CM_E!G43+FC_IND_NMM_CR_E!G43+FC_IND_NMM_GL_E!G43</f>
        <v>109.16566127999997</v>
      </c>
      <c r="H43" s="8">
        <f>FC_IND_NMM_CM_E!H43+FC_IND_NMM_CR_E!H43+FC_IND_NMM_GL_E!H43</f>
        <v>105.95493791999999</v>
      </c>
      <c r="I43" s="8">
        <f>FC_IND_NMM_CM_E!I43+FC_IND_NMM_CR_E!I43+FC_IND_NMM_GL_E!I43</f>
        <v>86.030100000000004</v>
      </c>
      <c r="J43" s="8">
        <f>FC_IND_NMM_CM_E!J43+FC_IND_NMM_CR_E!J43+FC_IND_NMM_GL_E!J43</f>
        <v>79.657470360000005</v>
      </c>
      <c r="K43" s="8">
        <f>FC_IND_NMM_CM_E!K43+FC_IND_NMM_CR_E!K43+FC_IND_NMM_GL_E!K43</f>
        <v>76.471288919999978</v>
      </c>
      <c r="L43" s="8">
        <f>FC_IND_NMM_CM_E!L43+FC_IND_NMM_CR_E!L43+FC_IND_NMM_GL_E!L43</f>
        <v>92.402729640000004</v>
      </c>
      <c r="M43" s="8">
        <f>FC_IND_NMM_CM_E!M43+FC_IND_NMM_CR_E!M43+FC_IND_NMM_GL_E!M43</f>
        <v>82.843918559999977</v>
      </c>
      <c r="N43" s="8">
        <f>FC_IND_NMM_CM_E!N43+FC_IND_NMM_CR_E!N43+FC_IND_NMM_GL_E!N43</f>
        <v>82.843918559999992</v>
      </c>
      <c r="O43" s="8">
        <f>FC_IND_NMM_CM_E!O43+FC_IND_NMM_CR_E!O43+FC_IND_NMM_GL_E!O43</f>
        <v>57.353400000000008</v>
      </c>
      <c r="P43" s="8">
        <f>FC_IND_NMM_CM_E!P43+FC_IND_NMM_CR_E!P43+FC_IND_NMM_GL_E!P43</f>
        <v>57.353400000000015</v>
      </c>
      <c r="Q43" s="8">
        <f>FC_IND_NMM_CM_E!Q43+FC_IND_NMM_CR_E!Q43+FC_IND_NMM_GL_E!Q43</f>
        <v>63.726029640000021</v>
      </c>
      <c r="R43" s="8">
        <f>FC_IND_NMM_CM_E!R43+FC_IND_NMM_CR_E!R43+FC_IND_NMM_GL_E!R43</f>
        <v>79.657470360000019</v>
      </c>
      <c r="S43" s="8">
        <f>FC_IND_NMM_CM_E!S43+FC_IND_NMM_CR_E!S43+FC_IND_NMM_GL_E!S43</f>
        <v>60.539581440000006</v>
      </c>
      <c r="T43" s="8">
        <f>FC_IND_NMM_CM_E!T43+FC_IND_NMM_CR_E!T43+FC_IND_NMM_GL_E!T43</f>
        <v>52.984938239999991</v>
      </c>
      <c r="U43" s="8">
        <f>FC_IND_NMM_CM_E!U43+FC_IND_NMM_CR_E!U43+FC_IND_NMM_GL_E!U43</f>
        <v>50.617443239999986</v>
      </c>
      <c r="V43" s="8">
        <f>FC_IND_NMM_CM_E!V43+FC_IND_NMM_CR_E!V43+FC_IND_NMM_GL_E!V43</f>
        <v>63.232256880000008</v>
      </c>
      <c r="W43" s="8">
        <f>FC_IND_NMM_CM_E!W43+FC_IND_NMM_CR_E!W43+FC_IND_NMM_GL_E!W43</f>
        <v>64.984603319999991</v>
      </c>
      <c r="X43" s="8">
        <f>FC_IND_NMM_CM_E!X43+FC_IND_NMM_CR_E!X43+FC_IND_NMM_GL_E!X43</f>
        <v>67.976583479999988</v>
      </c>
      <c r="Y43" s="8">
        <f>FC_IND_NMM_CM_E!Y43+FC_IND_NMM_CR_E!Y43+FC_IND_NMM_GL_E!Y43</f>
        <v>53.705190240000007</v>
      </c>
      <c r="Z43" s="8">
        <f>FC_IND_NMM_CM_E!Z43+FC_IND_NMM_CR_E!Z43+FC_IND_NMM_GL_E!Z43</f>
        <v>45.127522440000007</v>
      </c>
    </row>
    <row r="44" spans="1:26" ht="11.25" customHeight="1" x14ac:dyDescent="0.2">
      <c r="A44" s="28" t="s">
        <v>74</v>
      </c>
      <c r="B44" s="7" t="s">
        <v>75</v>
      </c>
      <c r="C44" s="8">
        <f>FC_IND_NMM_CM_E!C44+FC_IND_NMM_CR_E!C44+FC_IND_NMM_GL_E!C44</f>
        <v>969.35763096000028</v>
      </c>
      <c r="D44" s="8">
        <f>FC_IND_NMM_CM_E!D44+FC_IND_NMM_CR_E!D44+FC_IND_NMM_GL_E!D44</f>
        <v>731.70864000000017</v>
      </c>
      <c r="E44" s="8">
        <f>FC_IND_NMM_CM_E!E44+FC_IND_NMM_CR_E!E44+FC_IND_NMM_GL_E!E44</f>
        <v>831.77132904000052</v>
      </c>
      <c r="F44" s="8">
        <f>FC_IND_NMM_CM_E!F44+FC_IND_NMM_CR_E!F44+FC_IND_NMM_GL_E!F44</f>
        <v>534.7101600000002</v>
      </c>
      <c r="G44" s="8">
        <f>FC_IND_NMM_CM_E!G44+FC_IND_NMM_CR_E!G44+FC_IND_NMM_GL_E!G44</f>
        <v>264.41013384000007</v>
      </c>
      <c r="H44" s="8">
        <f>FC_IND_NMM_CM_E!H44+FC_IND_NMM_CR_E!H44+FC_IND_NMM_GL_E!H44</f>
        <v>214.63862112000004</v>
      </c>
      <c r="I44" s="8">
        <f>FC_IND_NMM_CM_E!I44+FC_IND_NMM_CR_E!I44+FC_IND_NMM_GL_E!I44</f>
        <v>105.76394208000002</v>
      </c>
      <c r="J44" s="8">
        <f>FC_IND_NMM_CM_E!J44+FC_IND_NMM_CR_E!J44+FC_IND_NMM_GL_E!J44</f>
        <v>83.592000000000013</v>
      </c>
      <c r="K44" s="8">
        <f>FC_IND_NMM_CM_E!K44+FC_IND_NMM_CR_E!K44+FC_IND_NMM_GL_E!K44</f>
        <v>52.632030960000009</v>
      </c>
      <c r="L44" s="8">
        <f>FC_IND_NMM_CM_E!L44+FC_IND_NMM_CR_E!L44+FC_IND_NMM_GL_E!L44</f>
        <v>43.344123840000002</v>
      </c>
      <c r="M44" s="8">
        <f>FC_IND_NMM_CM_E!M44+FC_IND_NMM_CR_E!M44+FC_IND_NMM_GL_E!M44</f>
        <v>21.672061920000001</v>
      </c>
      <c r="N44" s="8">
        <f>FC_IND_NMM_CM_E!N44+FC_IND_NMM_CR_E!N44+FC_IND_NMM_GL_E!N44</f>
        <v>12.383876160000003</v>
      </c>
      <c r="O44" s="8">
        <f>FC_IND_NMM_CM_E!O44+FC_IND_NMM_CR_E!O44+FC_IND_NMM_GL_E!O44</f>
        <v>9.2879071199999998</v>
      </c>
      <c r="P44" s="8">
        <f>FC_IND_NMM_CM_E!P44+FC_IND_NMM_CR_E!P44+FC_IND_NMM_GL_E!P44</f>
        <v>9.2879071199999998</v>
      </c>
      <c r="Q44" s="8">
        <f>FC_IND_NMM_CM_E!Q44+FC_IND_NMM_CR_E!Q44+FC_IND_NMM_GL_E!Q44</f>
        <v>3.0959690400000004</v>
      </c>
      <c r="R44" s="8">
        <f>FC_IND_NMM_CM_E!R44+FC_IND_NMM_CR_E!R44+FC_IND_NMM_GL_E!R44</f>
        <v>3.0959690400000013</v>
      </c>
      <c r="S44" s="8">
        <f>FC_IND_NMM_CM_E!S44+FC_IND_NMM_CR_E!S44+FC_IND_NMM_GL_E!S44</f>
        <v>3.0959690400000004</v>
      </c>
      <c r="T44" s="8">
        <f>FC_IND_NMM_CM_E!T44+FC_IND_NMM_CR_E!T44+FC_IND_NMM_GL_E!T44</f>
        <v>3.2848869600000006</v>
      </c>
      <c r="U44" s="8">
        <f>FC_IND_NMM_CM_E!U44+FC_IND_NMM_CR_E!U44+FC_IND_NMM_GL_E!U44</f>
        <v>2.8329328800000009</v>
      </c>
      <c r="V44" s="8">
        <f>FC_IND_NMM_CM_E!V44+FC_IND_NMM_CR_E!V44+FC_IND_NMM_GL_E!V44</f>
        <v>2.8543881600000005</v>
      </c>
      <c r="W44" s="8">
        <f>FC_IND_NMM_CM_E!W44+FC_IND_NMM_CR_E!W44+FC_IND_NMM_GL_E!W44</f>
        <v>3.1673008800000004</v>
      </c>
      <c r="X44" s="8">
        <f>FC_IND_NMM_CM_E!X44+FC_IND_NMM_CR_E!X44+FC_IND_NMM_GL_E!X44</f>
        <v>4.1765349599999997</v>
      </c>
      <c r="Y44" s="8">
        <f>FC_IND_NMM_CM_E!Y44+FC_IND_NMM_CR_E!Y44+FC_IND_NMM_GL_E!Y44</f>
        <v>7.4614219199999994</v>
      </c>
      <c r="Z44" s="8">
        <f>FC_IND_NMM_CM_E!Z44+FC_IND_NMM_CR_E!Z44+FC_IND_NMM_GL_E!Z44</f>
        <v>8.6222361599999999</v>
      </c>
    </row>
    <row r="45" spans="1:26" ht="11.25" customHeight="1" x14ac:dyDescent="0.2">
      <c r="A45" s="28" t="s">
        <v>76</v>
      </c>
      <c r="B45" s="7" t="s">
        <v>77</v>
      </c>
      <c r="C45" s="8">
        <f>FC_IND_NMM_CM_E!C45+FC_IND_NMM_CR_E!C45+FC_IND_NMM_GL_E!C45</f>
        <v>0</v>
      </c>
      <c r="D45" s="8">
        <f>FC_IND_NMM_CM_E!D45+FC_IND_NMM_CR_E!D45+FC_IND_NMM_GL_E!D45</f>
        <v>0</v>
      </c>
      <c r="E45" s="8">
        <f>FC_IND_NMM_CM_E!E45+FC_IND_NMM_CR_E!E45+FC_IND_NMM_GL_E!E45</f>
        <v>0</v>
      </c>
      <c r="F45" s="8">
        <f>FC_IND_NMM_CM_E!F45+FC_IND_NMM_CR_E!F45+FC_IND_NMM_GL_E!F45</f>
        <v>0</v>
      </c>
      <c r="G45" s="8">
        <f>FC_IND_NMM_CM_E!G45+FC_IND_NMM_CR_E!G45+FC_IND_NMM_GL_E!G45</f>
        <v>0</v>
      </c>
      <c r="H45" s="8">
        <f>FC_IND_NMM_CM_E!H45+FC_IND_NMM_CR_E!H45+FC_IND_NMM_GL_E!H45</f>
        <v>0</v>
      </c>
      <c r="I45" s="8">
        <f>FC_IND_NMM_CM_E!I45+FC_IND_NMM_CR_E!I45+FC_IND_NMM_GL_E!I45</f>
        <v>0</v>
      </c>
      <c r="J45" s="8">
        <f>FC_IND_NMM_CM_E!J45+FC_IND_NMM_CR_E!J45+FC_IND_NMM_GL_E!J45</f>
        <v>0</v>
      </c>
      <c r="K45" s="8">
        <f>FC_IND_NMM_CM_E!K45+FC_IND_NMM_CR_E!K45+FC_IND_NMM_GL_E!K45</f>
        <v>0</v>
      </c>
      <c r="L45" s="8">
        <f>FC_IND_NMM_CM_E!L45+FC_IND_NMM_CR_E!L45+FC_IND_NMM_GL_E!L45</f>
        <v>0</v>
      </c>
      <c r="M45" s="8">
        <f>FC_IND_NMM_CM_E!M45+FC_IND_NMM_CR_E!M45+FC_IND_NMM_GL_E!M45</f>
        <v>0</v>
      </c>
      <c r="N45" s="8">
        <f>FC_IND_NMM_CM_E!N45+FC_IND_NMM_CR_E!N45+FC_IND_NMM_GL_E!N45</f>
        <v>0</v>
      </c>
      <c r="O45" s="8">
        <f>FC_IND_NMM_CM_E!O45+FC_IND_NMM_CR_E!O45+FC_IND_NMM_GL_E!O45</f>
        <v>0</v>
      </c>
      <c r="P45" s="8">
        <f>FC_IND_NMM_CM_E!P45+FC_IND_NMM_CR_E!P45+FC_IND_NMM_GL_E!P45</f>
        <v>0</v>
      </c>
      <c r="Q45" s="8">
        <f>FC_IND_NMM_CM_E!Q45+FC_IND_NMM_CR_E!Q45+FC_IND_NMM_GL_E!Q45</f>
        <v>0</v>
      </c>
      <c r="R45" s="8">
        <f>FC_IND_NMM_CM_E!R45+FC_IND_NMM_CR_E!R45+FC_IND_NMM_GL_E!R45</f>
        <v>0</v>
      </c>
      <c r="S45" s="8">
        <f>FC_IND_NMM_CM_E!S45+FC_IND_NMM_CR_E!S45+FC_IND_NMM_GL_E!S45</f>
        <v>0</v>
      </c>
      <c r="T45" s="8">
        <f>FC_IND_NMM_CM_E!T45+FC_IND_NMM_CR_E!T45+FC_IND_NMM_GL_E!T45</f>
        <v>0</v>
      </c>
      <c r="U45" s="8">
        <f>FC_IND_NMM_CM_E!U45+FC_IND_NMM_CR_E!U45+FC_IND_NMM_GL_E!U45</f>
        <v>0</v>
      </c>
      <c r="V45" s="8">
        <f>FC_IND_NMM_CM_E!V45+FC_IND_NMM_CR_E!V45+FC_IND_NMM_GL_E!V45</f>
        <v>0</v>
      </c>
      <c r="W45" s="8">
        <f>FC_IND_NMM_CM_E!W45+FC_IND_NMM_CR_E!W45+FC_IND_NMM_GL_E!W45</f>
        <v>0</v>
      </c>
      <c r="X45" s="8">
        <f>FC_IND_NMM_CM_E!X45+FC_IND_NMM_CR_E!X45+FC_IND_NMM_GL_E!X45</f>
        <v>0</v>
      </c>
      <c r="Y45" s="8">
        <f>FC_IND_NMM_CM_E!Y45+FC_IND_NMM_CR_E!Y45+FC_IND_NMM_GL_E!Y45</f>
        <v>0</v>
      </c>
      <c r="Z45" s="8">
        <f>FC_IND_NMM_CM_E!Z45+FC_IND_NMM_CR_E!Z45+FC_IND_NMM_GL_E!Z45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FC_IND_NMM_CM_E!C46+FC_IND_NMM_CR_E!C46+FC_IND_NMM_GL_E!C46</f>
        <v>0</v>
      </c>
      <c r="D46" s="8">
        <f>FC_IND_NMM_CM_E!D46+FC_IND_NMM_CR_E!D46+FC_IND_NMM_GL_E!D46</f>
        <v>0</v>
      </c>
      <c r="E46" s="8">
        <f>FC_IND_NMM_CM_E!E46+FC_IND_NMM_CR_E!E46+FC_IND_NMM_GL_E!E46</f>
        <v>0</v>
      </c>
      <c r="F46" s="8">
        <f>FC_IND_NMM_CM_E!F46+FC_IND_NMM_CR_E!F46+FC_IND_NMM_GL_E!F46</f>
        <v>0</v>
      </c>
      <c r="G46" s="8">
        <f>FC_IND_NMM_CM_E!G46+FC_IND_NMM_CR_E!G46+FC_IND_NMM_GL_E!G46</f>
        <v>0</v>
      </c>
      <c r="H46" s="8">
        <f>FC_IND_NMM_CM_E!H46+FC_IND_NMM_CR_E!H46+FC_IND_NMM_GL_E!H46</f>
        <v>0</v>
      </c>
      <c r="I46" s="8">
        <f>FC_IND_NMM_CM_E!I46+FC_IND_NMM_CR_E!I46+FC_IND_NMM_GL_E!I46</f>
        <v>0</v>
      </c>
      <c r="J46" s="8">
        <f>FC_IND_NMM_CM_E!J46+FC_IND_NMM_CR_E!J46+FC_IND_NMM_GL_E!J46</f>
        <v>0</v>
      </c>
      <c r="K46" s="8">
        <f>FC_IND_NMM_CM_E!K46+FC_IND_NMM_CR_E!K46+FC_IND_NMM_GL_E!K46</f>
        <v>0</v>
      </c>
      <c r="L46" s="8">
        <f>FC_IND_NMM_CM_E!L46+FC_IND_NMM_CR_E!L46+FC_IND_NMM_GL_E!L46</f>
        <v>0</v>
      </c>
      <c r="M46" s="8">
        <f>FC_IND_NMM_CM_E!M46+FC_IND_NMM_CR_E!M46+FC_IND_NMM_GL_E!M46</f>
        <v>0</v>
      </c>
      <c r="N46" s="8">
        <f>FC_IND_NMM_CM_E!N46+FC_IND_NMM_CR_E!N46+FC_IND_NMM_GL_E!N46</f>
        <v>0</v>
      </c>
      <c r="O46" s="8">
        <f>FC_IND_NMM_CM_E!O46+FC_IND_NMM_CR_E!O46+FC_IND_NMM_GL_E!O46</f>
        <v>0</v>
      </c>
      <c r="P46" s="8">
        <f>FC_IND_NMM_CM_E!P46+FC_IND_NMM_CR_E!P46+FC_IND_NMM_GL_E!P46</f>
        <v>0</v>
      </c>
      <c r="Q46" s="8">
        <f>FC_IND_NMM_CM_E!Q46+FC_IND_NMM_CR_E!Q46+FC_IND_NMM_GL_E!Q46</f>
        <v>0</v>
      </c>
      <c r="R46" s="8">
        <f>FC_IND_NMM_CM_E!R46+FC_IND_NMM_CR_E!R46+FC_IND_NMM_GL_E!R46</f>
        <v>0</v>
      </c>
      <c r="S46" s="8">
        <f>FC_IND_NMM_CM_E!S46+FC_IND_NMM_CR_E!S46+FC_IND_NMM_GL_E!S46</f>
        <v>0</v>
      </c>
      <c r="T46" s="8">
        <f>FC_IND_NMM_CM_E!T46+FC_IND_NMM_CR_E!T46+FC_IND_NMM_GL_E!T46</f>
        <v>0</v>
      </c>
      <c r="U46" s="8">
        <f>FC_IND_NMM_CM_E!U46+FC_IND_NMM_CR_E!U46+FC_IND_NMM_GL_E!U46</f>
        <v>0</v>
      </c>
      <c r="V46" s="8">
        <f>FC_IND_NMM_CM_E!V46+FC_IND_NMM_CR_E!V46+FC_IND_NMM_GL_E!V46</f>
        <v>0</v>
      </c>
      <c r="W46" s="8">
        <f>FC_IND_NMM_CM_E!W46+FC_IND_NMM_CR_E!W46+FC_IND_NMM_GL_E!W46</f>
        <v>0</v>
      </c>
      <c r="X46" s="8">
        <f>FC_IND_NMM_CM_E!X46+FC_IND_NMM_CR_E!X46+FC_IND_NMM_GL_E!X46</f>
        <v>0</v>
      </c>
      <c r="Y46" s="8">
        <f>FC_IND_NMM_CM_E!Y46+FC_IND_NMM_CR_E!Y46+FC_IND_NMM_GL_E!Y46</f>
        <v>0</v>
      </c>
      <c r="Z46" s="8">
        <f>FC_IND_NMM_CM_E!Z46+FC_IND_NMM_CR_E!Z46+FC_IND_NMM_GL_E!Z46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FC_IND_NMM_CM_E!C47+FC_IND_NMM_CR_E!C47+FC_IND_NMM_GL_E!C47</f>
        <v>0</v>
      </c>
      <c r="D47" s="8">
        <f>FC_IND_NMM_CM_E!D47+FC_IND_NMM_CR_E!D47+FC_IND_NMM_GL_E!D47</f>
        <v>0</v>
      </c>
      <c r="E47" s="8">
        <f>FC_IND_NMM_CM_E!E47+FC_IND_NMM_CR_E!E47+FC_IND_NMM_GL_E!E47</f>
        <v>0</v>
      </c>
      <c r="F47" s="8">
        <f>FC_IND_NMM_CM_E!F47+FC_IND_NMM_CR_E!F47+FC_IND_NMM_GL_E!F47</f>
        <v>0</v>
      </c>
      <c r="G47" s="8">
        <f>FC_IND_NMM_CM_E!G47+FC_IND_NMM_CR_E!G47+FC_IND_NMM_GL_E!G47</f>
        <v>0</v>
      </c>
      <c r="H47" s="8">
        <f>FC_IND_NMM_CM_E!H47+FC_IND_NMM_CR_E!H47+FC_IND_NMM_GL_E!H47</f>
        <v>0</v>
      </c>
      <c r="I47" s="8">
        <f>FC_IND_NMM_CM_E!I47+FC_IND_NMM_CR_E!I47+FC_IND_NMM_GL_E!I47</f>
        <v>0</v>
      </c>
      <c r="J47" s="8">
        <f>FC_IND_NMM_CM_E!J47+FC_IND_NMM_CR_E!J47+FC_IND_NMM_GL_E!J47</f>
        <v>0</v>
      </c>
      <c r="K47" s="8">
        <f>FC_IND_NMM_CM_E!K47+FC_IND_NMM_CR_E!K47+FC_IND_NMM_GL_E!K47</f>
        <v>0</v>
      </c>
      <c r="L47" s="8">
        <f>FC_IND_NMM_CM_E!L47+FC_IND_NMM_CR_E!L47+FC_IND_NMM_GL_E!L47</f>
        <v>0</v>
      </c>
      <c r="M47" s="8">
        <f>FC_IND_NMM_CM_E!M47+FC_IND_NMM_CR_E!M47+FC_IND_NMM_GL_E!M47</f>
        <v>0</v>
      </c>
      <c r="N47" s="8">
        <f>FC_IND_NMM_CM_E!N47+FC_IND_NMM_CR_E!N47+FC_IND_NMM_GL_E!N47</f>
        <v>0</v>
      </c>
      <c r="O47" s="8">
        <f>FC_IND_NMM_CM_E!O47+FC_IND_NMM_CR_E!O47+FC_IND_NMM_GL_E!O47</f>
        <v>0</v>
      </c>
      <c r="P47" s="8">
        <f>FC_IND_NMM_CM_E!P47+FC_IND_NMM_CR_E!P47+FC_IND_NMM_GL_E!P47</f>
        <v>0</v>
      </c>
      <c r="Q47" s="8">
        <f>FC_IND_NMM_CM_E!Q47+FC_IND_NMM_CR_E!Q47+FC_IND_NMM_GL_E!Q47</f>
        <v>0</v>
      </c>
      <c r="R47" s="8">
        <f>FC_IND_NMM_CM_E!R47+FC_IND_NMM_CR_E!R47+FC_IND_NMM_GL_E!R47</f>
        <v>0</v>
      </c>
      <c r="S47" s="8">
        <f>FC_IND_NMM_CM_E!S47+FC_IND_NMM_CR_E!S47+FC_IND_NMM_GL_E!S47</f>
        <v>0</v>
      </c>
      <c r="T47" s="8">
        <f>FC_IND_NMM_CM_E!T47+FC_IND_NMM_CR_E!T47+FC_IND_NMM_GL_E!T47</f>
        <v>0</v>
      </c>
      <c r="U47" s="8">
        <f>FC_IND_NMM_CM_E!U47+FC_IND_NMM_CR_E!U47+FC_IND_NMM_GL_E!U47</f>
        <v>0</v>
      </c>
      <c r="V47" s="8">
        <f>FC_IND_NMM_CM_E!V47+FC_IND_NMM_CR_E!V47+FC_IND_NMM_GL_E!V47</f>
        <v>0</v>
      </c>
      <c r="W47" s="8">
        <f>FC_IND_NMM_CM_E!W47+FC_IND_NMM_CR_E!W47+FC_IND_NMM_GL_E!W47</f>
        <v>0</v>
      </c>
      <c r="X47" s="8">
        <f>FC_IND_NMM_CM_E!X47+FC_IND_NMM_CR_E!X47+FC_IND_NMM_GL_E!X47</f>
        <v>0</v>
      </c>
      <c r="Y47" s="8">
        <f>FC_IND_NMM_CM_E!Y47+FC_IND_NMM_CR_E!Y47+FC_IND_NMM_GL_E!Y47</f>
        <v>0</v>
      </c>
      <c r="Z47" s="8">
        <f>FC_IND_NMM_CM_E!Z47+FC_IND_NMM_CR_E!Z47+FC_IND_NMM_GL_E!Z47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FC_IND_NMM_CM_E!C48+FC_IND_NMM_CR_E!C48+FC_IND_NMM_GL_E!C48</f>
        <v>1606.5950940000005</v>
      </c>
      <c r="D48" s="8">
        <f>FC_IND_NMM_CM_E!D48+FC_IND_NMM_CR_E!D48+FC_IND_NMM_GL_E!D48</f>
        <v>2057.2257420000001</v>
      </c>
      <c r="E48" s="8">
        <f>FC_IND_NMM_CM_E!E48+FC_IND_NMM_CR_E!E48+FC_IND_NMM_GL_E!E48</f>
        <v>2554.8784559999999</v>
      </c>
      <c r="F48" s="8">
        <f>FC_IND_NMM_CM_E!F48+FC_IND_NMM_CR_E!F48+FC_IND_NMM_GL_E!F48</f>
        <v>2370.707703</v>
      </c>
      <c r="G48" s="8">
        <f>FC_IND_NMM_CM_E!G48+FC_IND_NMM_CR_E!G48+FC_IND_NMM_GL_E!G48</f>
        <v>2801.7455309999996</v>
      </c>
      <c r="H48" s="8">
        <f>FC_IND_NMM_CM_E!H48+FC_IND_NMM_CR_E!H48+FC_IND_NMM_GL_E!H48</f>
        <v>3232.7830080000003</v>
      </c>
      <c r="I48" s="8">
        <f>FC_IND_NMM_CM_E!I48+FC_IND_NMM_CR_E!I48+FC_IND_NMM_GL_E!I48</f>
        <v>3119.1460560000005</v>
      </c>
      <c r="J48" s="8">
        <f>FC_IND_NMM_CM_E!J48+FC_IND_NMM_CR_E!J48+FC_IND_NMM_GL_E!J48</f>
        <v>2009.2798440000001</v>
      </c>
      <c r="K48" s="8">
        <f>FC_IND_NMM_CM_E!K48+FC_IND_NMM_CR_E!K48+FC_IND_NMM_GL_E!K48</f>
        <v>2183.9999219999995</v>
      </c>
      <c r="L48" s="8">
        <f>FC_IND_NMM_CM_E!L48+FC_IND_NMM_CR_E!L48+FC_IND_NMM_GL_E!L48</f>
        <v>1887.6000779999995</v>
      </c>
      <c r="M48" s="8">
        <f>FC_IND_NMM_CM_E!M48+FC_IND_NMM_CR_E!M48+FC_IND_NMM_GL_E!M48</f>
        <v>1800.2400389999998</v>
      </c>
      <c r="N48" s="8">
        <f>FC_IND_NMM_CM_E!N48+FC_IND_NMM_CR_E!N48+FC_IND_NMM_GL_E!N48</f>
        <v>1531.9198440000002</v>
      </c>
      <c r="O48" s="8">
        <f>FC_IND_NMM_CM_E!O48+FC_IND_NMM_CR_E!O48+FC_IND_NMM_GL_E!O48</f>
        <v>1279.1998440000002</v>
      </c>
      <c r="P48" s="8">
        <f>FC_IND_NMM_CM_E!P48+FC_IND_NMM_CR_E!P48+FC_IND_NMM_GL_E!P48</f>
        <v>1366.5598830000004</v>
      </c>
      <c r="Q48" s="8">
        <f>FC_IND_NMM_CM_E!Q48+FC_IND_NMM_CR_E!Q48+FC_IND_NMM_GL_E!Q48</f>
        <v>1569.3599609999997</v>
      </c>
      <c r="R48" s="8">
        <f>FC_IND_NMM_CM_E!R48+FC_IND_NMM_CR_E!R48+FC_IND_NMM_GL_E!R48</f>
        <v>1422.7198829999998</v>
      </c>
      <c r="S48" s="8">
        <f>FC_IND_NMM_CM_E!S48+FC_IND_NMM_CR_E!S48+FC_IND_NMM_GL_E!S48</f>
        <v>1042.0800389999999</v>
      </c>
      <c r="T48" s="8">
        <f>FC_IND_NMM_CM_E!T48+FC_IND_NMM_CR_E!T48+FC_IND_NMM_GL_E!T48</f>
        <v>1212.9654420000002</v>
      </c>
      <c r="U48" s="8">
        <f>FC_IND_NMM_CM_E!U48+FC_IND_NMM_CR_E!U48+FC_IND_NMM_GL_E!U48</f>
        <v>1073.2551569999998</v>
      </c>
      <c r="V48" s="8">
        <f>FC_IND_NMM_CM_E!V48+FC_IND_NMM_CR_E!V48+FC_IND_NMM_GL_E!V48</f>
        <v>1055.2309560000003</v>
      </c>
      <c r="W48" s="8">
        <f>FC_IND_NMM_CM_E!W48+FC_IND_NMM_CR_E!W48+FC_IND_NMM_GL_E!W48</f>
        <v>1113.0911999999998</v>
      </c>
      <c r="X48" s="8">
        <f>FC_IND_NMM_CM_E!X48+FC_IND_NMM_CR_E!X48+FC_IND_NMM_GL_E!X48</f>
        <v>947.84987700000011</v>
      </c>
      <c r="Y48" s="8">
        <f>FC_IND_NMM_CM_E!Y48+FC_IND_NMM_CR_E!Y48+FC_IND_NMM_GL_E!Y48</f>
        <v>1063.1214359999997</v>
      </c>
      <c r="Z48" s="8">
        <f>FC_IND_NMM_CM_E!Z48+FC_IND_NMM_CR_E!Z48+FC_IND_NMM_GL_E!Z48</f>
        <v>1019.2292369999998</v>
      </c>
    </row>
    <row r="49" spans="1:26" ht="11.25" customHeight="1" x14ac:dyDescent="0.2">
      <c r="A49" s="28" t="s">
        <v>84</v>
      </c>
      <c r="B49" s="7" t="s">
        <v>85</v>
      </c>
      <c r="C49" s="8">
        <f>FC_IND_NMM_CM_E!C49+FC_IND_NMM_CR_E!C49+FC_IND_NMM_GL_E!C49</f>
        <v>0</v>
      </c>
      <c r="D49" s="8">
        <f>FC_IND_NMM_CM_E!D49+FC_IND_NMM_CR_E!D49+FC_IND_NMM_GL_E!D49</f>
        <v>0</v>
      </c>
      <c r="E49" s="8">
        <f>FC_IND_NMM_CM_E!E49+FC_IND_NMM_CR_E!E49+FC_IND_NMM_GL_E!E49</f>
        <v>0</v>
      </c>
      <c r="F49" s="8">
        <f>FC_IND_NMM_CM_E!F49+FC_IND_NMM_CR_E!F49+FC_IND_NMM_GL_E!F49</f>
        <v>0</v>
      </c>
      <c r="G49" s="8">
        <f>FC_IND_NMM_CM_E!G49+FC_IND_NMM_CR_E!G49+FC_IND_NMM_GL_E!G49</f>
        <v>0</v>
      </c>
      <c r="H49" s="8">
        <f>FC_IND_NMM_CM_E!H49+FC_IND_NMM_CR_E!H49+FC_IND_NMM_GL_E!H49</f>
        <v>0</v>
      </c>
      <c r="I49" s="8">
        <f>FC_IND_NMM_CM_E!I49+FC_IND_NMM_CR_E!I49+FC_IND_NMM_GL_E!I49</f>
        <v>0</v>
      </c>
      <c r="J49" s="8">
        <f>FC_IND_NMM_CM_E!J49+FC_IND_NMM_CR_E!J49+FC_IND_NMM_GL_E!J49</f>
        <v>0</v>
      </c>
      <c r="K49" s="8">
        <f>FC_IND_NMM_CM_E!K49+FC_IND_NMM_CR_E!K49+FC_IND_NMM_GL_E!K49</f>
        <v>0</v>
      </c>
      <c r="L49" s="8">
        <f>FC_IND_NMM_CM_E!L49+FC_IND_NMM_CR_E!L49+FC_IND_NMM_GL_E!L49</f>
        <v>0</v>
      </c>
      <c r="M49" s="8">
        <f>FC_IND_NMM_CM_E!M49+FC_IND_NMM_CR_E!M49+FC_IND_NMM_GL_E!M49</f>
        <v>0</v>
      </c>
      <c r="N49" s="8">
        <f>FC_IND_NMM_CM_E!N49+FC_IND_NMM_CR_E!N49+FC_IND_NMM_GL_E!N49</f>
        <v>0</v>
      </c>
      <c r="O49" s="8">
        <f>FC_IND_NMM_CM_E!O49+FC_IND_NMM_CR_E!O49+FC_IND_NMM_GL_E!O49</f>
        <v>0</v>
      </c>
      <c r="P49" s="8">
        <f>FC_IND_NMM_CM_E!P49+FC_IND_NMM_CR_E!P49+FC_IND_NMM_GL_E!P49</f>
        <v>0</v>
      </c>
      <c r="Q49" s="8">
        <f>FC_IND_NMM_CM_E!Q49+FC_IND_NMM_CR_E!Q49+FC_IND_NMM_GL_E!Q49</f>
        <v>0</v>
      </c>
      <c r="R49" s="8">
        <f>FC_IND_NMM_CM_E!R49+FC_IND_NMM_CR_E!R49+FC_IND_NMM_GL_E!R49</f>
        <v>0</v>
      </c>
      <c r="S49" s="8">
        <f>FC_IND_NMM_CM_E!S49+FC_IND_NMM_CR_E!S49+FC_IND_NMM_GL_E!S49</f>
        <v>0</v>
      </c>
      <c r="T49" s="8">
        <f>FC_IND_NMM_CM_E!T49+FC_IND_NMM_CR_E!T49+FC_IND_NMM_GL_E!T49</f>
        <v>0</v>
      </c>
      <c r="U49" s="8">
        <f>FC_IND_NMM_CM_E!U49+FC_IND_NMM_CR_E!U49+FC_IND_NMM_GL_E!U49</f>
        <v>0</v>
      </c>
      <c r="V49" s="8">
        <f>FC_IND_NMM_CM_E!V49+FC_IND_NMM_CR_E!V49+FC_IND_NMM_GL_E!V49</f>
        <v>0</v>
      </c>
      <c r="W49" s="8">
        <f>FC_IND_NMM_CM_E!W49+FC_IND_NMM_CR_E!W49+FC_IND_NMM_GL_E!W49</f>
        <v>0</v>
      </c>
      <c r="X49" s="8">
        <f>FC_IND_NMM_CM_E!X49+FC_IND_NMM_CR_E!X49+FC_IND_NMM_GL_E!X49</f>
        <v>0</v>
      </c>
      <c r="Y49" s="8">
        <f>FC_IND_NMM_CM_E!Y49+FC_IND_NMM_CR_E!Y49+FC_IND_NMM_GL_E!Y49</f>
        <v>0</v>
      </c>
      <c r="Z49" s="8">
        <f>FC_IND_NMM_CM_E!Z49+FC_IND_NMM_CR_E!Z49+FC_IND_NMM_GL_E!Z49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FC_IND_NMM_CM_E!C50+FC_IND_NMM_CR_E!C50+FC_IND_NMM_GL_E!C50</f>
        <v>0</v>
      </c>
      <c r="D50" s="8">
        <f>FC_IND_NMM_CM_E!D50+FC_IND_NMM_CR_E!D50+FC_IND_NMM_GL_E!D50</f>
        <v>0</v>
      </c>
      <c r="E50" s="8">
        <f>FC_IND_NMM_CM_E!E50+FC_IND_NMM_CR_E!E50+FC_IND_NMM_GL_E!E50</f>
        <v>0</v>
      </c>
      <c r="F50" s="8">
        <f>FC_IND_NMM_CM_E!F50+FC_IND_NMM_CR_E!F50+FC_IND_NMM_GL_E!F50</f>
        <v>0</v>
      </c>
      <c r="G50" s="8">
        <f>FC_IND_NMM_CM_E!G50+FC_IND_NMM_CR_E!G50+FC_IND_NMM_GL_E!G50</f>
        <v>0</v>
      </c>
      <c r="H50" s="8">
        <f>FC_IND_NMM_CM_E!H50+FC_IND_NMM_CR_E!H50+FC_IND_NMM_GL_E!H50</f>
        <v>0</v>
      </c>
      <c r="I50" s="8">
        <f>FC_IND_NMM_CM_E!I50+FC_IND_NMM_CR_E!I50+FC_IND_NMM_GL_E!I50</f>
        <v>0</v>
      </c>
      <c r="J50" s="8">
        <f>FC_IND_NMM_CM_E!J50+FC_IND_NMM_CR_E!J50+FC_IND_NMM_GL_E!J50</f>
        <v>0</v>
      </c>
      <c r="K50" s="8">
        <f>FC_IND_NMM_CM_E!K50+FC_IND_NMM_CR_E!K50+FC_IND_NMM_GL_E!K50</f>
        <v>0</v>
      </c>
      <c r="L50" s="8">
        <f>FC_IND_NMM_CM_E!L50+FC_IND_NMM_CR_E!L50+FC_IND_NMM_GL_E!L50</f>
        <v>0</v>
      </c>
      <c r="M50" s="8">
        <f>FC_IND_NMM_CM_E!M50+FC_IND_NMM_CR_E!M50+FC_IND_NMM_GL_E!M50</f>
        <v>0</v>
      </c>
      <c r="N50" s="8">
        <f>FC_IND_NMM_CM_E!N50+FC_IND_NMM_CR_E!N50+FC_IND_NMM_GL_E!N50</f>
        <v>0</v>
      </c>
      <c r="O50" s="8">
        <f>FC_IND_NMM_CM_E!O50+FC_IND_NMM_CR_E!O50+FC_IND_NMM_GL_E!O50</f>
        <v>0</v>
      </c>
      <c r="P50" s="8">
        <f>FC_IND_NMM_CM_E!P50+FC_IND_NMM_CR_E!P50+FC_IND_NMM_GL_E!P50</f>
        <v>0</v>
      </c>
      <c r="Q50" s="8">
        <f>FC_IND_NMM_CM_E!Q50+FC_IND_NMM_CR_E!Q50+FC_IND_NMM_GL_E!Q50</f>
        <v>0</v>
      </c>
      <c r="R50" s="8">
        <f>FC_IND_NMM_CM_E!R50+FC_IND_NMM_CR_E!R50+FC_IND_NMM_GL_E!R50</f>
        <v>0</v>
      </c>
      <c r="S50" s="8">
        <f>FC_IND_NMM_CM_E!S50+FC_IND_NMM_CR_E!S50+FC_IND_NMM_GL_E!S50</f>
        <v>0</v>
      </c>
      <c r="T50" s="8">
        <f>FC_IND_NMM_CM_E!T50+FC_IND_NMM_CR_E!T50+FC_IND_NMM_GL_E!T50</f>
        <v>0</v>
      </c>
      <c r="U50" s="8">
        <f>FC_IND_NMM_CM_E!U50+FC_IND_NMM_CR_E!U50+FC_IND_NMM_GL_E!U50</f>
        <v>0</v>
      </c>
      <c r="V50" s="8">
        <f>FC_IND_NMM_CM_E!V50+FC_IND_NMM_CR_E!V50+FC_IND_NMM_GL_E!V50</f>
        <v>0</v>
      </c>
      <c r="W50" s="8">
        <f>FC_IND_NMM_CM_E!W50+FC_IND_NMM_CR_E!W50+FC_IND_NMM_GL_E!W50</f>
        <v>0</v>
      </c>
      <c r="X50" s="8">
        <f>FC_IND_NMM_CM_E!X50+FC_IND_NMM_CR_E!X50+FC_IND_NMM_GL_E!X50</f>
        <v>0</v>
      </c>
      <c r="Y50" s="8">
        <f>FC_IND_NMM_CM_E!Y50+FC_IND_NMM_CR_E!Y50+FC_IND_NMM_GL_E!Y50</f>
        <v>0</v>
      </c>
      <c r="Z50" s="8">
        <f>FC_IND_NMM_CM_E!Z50+FC_IND_NMM_CR_E!Z50+FC_IND_NMM_GL_E!Z50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FC_IND_NMM_CM_E!C51+FC_IND_NMM_CR_E!C51+FC_IND_NMM_GL_E!C51</f>
        <v>1017.07056</v>
      </c>
      <c r="D51" s="27">
        <f>FC_IND_NMM_CM_E!D51+FC_IND_NMM_CR_E!D51+FC_IND_NMM_GL_E!D51</f>
        <v>1189.1909700000001</v>
      </c>
      <c r="E51" s="27">
        <f>FC_IND_NMM_CM_E!E51+FC_IND_NMM_CR_E!E51+FC_IND_NMM_GL_E!E51</f>
        <v>1252.3539599999999</v>
      </c>
      <c r="F51" s="27">
        <f>FC_IND_NMM_CM_E!F51+FC_IND_NMM_CR_E!F51+FC_IND_NMM_GL_E!F51</f>
        <v>1152.4342500000002</v>
      </c>
      <c r="G51" s="27">
        <f>FC_IND_NMM_CM_E!G51+FC_IND_NMM_CR_E!G51+FC_IND_NMM_GL_E!G51</f>
        <v>1189.8978300000001</v>
      </c>
      <c r="H51" s="27">
        <f>FC_IND_NMM_CM_E!H51+FC_IND_NMM_CR_E!H51+FC_IND_NMM_GL_E!H51</f>
        <v>1213.3756800000003</v>
      </c>
      <c r="I51" s="27">
        <f>FC_IND_NMM_CM_E!I51+FC_IND_NMM_CR_E!I51+FC_IND_NMM_GL_E!I51</f>
        <v>1204.5399299999999</v>
      </c>
      <c r="J51" s="27">
        <f>FC_IND_NMM_CM_E!J51+FC_IND_NMM_CR_E!J51+FC_IND_NMM_GL_E!J51</f>
        <v>1278.30582</v>
      </c>
      <c r="K51" s="27">
        <f>FC_IND_NMM_CM_E!K51+FC_IND_NMM_CR_E!K51+FC_IND_NMM_GL_E!K51</f>
        <v>1237.0554900000002</v>
      </c>
      <c r="L51" s="27">
        <f>FC_IND_NMM_CM_E!L51+FC_IND_NMM_CR_E!L51+FC_IND_NMM_GL_E!L51</f>
        <v>965.26781999999992</v>
      </c>
      <c r="M51" s="27">
        <f>FC_IND_NMM_CM_E!M51+FC_IND_NMM_CR_E!M51+FC_IND_NMM_GL_E!M51</f>
        <v>1076.59827</v>
      </c>
      <c r="N51" s="27">
        <f>FC_IND_NMM_CM_E!N51+FC_IND_NMM_CR_E!N51+FC_IND_NMM_GL_E!N51</f>
        <v>1088.6148900000003</v>
      </c>
      <c r="O51" s="27">
        <f>FC_IND_NMM_CM_E!O51+FC_IND_NMM_CR_E!O51+FC_IND_NMM_GL_E!O51</f>
        <v>1053.0194399999998</v>
      </c>
      <c r="P51" s="27">
        <f>FC_IND_NMM_CM_E!P51+FC_IND_NMM_CR_E!P51+FC_IND_NMM_GL_E!P51</f>
        <v>983.34324000000015</v>
      </c>
      <c r="Q51" s="27">
        <f>FC_IND_NMM_CM_E!Q51+FC_IND_NMM_CR_E!Q51+FC_IND_NMM_GL_E!Q51</f>
        <v>1001.3681700000002</v>
      </c>
      <c r="R51" s="27">
        <f>FC_IND_NMM_CM_E!R51+FC_IND_NMM_CR_E!R51+FC_IND_NMM_GL_E!R51</f>
        <v>1029.4087003200002</v>
      </c>
      <c r="S51" s="27">
        <f>FC_IND_NMM_CM_E!S51+FC_IND_NMM_CR_E!S51+FC_IND_NMM_GL_E!S51</f>
        <v>1029.8419045200001</v>
      </c>
      <c r="T51" s="27">
        <f>FC_IND_NMM_CM_E!T51+FC_IND_NMM_CR_E!T51+FC_IND_NMM_GL_E!T51</f>
        <v>1047.5602592400001</v>
      </c>
      <c r="U51" s="27">
        <f>FC_IND_NMM_CM_E!U51+FC_IND_NMM_CR_E!U51+FC_IND_NMM_GL_E!U51</f>
        <v>1051.7099313599999</v>
      </c>
      <c r="V51" s="27">
        <f>FC_IND_NMM_CM_E!V51+FC_IND_NMM_CR_E!V51+FC_IND_NMM_GL_E!V51</f>
        <v>1071.63267948</v>
      </c>
      <c r="W51" s="27">
        <f>FC_IND_NMM_CM_E!W51+FC_IND_NMM_CR_E!W51+FC_IND_NMM_GL_E!W51</f>
        <v>1031.4466786800001</v>
      </c>
      <c r="X51" s="27">
        <f>FC_IND_NMM_CM_E!X51+FC_IND_NMM_CR_E!X51+FC_IND_NMM_GL_E!X51</f>
        <v>1071.6324775200001</v>
      </c>
      <c r="Y51" s="27">
        <f>FC_IND_NMM_CM_E!Y51+FC_IND_NMM_CR_E!Y51+FC_IND_NMM_GL_E!Y51</f>
        <v>1020.38936868</v>
      </c>
      <c r="Z51" s="27">
        <f>FC_IND_NMM_CM_E!Z51+FC_IND_NMM_CR_E!Z51+FC_IND_NMM_GL_E!Z51</f>
        <v>1013.0327737199999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0</v>
      </c>
      <c r="D52" s="27">
        <f t="shared" ref="D52:W52" si="30">SUM(D53:D54)</f>
        <v>0</v>
      </c>
      <c r="E52" s="27">
        <f t="shared" si="30"/>
        <v>0</v>
      </c>
      <c r="F52" s="27">
        <f t="shared" si="30"/>
        <v>0</v>
      </c>
      <c r="G52" s="27">
        <f t="shared" si="30"/>
        <v>0</v>
      </c>
      <c r="H52" s="27">
        <f t="shared" si="30"/>
        <v>202.48782840000007</v>
      </c>
      <c r="I52" s="27">
        <f t="shared" si="30"/>
        <v>244.67311439999995</v>
      </c>
      <c r="J52" s="27">
        <f t="shared" si="30"/>
        <v>221.22088559999997</v>
      </c>
      <c r="K52" s="27">
        <f t="shared" si="30"/>
        <v>231.37377119999999</v>
      </c>
      <c r="L52" s="27">
        <f t="shared" si="30"/>
        <v>231.37377120000002</v>
      </c>
      <c r="M52" s="27">
        <f t="shared" si="30"/>
        <v>324.18088560000001</v>
      </c>
      <c r="N52" s="27">
        <f t="shared" si="30"/>
        <v>453.73905720000005</v>
      </c>
      <c r="O52" s="27">
        <f t="shared" si="30"/>
        <v>367.51005720000001</v>
      </c>
      <c r="P52" s="27">
        <f t="shared" si="30"/>
        <v>410.26677120000005</v>
      </c>
      <c r="Q52" s="27">
        <f t="shared" si="30"/>
        <v>509.50888559999987</v>
      </c>
      <c r="R52" s="27">
        <f t="shared" si="30"/>
        <v>329.32888560000004</v>
      </c>
      <c r="S52" s="27">
        <f t="shared" si="30"/>
        <v>537.6797712</v>
      </c>
      <c r="T52" s="27">
        <f t="shared" si="30"/>
        <v>569.71217160000015</v>
      </c>
      <c r="U52" s="27">
        <f t="shared" si="30"/>
        <v>519.08982839999999</v>
      </c>
      <c r="V52" s="27">
        <f t="shared" si="30"/>
        <v>517.94594280000001</v>
      </c>
      <c r="W52" s="27">
        <f t="shared" si="30"/>
        <v>576.14717159999987</v>
      </c>
      <c r="X52" s="27">
        <f t="shared" ref="X52:Z52" si="31">SUM(X53:X54)</f>
        <v>530.53022880000003</v>
      </c>
      <c r="Y52" s="27">
        <f t="shared" si="31"/>
        <v>512.94105719999993</v>
      </c>
      <c r="Z52" s="27">
        <f t="shared" si="31"/>
        <v>509.79511440000005</v>
      </c>
    </row>
    <row r="53" spans="1:26" ht="11.25" customHeight="1" x14ac:dyDescent="0.2">
      <c r="A53" s="29" t="s">
        <v>116</v>
      </c>
      <c r="B53" s="7" t="s">
        <v>117</v>
      </c>
      <c r="C53" s="8">
        <f>FC_IND_NMM_CM_E!C53+FC_IND_NMM_CR_E!C53+FC_IND_NMM_GL_E!C53</f>
        <v>0</v>
      </c>
      <c r="D53" s="8">
        <f>FC_IND_NMM_CM_E!D53+FC_IND_NMM_CR_E!D53+FC_IND_NMM_GL_E!D53</f>
        <v>0</v>
      </c>
      <c r="E53" s="8">
        <f>FC_IND_NMM_CM_E!E53+FC_IND_NMM_CR_E!E53+FC_IND_NMM_GL_E!E53</f>
        <v>0</v>
      </c>
      <c r="F53" s="8">
        <f>FC_IND_NMM_CM_E!F53+FC_IND_NMM_CR_E!F53+FC_IND_NMM_GL_E!F53</f>
        <v>0</v>
      </c>
      <c r="G53" s="8">
        <f>FC_IND_NMM_CM_E!G53+FC_IND_NMM_CR_E!G53+FC_IND_NMM_GL_E!G53</f>
        <v>0</v>
      </c>
      <c r="H53" s="8">
        <f>FC_IND_NMM_CM_E!H53+FC_IND_NMM_CR_E!H53+FC_IND_NMM_GL_E!H53</f>
        <v>202.48782840000007</v>
      </c>
      <c r="I53" s="8">
        <f>FC_IND_NMM_CM_E!I53+FC_IND_NMM_CR_E!I53+FC_IND_NMM_GL_E!I53</f>
        <v>244.67311439999995</v>
      </c>
      <c r="J53" s="8">
        <f>FC_IND_NMM_CM_E!J53+FC_IND_NMM_CR_E!J53+FC_IND_NMM_GL_E!J53</f>
        <v>221.22088559999997</v>
      </c>
      <c r="K53" s="8">
        <f>FC_IND_NMM_CM_E!K53+FC_IND_NMM_CR_E!K53+FC_IND_NMM_GL_E!K53</f>
        <v>231.37377119999999</v>
      </c>
      <c r="L53" s="8">
        <f>FC_IND_NMM_CM_E!L53+FC_IND_NMM_CR_E!L53+FC_IND_NMM_GL_E!L53</f>
        <v>231.37377120000002</v>
      </c>
      <c r="M53" s="8">
        <f>FC_IND_NMM_CM_E!M53+FC_IND_NMM_CR_E!M53+FC_IND_NMM_GL_E!M53</f>
        <v>324.18088560000001</v>
      </c>
      <c r="N53" s="8">
        <f>FC_IND_NMM_CM_E!N53+FC_IND_NMM_CR_E!N53+FC_IND_NMM_GL_E!N53</f>
        <v>453.73905720000005</v>
      </c>
      <c r="O53" s="8">
        <f>FC_IND_NMM_CM_E!O53+FC_IND_NMM_CR_E!O53+FC_IND_NMM_GL_E!O53</f>
        <v>367.51005720000001</v>
      </c>
      <c r="P53" s="8">
        <f>FC_IND_NMM_CM_E!P53+FC_IND_NMM_CR_E!P53+FC_IND_NMM_GL_E!P53</f>
        <v>410.26677120000005</v>
      </c>
      <c r="Q53" s="8">
        <f>FC_IND_NMM_CM_E!Q53+FC_IND_NMM_CR_E!Q53+FC_IND_NMM_GL_E!Q53</f>
        <v>509.50888559999987</v>
      </c>
      <c r="R53" s="8">
        <f>FC_IND_NMM_CM_E!R53+FC_IND_NMM_CR_E!R53+FC_IND_NMM_GL_E!R53</f>
        <v>329.32888560000004</v>
      </c>
      <c r="S53" s="8">
        <f>FC_IND_NMM_CM_E!S53+FC_IND_NMM_CR_E!S53+FC_IND_NMM_GL_E!S53</f>
        <v>537.6797712</v>
      </c>
      <c r="T53" s="8">
        <f>FC_IND_NMM_CM_E!T53+FC_IND_NMM_CR_E!T53+FC_IND_NMM_GL_E!T53</f>
        <v>569.71217160000015</v>
      </c>
      <c r="U53" s="8">
        <f>FC_IND_NMM_CM_E!U53+FC_IND_NMM_CR_E!U53+FC_IND_NMM_GL_E!U53</f>
        <v>519.08982839999999</v>
      </c>
      <c r="V53" s="8">
        <f>FC_IND_NMM_CM_E!V53+FC_IND_NMM_CR_E!V53+FC_IND_NMM_GL_E!V53</f>
        <v>517.94594280000001</v>
      </c>
      <c r="W53" s="8">
        <f>FC_IND_NMM_CM_E!W53+FC_IND_NMM_CR_E!W53+FC_IND_NMM_GL_E!W53</f>
        <v>576.14717159999987</v>
      </c>
      <c r="X53" s="8">
        <f>FC_IND_NMM_CM_E!X53+FC_IND_NMM_CR_E!X53+FC_IND_NMM_GL_E!X53</f>
        <v>530.53022880000003</v>
      </c>
      <c r="Y53" s="8">
        <f>FC_IND_NMM_CM_E!Y53+FC_IND_NMM_CR_E!Y53+FC_IND_NMM_GL_E!Y53</f>
        <v>512.94105719999993</v>
      </c>
      <c r="Z53" s="8">
        <f>FC_IND_NMM_CM_E!Z53+FC_IND_NMM_CR_E!Z53+FC_IND_NMM_GL_E!Z53</f>
        <v>509.79511440000005</v>
      </c>
    </row>
    <row r="54" spans="1:26" ht="11.25" customHeight="1" x14ac:dyDescent="0.2">
      <c r="A54" s="43" t="s">
        <v>118</v>
      </c>
      <c r="B54" s="44" t="s">
        <v>119</v>
      </c>
      <c r="C54" s="45">
        <f>FC_IND_NMM_CM_E!C54+FC_IND_NMM_CR_E!C54+FC_IND_NMM_GL_E!C54</f>
        <v>0</v>
      </c>
      <c r="D54" s="45">
        <f>FC_IND_NMM_CM_E!D54+FC_IND_NMM_CR_E!D54+FC_IND_NMM_GL_E!D54</f>
        <v>0</v>
      </c>
      <c r="E54" s="45">
        <f>FC_IND_NMM_CM_E!E54+FC_IND_NMM_CR_E!E54+FC_IND_NMM_GL_E!E54</f>
        <v>0</v>
      </c>
      <c r="F54" s="45">
        <f>FC_IND_NMM_CM_E!F54+FC_IND_NMM_CR_E!F54+FC_IND_NMM_GL_E!F54</f>
        <v>0</v>
      </c>
      <c r="G54" s="45">
        <f>FC_IND_NMM_CM_E!G54+FC_IND_NMM_CR_E!G54+FC_IND_NMM_GL_E!G54</f>
        <v>0</v>
      </c>
      <c r="H54" s="45">
        <f>FC_IND_NMM_CM_E!H54+FC_IND_NMM_CR_E!H54+FC_IND_NMM_GL_E!H54</f>
        <v>0</v>
      </c>
      <c r="I54" s="45">
        <f>FC_IND_NMM_CM_E!I54+FC_IND_NMM_CR_E!I54+FC_IND_NMM_GL_E!I54</f>
        <v>0</v>
      </c>
      <c r="J54" s="45">
        <f>FC_IND_NMM_CM_E!J54+FC_IND_NMM_CR_E!J54+FC_IND_NMM_GL_E!J54</f>
        <v>0</v>
      </c>
      <c r="K54" s="45">
        <f>FC_IND_NMM_CM_E!K54+FC_IND_NMM_CR_E!K54+FC_IND_NMM_GL_E!K54</f>
        <v>0</v>
      </c>
      <c r="L54" s="45">
        <f>FC_IND_NMM_CM_E!L54+FC_IND_NMM_CR_E!L54+FC_IND_NMM_GL_E!L54</f>
        <v>0</v>
      </c>
      <c r="M54" s="45">
        <f>FC_IND_NMM_CM_E!M54+FC_IND_NMM_CR_E!M54+FC_IND_NMM_GL_E!M54</f>
        <v>0</v>
      </c>
      <c r="N54" s="45">
        <f>FC_IND_NMM_CM_E!N54+FC_IND_NMM_CR_E!N54+FC_IND_NMM_GL_E!N54</f>
        <v>0</v>
      </c>
      <c r="O54" s="45">
        <f>FC_IND_NMM_CM_E!O54+FC_IND_NMM_CR_E!O54+FC_IND_NMM_GL_E!O54</f>
        <v>0</v>
      </c>
      <c r="P54" s="45">
        <f>FC_IND_NMM_CM_E!P54+FC_IND_NMM_CR_E!P54+FC_IND_NMM_GL_E!P54</f>
        <v>0</v>
      </c>
      <c r="Q54" s="45">
        <f>FC_IND_NMM_CM_E!Q54+FC_IND_NMM_CR_E!Q54+FC_IND_NMM_GL_E!Q54</f>
        <v>0</v>
      </c>
      <c r="R54" s="45">
        <f>FC_IND_NMM_CM_E!R54+FC_IND_NMM_CR_E!R54+FC_IND_NMM_GL_E!R54</f>
        <v>0</v>
      </c>
      <c r="S54" s="45">
        <f>FC_IND_NMM_CM_E!S54+FC_IND_NMM_CR_E!S54+FC_IND_NMM_GL_E!S54</f>
        <v>0</v>
      </c>
      <c r="T54" s="45">
        <f>FC_IND_NMM_CM_E!T54+FC_IND_NMM_CR_E!T54+FC_IND_NMM_GL_E!T54</f>
        <v>0</v>
      </c>
      <c r="U54" s="45">
        <f>FC_IND_NMM_CM_E!U54+FC_IND_NMM_CR_E!U54+FC_IND_NMM_GL_E!U54</f>
        <v>0</v>
      </c>
      <c r="V54" s="45">
        <f>FC_IND_NMM_CM_E!V54+FC_IND_NMM_CR_E!V54+FC_IND_NMM_GL_E!V54</f>
        <v>0</v>
      </c>
      <c r="W54" s="45">
        <f>FC_IND_NMM_CM_E!W54+FC_IND_NMM_CR_E!W54+FC_IND_NMM_GL_E!W54</f>
        <v>0</v>
      </c>
      <c r="X54" s="45">
        <f>FC_IND_NMM_CM_E!X54+FC_IND_NMM_CR_E!X54+FC_IND_NMM_GL_E!X54</f>
        <v>0</v>
      </c>
      <c r="Y54" s="45">
        <f>FC_IND_NMM_CM_E!Y54+FC_IND_NMM_CR_E!Y54+FC_IND_NMM_GL_E!Y54</f>
        <v>0</v>
      </c>
      <c r="Z54" s="45">
        <f>FC_IND_NMM_CM_E!Z54+FC_IND_NMM_CR_E!Z54+FC_IND_NMM_GL_E!Z54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1513.7918208000003</v>
      </c>
      <c r="D61" s="49">
        <f t="shared" si="32"/>
        <v>1533.3921791999996</v>
      </c>
      <c r="E61" s="49">
        <f t="shared" si="32"/>
        <v>1553.328</v>
      </c>
      <c r="F61" s="49">
        <f t="shared" si="32"/>
        <v>1573.4879999999998</v>
      </c>
      <c r="G61" s="49">
        <f t="shared" si="32"/>
        <v>1604.5118207999999</v>
      </c>
      <c r="H61" s="49">
        <f t="shared" si="32"/>
        <v>1636.6561343999999</v>
      </c>
      <c r="I61" s="49">
        <f t="shared" si="32"/>
        <v>1660.9598207999998</v>
      </c>
      <c r="J61" s="49">
        <f t="shared" si="32"/>
        <v>1713.3077462399997</v>
      </c>
      <c r="K61" s="49">
        <f t="shared" si="32"/>
        <v>1537.1315222399994</v>
      </c>
      <c r="L61" s="49">
        <f t="shared" si="32"/>
        <v>1640.5075670399997</v>
      </c>
      <c r="M61" s="49">
        <f t="shared" si="32"/>
        <v>1774.6151788800003</v>
      </c>
      <c r="N61" s="49">
        <f t="shared" si="32"/>
        <v>1781.1111340799996</v>
      </c>
      <c r="O61" s="49">
        <f t="shared" si="32"/>
        <v>283.06783583999999</v>
      </c>
      <c r="P61" s="49">
        <f t="shared" si="32"/>
        <v>345.00379104000001</v>
      </c>
      <c r="Q61" s="49">
        <f t="shared" si="32"/>
        <v>373.67574623999997</v>
      </c>
      <c r="R61" s="49">
        <f t="shared" si="32"/>
        <v>304.95117887999993</v>
      </c>
      <c r="S61" s="49">
        <f t="shared" si="32"/>
        <v>337.72361183999999</v>
      </c>
      <c r="T61" s="49">
        <f t="shared" si="32"/>
        <v>390.01861007999997</v>
      </c>
      <c r="U61" s="49">
        <f t="shared" si="32"/>
        <v>368.58397247999994</v>
      </c>
      <c r="V61" s="49">
        <f t="shared" si="32"/>
        <v>421.83594144000006</v>
      </c>
      <c r="W61" s="49">
        <f t="shared" si="32"/>
        <v>413.44962192000003</v>
      </c>
      <c r="X61" s="49">
        <f t="shared" si="32"/>
        <v>382.57854192000002</v>
      </c>
      <c r="Y61" s="49">
        <f t="shared" ref="Y61:Z61" si="33">SUM(Y62:Y72)</f>
        <v>429.86513231999987</v>
      </c>
      <c r="Z61" s="49">
        <f t="shared" si="33"/>
        <v>420.99868368</v>
      </c>
    </row>
    <row r="62" spans="1:26" ht="11.25" customHeight="1" x14ac:dyDescent="0.2">
      <c r="A62" s="50" t="s">
        <v>92</v>
      </c>
      <c r="B62" s="51" t="s">
        <v>93</v>
      </c>
      <c r="C62" s="52">
        <f>FC_IND_NMM_CM_E!C62+FC_IND_NMM_CR_E!C62+FC_IND_NMM_GL_E!C62</f>
        <v>1513.7918208000003</v>
      </c>
      <c r="D62" s="52">
        <f>FC_IND_NMM_CM_E!D62+FC_IND_NMM_CR_E!D62+FC_IND_NMM_GL_E!D62</f>
        <v>1533.3921791999996</v>
      </c>
      <c r="E62" s="52">
        <f>FC_IND_NMM_CM_E!E62+FC_IND_NMM_CR_E!E62+FC_IND_NMM_GL_E!E62</f>
        <v>1553.328</v>
      </c>
      <c r="F62" s="52">
        <f>FC_IND_NMM_CM_E!F62+FC_IND_NMM_CR_E!F62+FC_IND_NMM_GL_E!F62</f>
        <v>1573.4879999999998</v>
      </c>
      <c r="G62" s="52">
        <f>FC_IND_NMM_CM_E!G62+FC_IND_NMM_CR_E!G62+FC_IND_NMM_GL_E!G62</f>
        <v>1604.5118207999999</v>
      </c>
      <c r="H62" s="52">
        <f>FC_IND_NMM_CM_E!H62+FC_IND_NMM_CR_E!H62+FC_IND_NMM_GL_E!H62</f>
        <v>1636.6561343999999</v>
      </c>
      <c r="I62" s="52">
        <f>FC_IND_NMM_CM_E!I62+FC_IND_NMM_CR_E!I62+FC_IND_NMM_GL_E!I62</f>
        <v>1660.9598207999998</v>
      </c>
      <c r="J62" s="52">
        <f>FC_IND_NMM_CM_E!J62+FC_IND_NMM_CR_E!J62+FC_IND_NMM_GL_E!J62</f>
        <v>1710.6880895999998</v>
      </c>
      <c r="K62" s="52">
        <f>FC_IND_NMM_CM_E!K62+FC_IND_NMM_CR_E!K62+FC_IND_NMM_GL_E!K62</f>
        <v>1534.5118655999995</v>
      </c>
      <c r="L62" s="52">
        <f>FC_IND_NMM_CM_E!L62+FC_IND_NMM_CR_E!L62+FC_IND_NMM_GL_E!L62</f>
        <v>1637.8879103999998</v>
      </c>
      <c r="M62" s="52">
        <f>FC_IND_NMM_CM_E!M62+FC_IND_NMM_CR_E!M62+FC_IND_NMM_GL_E!M62</f>
        <v>1769.3758656000002</v>
      </c>
      <c r="N62" s="52">
        <f>FC_IND_NMM_CM_E!N62+FC_IND_NMM_CR_E!N62+FC_IND_NMM_GL_E!N62</f>
        <v>1775.8718207999996</v>
      </c>
      <c r="O62" s="52">
        <f>FC_IND_NMM_CM_E!O62+FC_IND_NMM_CR_E!O62+FC_IND_NMM_GL_E!O62</f>
        <v>280.44817919999997</v>
      </c>
      <c r="P62" s="52">
        <f>FC_IND_NMM_CM_E!P62+FC_IND_NMM_CR_E!P62+FC_IND_NMM_GL_E!P62</f>
        <v>342.38413439999999</v>
      </c>
      <c r="Q62" s="52">
        <f>FC_IND_NMM_CM_E!Q62+FC_IND_NMM_CR_E!Q62+FC_IND_NMM_GL_E!Q62</f>
        <v>371.05608959999995</v>
      </c>
      <c r="R62" s="52">
        <f>FC_IND_NMM_CM_E!R62+FC_IND_NMM_CR_E!R62+FC_IND_NMM_GL_E!R62</f>
        <v>299.71186559999995</v>
      </c>
      <c r="S62" s="52">
        <f>FC_IND_NMM_CM_E!S62+FC_IND_NMM_CR_E!S62+FC_IND_NMM_GL_E!S62</f>
        <v>335.10395519999997</v>
      </c>
      <c r="T62" s="52">
        <f>FC_IND_NMM_CM_E!T62+FC_IND_NMM_CR_E!T62+FC_IND_NMM_GL_E!T62</f>
        <v>387.18408959999999</v>
      </c>
      <c r="U62" s="52">
        <f>FC_IND_NMM_CM_E!U62+FC_IND_NMM_CR_E!U62+FC_IND_NMM_GL_E!U62</f>
        <v>365.79150719999996</v>
      </c>
      <c r="V62" s="52">
        <f>FC_IND_NMM_CM_E!V62+FC_IND_NMM_CR_E!V62+FC_IND_NMM_GL_E!V62</f>
        <v>418.27322880000008</v>
      </c>
      <c r="W62" s="52">
        <f>FC_IND_NMM_CM_E!W62+FC_IND_NMM_CR_E!W62+FC_IND_NMM_GL_E!W62</f>
        <v>409.59354240000005</v>
      </c>
      <c r="X62" s="52">
        <f>FC_IND_NMM_CM_E!X62+FC_IND_NMM_CR_E!X62+FC_IND_NMM_GL_E!X62</f>
        <v>377.2569024</v>
      </c>
      <c r="Y62" s="52">
        <f>FC_IND_NMM_CM_E!Y62+FC_IND_NMM_CR_E!Y62+FC_IND_NMM_GL_E!Y62</f>
        <v>426.38117759999989</v>
      </c>
      <c r="Z62" s="52">
        <f>FC_IND_NMM_CM_E!Z62+FC_IND_NMM_CR_E!Z62+FC_IND_NMM_GL_E!Z62</f>
        <v>417.77164800000003</v>
      </c>
    </row>
    <row r="63" spans="1:26" ht="11.25" customHeight="1" x14ac:dyDescent="0.2">
      <c r="A63" s="50" t="s">
        <v>94</v>
      </c>
      <c r="B63" s="51" t="s">
        <v>95</v>
      </c>
      <c r="C63" s="52">
        <f>FC_IND_NMM_CM_E!C63+FC_IND_NMM_CR_E!C63+FC_IND_NMM_GL_E!C63</f>
        <v>0</v>
      </c>
      <c r="D63" s="52">
        <f>FC_IND_NMM_CM_E!D63+FC_IND_NMM_CR_E!D63+FC_IND_NMM_GL_E!D63</f>
        <v>0</v>
      </c>
      <c r="E63" s="52">
        <f>FC_IND_NMM_CM_E!E63+FC_IND_NMM_CR_E!E63+FC_IND_NMM_GL_E!E63</f>
        <v>0</v>
      </c>
      <c r="F63" s="52">
        <f>FC_IND_NMM_CM_E!F63+FC_IND_NMM_CR_E!F63+FC_IND_NMM_GL_E!F63</f>
        <v>0</v>
      </c>
      <c r="G63" s="52">
        <f>FC_IND_NMM_CM_E!G63+FC_IND_NMM_CR_E!G63+FC_IND_NMM_GL_E!G63</f>
        <v>0</v>
      </c>
      <c r="H63" s="52">
        <f>FC_IND_NMM_CM_E!H63+FC_IND_NMM_CR_E!H63+FC_IND_NMM_GL_E!H63</f>
        <v>0</v>
      </c>
      <c r="I63" s="52">
        <f>FC_IND_NMM_CM_E!I63+FC_IND_NMM_CR_E!I63+FC_IND_NMM_GL_E!I63</f>
        <v>0</v>
      </c>
      <c r="J63" s="52">
        <f>FC_IND_NMM_CM_E!J63+FC_IND_NMM_CR_E!J63+FC_IND_NMM_GL_E!J63</f>
        <v>0</v>
      </c>
      <c r="K63" s="52">
        <f>FC_IND_NMM_CM_E!K63+FC_IND_NMM_CR_E!K63+FC_IND_NMM_GL_E!K63</f>
        <v>0</v>
      </c>
      <c r="L63" s="52">
        <f>FC_IND_NMM_CM_E!L63+FC_IND_NMM_CR_E!L63+FC_IND_NMM_GL_E!L63</f>
        <v>0</v>
      </c>
      <c r="M63" s="52">
        <f>FC_IND_NMM_CM_E!M63+FC_IND_NMM_CR_E!M63+FC_IND_NMM_GL_E!M63</f>
        <v>0</v>
      </c>
      <c r="N63" s="52">
        <f>FC_IND_NMM_CM_E!N63+FC_IND_NMM_CR_E!N63+FC_IND_NMM_GL_E!N63</f>
        <v>0</v>
      </c>
      <c r="O63" s="52">
        <f>FC_IND_NMM_CM_E!O63+FC_IND_NMM_CR_E!O63+FC_IND_NMM_GL_E!O63</f>
        <v>0</v>
      </c>
      <c r="P63" s="52">
        <f>FC_IND_NMM_CM_E!P63+FC_IND_NMM_CR_E!P63+FC_IND_NMM_GL_E!P63</f>
        <v>0</v>
      </c>
      <c r="Q63" s="52">
        <f>FC_IND_NMM_CM_E!Q63+FC_IND_NMM_CR_E!Q63+FC_IND_NMM_GL_E!Q63</f>
        <v>0</v>
      </c>
      <c r="R63" s="52">
        <f>FC_IND_NMM_CM_E!R63+FC_IND_NMM_CR_E!R63+FC_IND_NMM_GL_E!R63</f>
        <v>0</v>
      </c>
      <c r="S63" s="52">
        <f>FC_IND_NMM_CM_E!S63+FC_IND_NMM_CR_E!S63+FC_IND_NMM_GL_E!S63</f>
        <v>0</v>
      </c>
      <c r="T63" s="52">
        <f>FC_IND_NMM_CM_E!T63+FC_IND_NMM_CR_E!T63+FC_IND_NMM_GL_E!T63</f>
        <v>0</v>
      </c>
      <c r="U63" s="52">
        <f>FC_IND_NMM_CM_E!U63+FC_IND_NMM_CR_E!U63+FC_IND_NMM_GL_E!U63</f>
        <v>0</v>
      </c>
      <c r="V63" s="52">
        <f>FC_IND_NMM_CM_E!V63+FC_IND_NMM_CR_E!V63+FC_IND_NMM_GL_E!V63</f>
        <v>0</v>
      </c>
      <c r="W63" s="52">
        <f>FC_IND_NMM_CM_E!W63+FC_IND_NMM_CR_E!W63+FC_IND_NMM_GL_E!W63</f>
        <v>0</v>
      </c>
      <c r="X63" s="52">
        <f>FC_IND_NMM_CM_E!X63+FC_IND_NMM_CR_E!X63+FC_IND_NMM_GL_E!X63</f>
        <v>0</v>
      </c>
      <c r="Y63" s="52">
        <f>FC_IND_NMM_CM_E!Y63+FC_IND_NMM_CR_E!Y63+FC_IND_NMM_GL_E!Y63</f>
        <v>0</v>
      </c>
      <c r="Z63" s="52">
        <f>FC_IND_NMM_CM_E!Z63+FC_IND_NMM_CR_E!Z63+FC_IND_NMM_GL_E!Z63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FC_IND_NMM_CM_E!C64+FC_IND_NMM_CR_E!C64+FC_IND_NMM_GL_E!C64</f>
        <v>0</v>
      </c>
      <c r="D64" s="52">
        <f>FC_IND_NMM_CM_E!D64+FC_IND_NMM_CR_E!D64+FC_IND_NMM_GL_E!D64</f>
        <v>0</v>
      </c>
      <c r="E64" s="52">
        <f>FC_IND_NMM_CM_E!E64+FC_IND_NMM_CR_E!E64+FC_IND_NMM_GL_E!E64</f>
        <v>0</v>
      </c>
      <c r="F64" s="52">
        <f>FC_IND_NMM_CM_E!F64+FC_IND_NMM_CR_E!F64+FC_IND_NMM_GL_E!F64</f>
        <v>0</v>
      </c>
      <c r="G64" s="52">
        <f>FC_IND_NMM_CM_E!G64+FC_IND_NMM_CR_E!G64+FC_IND_NMM_GL_E!G64</f>
        <v>0</v>
      </c>
      <c r="H64" s="52">
        <f>FC_IND_NMM_CM_E!H64+FC_IND_NMM_CR_E!H64+FC_IND_NMM_GL_E!H64</f>
        <v>0</v>
      </c>
      <c r="I64" s="52">
        <f>FC_IND_NMM_CM_E!I64+FC_IND_NMM_CR_E!I64+FC_IND_NMM_GL_E!I64</f>
        <v>0</v>
      </c>
      <c r="J64" s="52">
        <f>FC_IND_NMM_CM_E!J64+FC_IND_NMM_CR_E!J64+FC_IND_NMM_GL_E!J64</f>
        <v>0</v>
      </c>
      <c r="K64" s="52">
        <f>FC_IND_NMM_CM_E!K64+FC_IND_NMM_CR_E!K64+FC_IND_NMM_GL_E!K64</f>
        <v>0</v>
      </c>
      <c r="L64" s="52">
        <f>FC_IND_NMM_CM_E!L64+FC_IND_NMM_CR_E!L64+FC_IND_NMM_GL_E!L64</f>
        <v>0</v>
      </c>
      <c r="M64" s="52">
        <f>FC_IND_NMM_CM_E!M64+FC_IND_NMM_CR_E!M64+FC_IND_NMM_GL_E!M64</f>
        <v>0</v>
      </c>
      <c r="N64" s="52">
        <f>FC_IND_NMM_CM_E!N64+FC_IND_NMM_CR_E!N64+FC_IND_NMM_GL_E!N64</f>
        <v>0</v>
      </c>
      <c r="O64" s="52">
        <f>FC_IND_NMM_CM_E!O64+FC_IND_NMM_CR_E!O64+FC_IND_NMM_GL_E!O64</f>
        <v>0</v>
      </c>
      <c r="P64" s="52">
        <f>FC_IND_NMM_CM_E!P64+FC_IND_NMM_CR_E!P64+FC_IND_NMM_GL_E!P64</f>
        <v>0</v>
      </c>
      <c r="Q64" s="52">
        <f>FC_IND_NMM_CM_E!Q64+FC_IND_NMM_CR_E!Q64+FC_IND_NMM_GL_E!Q64</f>
        <v>0</v>
      </c>
      <c r="R64" s="52">
        <f>FC_IND_NMM_CM_E!R64+FC_IND_NMM_CR_E!R64+FC_IND_NMM_GL_E!R64</f>
        <v>0</v>
      </c>
      <c r="S64" s="52">
        <f>FC_IND_NMM_CM_E!S64+FC_IND_NMM_CR_E!S64+FC_IND_NMM_GL_E!S64</f>
        <v>0</v>
      </c>
      <c r="T64" s="52">
        <f>FC_IND_NMM_CM_E!T64+FC_IND_NMM_CR_E!T64+FC_IND_NMM_GL_E!T64</f>
        <v>0</v>
      </c>
      <c r="U64" s="52">
        <f>FC_IND_NMM_CM_E!U64+FC_IND_NMM_CR_E!U64+FC_IND_NMM_GL_E!U64</f>
        <v>0</v>
      </c>
      <c r="V64" s="52">
        <f>FC_IND_NMM_CM_E!V64+FC_IND_NMM_CR_E!V64+FC_IND_NMM_GL_E!V64</f>
        <v>0</v>
      </c>
      <c r="W64" s="52">
        <f>FC_IND_NMM_CM_E!W64+FC_IND_NMM_CR_E!W64+FC_IND_NMM_GL_E!W64</f>
        <v>0</v>
      </c>
      <c r="X64" s="52">
        <f>FC_IND_NMM_CM_E!X64+FC_IND_NMM_CR_E!X64+FC_IND_NMM_GL_E!X64</f>
        <v>0</v>
      </c>
      <c r="Y64" s="52">
        <f>FC_IND_NMM_CM_E!Y64+FC_IND_NMM_CR_E!Y64+FC_IND_NMM_GL_E!Y64</f>
        <v>0</v>
      </c>
      <c r="Z64" s="52">
        <f>FC_IND_NMM_CM_E!Z64+FC_IND_NMM_CR_E!Z64+FC_IND_NMM_GL_E!Z64</f>
        <v>0</v>
      </c>
    </row>
    <row r="65" spans="1:26" ht="11.25" customHeight="1" x14ac:dyDescent="0.2">
      <c r="A65" s="50" t="s">
        <v>98</v>
      </c>
      <c r="B65" s="51" t="s">
        <v>99</v>
      </c>
      <c r="C65" s="52">
        <f>FC_IND_NMM_CM_E!C65+FC_IND_NMM_CR_E!C65+FC_IND_NMM_GL_E!C65</f>
        <v>0</v>
      </c>
      <c r="D65" s="52">
        <f>FC_IND_NMM_CM_E!D65+FC_IND_NMM_CR_E!D65+FC_IND_NMM_GL_E!D65</f>
        <v>0</v>
      </c>
      <c r="E65" s="52">
        <f>FC_IND_NMM_CM_E!E65+FC_IND_NMM_CR_E!E65+FC_IND_NMM_GL_E!E65</f>
        <v>0</v>
      </c>
      <c r="F65" s="52">
        <f>FC_IND_NMM_CM_E!F65+FC_IND_NMM_CR_E!F65+FC_IND_NMM_GL_E!F65</f>
        <v>0</v>
      </c>
      <c r="G65" s="52">
        <f>FC_IND_NMM_CM_E!G65+FC_IND_NMM_CR_E!G65+FC_IND_NMM_GL_E!G65</f>
        <v>0</v>
      </c>
      <c r="H65" s="52">
        <f>FC_IND_NMM_CM_E!H65+FC_IND_NMM_CR_E!H65+FC_IND_NMM_GL_E!H65</f>
        <v>0</v>
      </c>
      <c r="I65" s="52">
        <f>FC_IND_NMM_CM_E!I65+FC_IND_NMM_CR_E!I65+FC_IND_NMM_GL_E!I65</f>
        <v>0</v>
      </c>
      <c r="J65" s="52">
        <f>FC_IND_NMM_CM_E!J65+FC_IND_NMM_CR_E!J65+FC_IND_NMM_GL_E!J65</f>
        <v>0</v>
      </c>
      <c r="K65" s="52">
        <f>FC_IND_NMM_CM_E!K65+FC_IND_NMM_CR_E!K65+FC_IND_NMM_GL_E!K65</f>
        <v>0</v>
      </c>
      <c r="L65" s="52">
        <f>FC_IND_NMM_CM_E!L65+FC_IND_NMM_CR_E!L65+FC_IND_NMM_GL_E!L65</f>
        <v>0</v>
      </c>
      <c r="M65" s="52">
        <f>FC_IND_NMM_CM_E!M65+FC_IND_NMM_CR_E!M65+FC_IND_NMM_GL_E!M65</f>
        <v>0</v>
      </c>
      <c r="N65" s="52">
        <f>FC_IND_NMM_CM_E!N65+FC_IND_NMM_CR_E!N65+FC_IND_NMM_GL_E!N65</f>
        <v>0</v>
      </c>
      <c r="O65" s="52">
        <f>FC_IND_NMM_CM_E!O65+FC_IND_NMM_CR_E!O65+FC_IND_NMM_GL_E!O65</f>
        <v>0</v>
      </c>
      <c r="P65" s="52">
        <f>FC_IND_NMM_CM_E!P65+FC_IND_NMM_CR_E!P65+FC_IND_NMM_GL_E!P65</f>
        <v>0</v>
      </c>
      <c r="Q65" s="52">
        <f>FC_IND_NMM_CM_E!Q65+FC_IND_NMM_CR_E!Q65+FC_IND_NMM_GL_E!Q65</f>
        <v>0</v>
      </c>
      <c r="R65" s="52">
        <f>FC_IND_NMM_CM_E!R65+FC_IND_NMM_CR_E!R65+FC_IND_NMM_GL_E!R65</f>
        <v>0</v>
      </c>
      <c r="S65" s="52">
        <f>FC_IND_NMM_CM_E!S65+FC_IND_NMM_CR_E!S65+FC_IND_NMM_GL_E!S65</f>
        <v>0</v>
      </c>
      <c r="T65" s="52">
        <f>FC_IND_NMM_CM_E!T65+FC_IND_NMM_CR_E!T65+FC_IND_NMM_GL_E!T65</f>
        <v>0</v>
      </c>
      <c r="U65" s="52">
        <f>FC_IND_NMM_CM_E!U65+FC_IND_NMM_CR_E!U65+FC_IND_NMM_GL_E!U65</f>
        <v>0</v>
      </c>
      <c r="V65" s="52">
        <f>FC_IND_NMM_CM_E!V65+FC_IND_NMM_CR_E!V65+FC_IND_NMM_GL_E!V65</f>
        <v>0</v>
      </c>
      <c r="W65" s="52">
        <f>FC_IND_NMM_CM_E!W65+FC_IND_NMM_CR_E!W65+FC_IND_NMM_GL_E!W65</f>
        <v>0</v>
      </c>
      <c r="X65" s="52">
        <f>FC_IND_NMM_CM_E!X65+FC_IND_NMM_CR_E!X65+FC_IND_NMM_GL_E!X65</f>
        <v>0</v>
      </c>
      <c r="Y65" s="52">
        <f>FC_IND_NMM_CM_E!Y65+FC_IND_NMM_CR_E!Y65+FC_IND_NMM_GL_E!Y65</f>
        <v>0</v>
      </c>
      <c r="Z65" s="52">
        <f>FC_IND_NMM_CM_E!Z65+FC_IND_NMM_CR_E!Z65+FC_IND_NMM_GL_E!Z65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FC_IND_NMM_CM_E!C66+FC_IND_NMM_CR_E!C66+FC_IND_NMM_GL_E!C66</f>
        <v>0</v>
      </c>
      <c r="D66" s="52">
        <f>FC_IND_NMM_CM_E!D66+FC_IND_NMM_CR_E!D66+FC_IND_NMM_GL_E!D66</f>
        <v>0</v>
      </c>
      <c r="E66" s="52">
        <f>FC_IND_NMM_CM_E!E66+FC_IND_NMM_CR_E!E66+FC_IND_NMM_GL_E!E66</f>
        <v>0</v>
      </c>
      <c r="F66" s="52">
        <f>FC_IND_NMM_CM_E!F66+FC_IND_NMM_CR_E!F66+FC_IND_NMM_GL_E!F66</f>
        <v>0</v>
      </c>
      <c r="G66" s="52">
        <f>FC_IND_NMM_CM_E!G66+FC_IND_NMM_CR_E!G66+FC_IND_NMM_GL_E!G66</f>
        <v>0</v>
      </c>
      <c r="H66" s="52">
        <f>FC_IND_NMM_CM_E!H66+FC_IND_NMM_CR_E!H66+FC_IND_NMM_GL_E!H66</f>
        <v>0</v>
      </c>
      <c r="I66" s="52">
        <f>FC_IND_NMM_CM_E!I66+FC_IND_NMM_CR_E!I66+FC_IND_NMM_GL_E!I66</f>
        <v>0</v>
      </c>
      <c r="J66" s="52">
        <f>FC_IND_NMM_CM_E!J66+FC_IND_NMM_CR_E!J66+FC_IND_NMM_GL_E!J66</f>
        <v>0</v>
      </c>
      <c r="K66" s="52">
        <f>FC_IND_NMM_CM_E!K66+FC_IND_NMM_CR_E!K66+FC_IND_NMM_GL_E!K66</f>
        <v>0</v>
      </c>
      <c r="L66" s="52">
        <f>FC_IND_NMM_CM_E!L66+FC_IND_NMM_CR_E!L66+FC_IND_NMM_GL_E!L66</f>
        <v>0</v>
      </c>
      <c r="M66" s="52">
        <f>FC_IND_NMM_CM_E!M66+FC_IND_NMM_CR_E!M66+FC_IND_NMM_GL_E!M66</f>
        <v>0</v>
      </c>
      <c r="N66" s="52">
        <f>FC_IND_NMM_CM_E!N66+FC_IND_NMM_CR_E!N66+FC_IND_NMM_GL_E!N66</f>
        <v>0</v>
      </c>
      <c r="O66" s="52">
        <f>FC_IND_NMM_CM_E!O66+FC_IND_NMM_CR_E!O66+FC_IND_NMM_GL_E!O66</f>
        <v>0</v>
      </c>
      <c r="P66" s="52">
        <f>FC_IND_NMM_CM_E!P66+FC_IND_NMM_CR_E!P66+FC_IND_NMM_GL_E!P66</f>
        <v>0</v>
      </c>
      <c r="Q66" s="52">
        <f>FC_IND_NMM_CM_E!Q66+FC_IND_NMM_CR_E!Q66+FC_IND_NMM_GL_E!Q66</f>
        <v>0</v>
      </c>
      <c r="R66" s="52">
        <f>FC_IND_NMM_CM_E!R66+FC_IND_NMM_CR_E!R66+FC_IND_NMM_GL_E!R66</f>
        <v>0</v>
      </c>
      <c r="S66" s="52">
        <f>FC_IND_NMM_CM_E!S66+FC_IND_NMM_CR_E!S66+FC_IND_NMM_GL_E!S66</f>
        <v>0</v>
      </c>
      <c r="T66" s="52">
        <f>FC_IND_NMM_CM_E!T66+FC_IND_NMM_CR_E!T66+FC_IND_NMM_GL_E!T66</f>
        <v>0</v>
      </c>
      <c r="U66" s="52">
        <f>FC_IND_NMM_CM_E!U66+FC_IND_NMM_CR_E!U66+FC_IND_NMM_GL_E!U66</f>
        <v>0</v>
      </c>
      <c r="V66" s="52">
        <f>FC_IND_NMM_CM_E!V66+FC_IND_NMM_CR_E!V66+FC_IND_NMM_GL_E!V66</f>
        <v>0</v>
      </c>
      <c r="W66" s="52">
        <f>FC_IND_NMM_CM_E!W66+FC_IND_NMM_CR_E!W66+FC_IND_NMM_GL_E!W66</f>
        <v>0</v>
      </c>
      <c r="X66" s="52">
        <f>FC_IND_NMM_CM_E!X66+FC_IND_NMM_CR_E!X66+FC_IND_NMM_GL_E!X66</f>
        <v>0</v>
      </c>
      <c r="Y66" s="52">
        <f>FC_IND_NMM_CM_E!Y66+FC_IND_NMM_CR_E!Y66+FC_IND_NMM_GL_E!Y66</f>
        <v>0</v>
      </c>
      <c r="Z66" s="52">
        <f>FC_IND_NMM_CM_E!Z66+FC_IND_NMM_CR_E!Z66+FC_IND_NMM_GL_E!Z66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FC_IND_NMM_CM_E!C67+FC_IND_NMM_CR_E!C67+FC_IND_NMM_GL_E!C67</f>
        <v>0</v>
      </c>
      <c r="D67" s="52">
        <f>FC_IND_NMM_CM_E!D67+FC_IND_NMM_CR_E!D67+FC_IND_NMM_GL_E!D67</f>
        <v>0</v>
      </c>
      <c r="E67" s="52">
        <f>FC_IND_NMM_CM_E!E67+FC_IND_NMM_CR_E!E67+FC_IND_NMM_GL_E!E67</f>
        <v>0</v>
      </c>
      <c r="F67" s="52">
        <f>FC_IND_NMM_CM_E!F67+FC_IND_NMM_CR_E!F67+FC_IND_NMM_GL_E!F67</f>
        <v>0</v>
      </c>
      <c r="G67" s="52">
        <f>FC_IND_NMM_CM_E!G67+FC_IND_NMM_CR_E!G67+FC_IND_NMM_GL_E!G67</f>
        <v>0</v>
      </c>
      <c r="H67" s="52">
        <f>FC_IND_NMM_CM_E!H67+FC_IND_NMM_CR_E!H67+FC_IND_NMM_GL_E!H67</f>
        <v>0</v>
      </c>
      <c r="I67" s="52">
        <f>FC_IND_NMM_CM_E!I67+FC_IND_NMM_CR_E!I67+FC_IND_NMM_GL_E!I67</f>
        <v>0</v>
      </c>
      <c r="J67" s="52">
        <f>FC_IND_NMM_CM_E!J67+FC_IND_NMM_CR_E!J67+FC_IND_NMM_GL_E!J67</f>
        <v>0</v>
      </c>
      <c r="K67" s="52">
        <f>FC_IND_NMM_CM_E!K67+FC_IND_NMM_CR_E!K67+FC_IND_NMM_GL_E!K67</f>
        <v>0</v>
      </c>
      <c r="L67" s="52">
        <f>FC_IND_NMM_CM_E!L67+FC_IND_NMM_CR_E!L67+FC_IND_NMM_GL_E!L67</f>
        <v>0</v>
      </c>
      <c r="M67" s="52">
        <f>FC_IND_NMM_CM_E!M67+FC_IND_NMM_CR_E!M67+FC_IND_NMM_GL_E!M67</f>
        <v>0</v>
      </c>
      <c r="N67" s="52">
        <f>FC_IND_NMM_CM_E!N67+FC_IND_NMM_CR_E!N67+FC_IND_NMM_GL_E!N67</f>
        <v>0</v>
      </c>
      <c r="O67" s="52">
        <f>FC_IND_NMM_CM_E!O67+FC_IND_NMM_CR_E!O67+FC_IND_NMM_GL_E!O67</f>
        <v>0</v>
      </c>
      <c r="P67" s="52">
        <f>FC_IND_NMM_CM_E!P67+FC_IND_NMM_CR_E!P67+FC_IND_NMM_GL_E!P67</f>
        <v>0</v>
      </c>
      <c r="Q67" s="52">
        <f>FC_IND_NMM_CM_E!Q67+FC_IND_NMM_CR_E!Q67+FC_IND_NMM_GL_E!Q67</f>
        <v>0</v>
      </c>
      <c r="R67" s="52">
        <f>FC_IND_NMM_CM_E!R67+FC_IND_NMM_CR_E!R67+FC_IND_NMM_GL_E!R67</f>
        <v>0</v>
      </c>
      <c r="S67" s="52">
        <f>FC_IND_NMM_CM_E!S67+FC_IND_NMM_CR_E!S67+FC_IND_NMM_GL_E!S67</f>
        <v>0</v>
      </c>
      <c r="T67" s="52">
        <f>FC_IND_NMM_CM_E!T67+FC_IND_NMM_CR_E!T67+FC_IND_NMM_GL_E!T67</f>
        <v>0</v>
      </c>
      <c r="U67" s="52">
        <f>FC_IND_NMM_CM_E!U67+FC_IND_NMM_CR_E!U67+FC_IND_NMM_GL_E!U67</f>
        <v>0</v>
      </c>
      <c r="V67" s="52">
        <f>FC_IND_NMM_CM_E!V67+FC_IND_NMM_CR_E!V67+FC_IND_NMM_GL_E!V67</f>
        <v>0</v>
      </c>
      <c r="W67" s="52">
        <f>FC_IND_NMM_CM_E!W67+FC_IND_NMM_CR_E!W67+FC_IND_NMM_GL_E!W67</f>
        <v>0</v>
      </c>
      <c r="X67" s="52">
        <f>FC_IND_NMM_CM_E!X67+FC_IND_NMM_CR_E!X67+FC_IND_NMM_GL_E!X67</f>
        <v>0</v>
      </c>
      <c r="Y67" s="52">
        <f>FC_IND_NMM_CM_E!Y67+FC_IND_NMM_CR_E!Y67+FC_IND_NMM_GL_E!Y67</f>
        <v>0</v>
      </c>
      <c r="Z67" s="52">
        <f>FC_IND_NMM_CM_E!Z67+FC_IND_NMM_CR_E!Z67+FC_IND_NMM_GL_E!Z67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FC_IND_NMM_CM_E!C68+FC_IND_NMM_CR_E!C68+FC_IND_NMM_GL_E!C68</f>
        <v>0</v>
      </c>
      <c r="D68" s="52">
        <f>FC_IND_NMM_CM_E!D68+FC_IND_NMM_CR_E!D68+FC_IND_NMM_GL_E!D68</f>
        <v>0</v>
      </c>
      <c r="E68" s="52">
        <f>FC_IND_NMM_CM_E!E68+FC_IND_NMM_CR_E!E68+FC_IND_NMM_GL_E!E68</f>
        <v>0</v>
      </c>
      <c r="F68" s="52">
        <f>FC_IND_NMM_CM_E!F68+FC_IND_NMM_CR_E!F68+FC_IND_NMM_GL_E!F68</f>
        <v>0</v>
      </c>
      <c r="G68" s="52">
        <f>FC_IND_NMM_CM_E!G68+FC_IND_NMM_CR_E!G68+FC_IND_NMM_GL_E!G68</f>
        <v>0</v>
      </c>
      <c r="H68" s="52">
        <f>FC_IND_NMM_CM_E!H68+FC_IND_NMM_CR_E!H68+FC_IND_NMM_GL_E!H68</f>
        <v>0</v>
      </c>
      <c r="I68" s="52">
        <f>FC_IND_NMM_CM_E!I68+FC_IND_NMM_CR_E!I68+FC_IND_NMM_GL_E!I68</f>
        <v>0</v>
      </c>
      <c r="J68" s="52">
        <f>FC_IND_NMM_CM_E!J68+FC_IND_NMM_CR_E!J68+FC_IND_NMM_GL_E!J68</f>
        <v>0</v>
      </c>
      <c r="K68" s="52">
        <f>FC_IND_NMM_CM_E!K68+FC_IND_NMM_CR_E!K68+FC_IND_NMM_GL_E!K68</f>
        <v>0</v>
      </c>
      <c r="L68" s="52">
        <f>FC_IND_NMM_CM_E!L68+FC_IND_NMM_CR_E!L68+FC_IND_NMM_GL_E!L68</f>
        <v>0</v>
      </c>
      <c r="M68" s="52">
        <f>FC_IND_NMM_CM_E!M68+FC_IND_NMM_CR_E!M68+FC_IND_NMM_GL_E!M68</f>
        <v>0</v>
      </c>
      <c r="N68" s="52">
        <f>FC_IND_NMM_CM_E!N68+FC_IND_NMM_CR_E!N68+FC_IND_NMM_GL_E!N68</f>
        <v>0</v>
      </c>
      <c r="O68" s="52">
        <f>FC_IND_NMM_CM_E!O68+FC_IND_NMM_CR_E!O68+FC_IND_NMM_GL_E!O68</f>
        <v>0</v>
      </c>
      <c r="P68" s="52">
        <f>FC_IND_NMM_CM_E!P68+FC_IND_NMM_CR_E!P68+FC_IND_NMM_GL_E!P68</f>
        <v>0</v>
      </c>
      <c r="Q68" s="52">
        <f>FC_IND_NMM_CM_E!Q68+FC_IND_NMM_CR_E!Q68+FC_IND_NMM_GL_E!Q68</f>
        <v>0</v>
      </c>
      <c r="R68" s="52">
        <f>FC_IND_NMM_CM_E!R68+FC_IND_NMM_CR_E!R68+FC_IND_NMM_GL_E!R68</f>
        <v>0</v>
      </c>
      <c r="S68" s="52">
        <f>FC_IND_NMM_CM_E!S68+FC_IND_NMM_CR_E!S68+FC_IND_NMM_GL_E!S68</f>
        <v>0</v>
      </c>
      <c r="T68" s="52">
        <f>FC_IND_NMM_CM_E!T68+FC_IND_NMM_CR_E!T68+FC_IND_NMM_GL_E!T68</f>
        <v>0</v>
      </c>
      <c r="U68" s="52">
        <f>FC_IND_NMM_CM_E!U68+FC_IND_NMM_CR_E!U68+FC_IND_NMM_GL_E!U68</f>
        <v>0</v>
      </c>
      <c r="V68" s="52">
        <f>FC_IND_NMM_CM_E!V68+FC_IND_NMM_CR_E!V68+FC_IND_NMM_GL_E!V68</f>
        <v>0</v>
      </c>
      <c r="W68" s="52">
        <f>FC_IND_NMM_CM_E!W68+FC_IND_NMM_CR_E!W68+FC_IND_NMM_GL_E!W68</f>
        <v>0</v>
      </c>
      <c r="X68" s="52">
        <f>FC_IND_NMM_CM_E!X68+FC_IND_NMM_CR_E!X68+FC_IND_NMM_GL_E!X68</f>
        <v>0</v>
      </c>
      <c r="Y68" s="52">
        <f>FC_IND_NMM_CM_E!Y68+FC_IND_NMM_CR_E!Y68+FC_IND_NMM_GL_E!Y68</f>
        <v>0</v>
      </c>
      <c r="Z68" s="52">
        <f>FC_IND_NMM_CM_E!Z68+FC_IND_NMM_CR_E!Z68+FC_IND_NMM_GL_E!Z68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FC_IND_NMM_CM_E!C69+FC_IND_NMM_CR_E!C69+FC_IND_NMM_GL_E!C69</f>
        <v>0</v>
      </c>
      <c r="D69" s="52">
        <f>FC_IND_NMM_CM_E!D69+FC_IND_NMM_CR_E!D69+FC_IND_NMM_GL_E!D69</f>
        <v>0</v>
      </c>
      <c r="E69" s="52">
        <f>FC_IND_NMM_CM_E!E69+FC_IND_NMM_CR_E!E69+FC_IND_NMM_GL_E!E69</f>
        <v>0</v>
      </c>
      <c r="F69" s="52">
        <f>FC_IND_NMM_CM_E!F69+FC_IND_NMM_CR_E!F69+FC_IND_NMM_GL_E!F69</f>
        <v>0</v>
      </c>
      <c r="G69" s="52">
        <f>FC_IND_NMM_CM_E!G69+FC_IND_NMM_CR_E!G69+FC_IND_NMM_GL_E!G69</f>
        <v>0</v>
      </c>
      <c r="H69" s="52">
        <f>FC_IND_NMM_CM_E!H69+FC_IND_NMM_CR_E!H69+FC_IND_NMM_GL_E!H69</f>
        <v>0</v>
      </c>
      <c r="I69" s="52">
        <f>FC_IND_NMM_CM_E!I69+FC_IND_NMM_CR_E!I69+FC_IND_NMM_GL_E!I69</f>
        <v>0</v>
      </c>
      <c r="J69" s="52">
        <f>FC_IND_NMM_CM_E!J69+FC_IND_NMM_CR_E!J69+FC_IND_NMM_GL_E!J69</f>
        <v>2.6196566400000005</v>
      </c>
      <c r="K69" s="52">
        <f>FC_IND_NMM_CM_E!K69+FC_IND_NMM_CR_E!K69+FC_IND_NMM_GL_E!K69</f>
        <v>2.6196566399999996</v>
      </c>
      <c r="L69" s="52">
        <f>FC_IND_NMM_CM_E!L69+FC_IND_NMM_CR_E!L69+FC_IND_NMM_GL_E!L69</f>
        <v>2.6196566400000005</v>
      </c>
      <c r="M69" s="52">
        <f>FC_IND_NMM_CM_E!M69+FC_IND_NMM_CR_E!M69+FC_IND_NMM_GL_E!M69</f>
        <v>5.2393132799999993</v>
      </c>
      <c r="N69" s="52">
        <f>FC_IND_NMM_CM_E!N69+FC_IND_NMM_CR_E!N69+FC_IND_NMM_GL_E!N69</f>
        <v>5.2393132799999993</v>
      </c>
      <c r="O69" s="52">
        <f>FC_IND_NMM_CM_E!O69+FC_IND_NMM_CR_E!O69+FC_IND_NMM_GL_E!O69</f>
        <v>2.6196566400000001</v>
      </c>
      <c r="P69" s="52">
        <f>FC_IND_NMM_CM_E!P69+FC_IND_NMM_CR_E!P69+FC_IND_NMM_GL_E!P69</f>
        <v>2.6196566400000005</v>
      </c>
      <c r="Q69" s="52">
        <f>FC_IND_NMM_CM_E!Q69+FC_IND_NMM_CR_E!Q69+FC_IND_NMM_GL_E!Q69</f>
        <v>2.6196566400000001</v>
      </c>
      <c r="R69" s="52">
        <f>FC_IND_NMM_CM_E!R69+FC_IND_NMM_CR_E!R69+FC_IND_NMM_GL_E!R69</f>
        <v>5.2393132799999993</v>
      </c>
      <c r="S69" s="52">
        <f>FC_IND_NMM_CM_E!S69+FC_IND_NMM_CR_E!S69+FC_IND_NMM_GL_E!S69</f>
        <v>2.6196566400000005</v>
      </c>
      <c r="T69" s="52">
        <f>FC_IND_NMM_CM_E!T69+FC_IND_NMM_CR_E!T69+FC_IND_NMM_GL_E!T69</f>
        <v>2.8345204800000006</v>
      </c>
      <c r="U69" s="52">
        <f>FC_IND_NMM_CM_E!U69+FC_IND_NMM_CR_E!U69+FC_IND_NMM_GL_E!U69</f>
        <v>2.7924652799999996</v>
      </c>
      <c r="V69" s="52">
        <f>FC_IND_NMM_CM_E!V69+FC_IND_NMM_CR_E!V69+FC_IND_NMM_GL_E!V69</f>
        <v>3.5627126400000009</v>
      </c>
      <c r="W69" s="52">
        <f>FC_IND_NMM_CM_E!W69+FC_IND_NMM_CR_E!W69+FC_IND_NMM_GL_E!W69</f>
        <v>3.8560795200000006</v>
      </c>
      <c r="X69" s="52">
        <f>FC_IND_NMM_CM_E!X69+FC_IND_NMM_CR_E!X69+FC_IND_NMM_GL_E!X69</f>
        <v>5.3216395200000015</v>
      </c>
      <c r="Y69" s="52">
        <f>FC_IND_NMM_CM_E!Y69+FC_IND_NMM_CR_E!Y69+FC_IND_NMM_GL_E!Y69</f>
        <v>3.4839547199999998</v>
      </c>
      <c r="Z69" s="52">
        <f>FC_IND_NMM_CM_E!Z69+FC_IND_NMM_CR_E!Z69+FC_IND_NMM_GL_E!Z69</f>
        <v>3.2270356799999989</v>
      </c>
    </row>
    <row r="70" spans="1:26" ht="11.25" customHeight="1" x14ac:dyDescent="0.2">
      <c r="A70" s="50" t="s">
        <v>108</v>
      </c>
      <c r="B70" s="51" t="s">
        <v>109</v>
      </c>
      <c r="C70" s="52">
        <f>FC_IND_NMM_CM_E!C70+FC_IND_NMM_CR_E!C70+FC_IND_NMM_GL_E!C70</f>
        <v>0</v>
      </c>
      <c r="D70" s="52">
        <f>FC_IND_NMM_CM_E!D70+FC_IND_NMM_CR_E!D70+FC_IND_NMM_GL_E!D70</f>
        <v>0</v>
      </c>
      <c r="E70" s="52">
        <f>FC_IND_NMM_CM_E!E70+FC_IND_NMM_CR_E!E70+FC_IND_NMM_GL_E!E70</f>
        <v>0</v>
      </c>
      <c r="F70" s="52">
        <f>FC_IND_NMM_CM_E!F70+FC_IND_NMM_CR_E!F70+FC_IND_NMM_GL_E!F70</f>
        <v>0</v>
      </c>
      <c r="G70" s="52">
        <f>FC_IND_NMM_CM_E!G70+FC_IND_NMM_CR_E!G70+FC_IND_NMM_GL_E!G70</f>
        <v>0</v>
      </c>
      <c r="H70" s="52">
        <f>FC_IND_NMM_CM_E!H70+FC_IND_NMM_CR_E!H70+FC_IND_NMM_GL_E!H70</f>
        <v>0</v>
      </c>
      <c r="I70" s="52">
        <f>FC_IND_NMM_CM_E!I70+FC_IND_NMM_CR_E!I70+FC_IND_NMM_GL_E!I70</f>
        <v>0</v>
      </c>
      <c r="J70" s="52">
        <f>FC_IND_NMM_CM_E!J70+FC_IND_NMM_CR_E!J70+FC_IND_NMM_GL_E!J70</f>
        <v>0</v>
      </c>
      <c r="K70" s="52">
        <f>FC_IND_NMM_CM_E!K70+FC_IND_NMM_CR_E!K70+FC_IND_NMM_GL_E!K70</f>
        <v>0</v>
      </c>
      <c r="L70" s="52">
        <f>FC_IND_NMM_CM_E!L70+FC_IND_NMM_CR_E!L70+FC_IND_NMM_GL_E!L70</f>
        <v>0</v>
      </c>
      <c r="M70" s="52">
        <f>FC_IND_NMM_CM_E!M70+FC_IND_NMM_CR_E!M70+FC_IND_NMM_GL_E!M70</f>
        <v>0</v>
      </c>
      <c r="N70" s="52">
        <f>FC_IND_NMM_CM_E!N70+FC_IND_NMM_CR_E!N70+FC_IND_NMM_GL_E!N70</f>
        <v>0</v>
      </c>
      <c r="O70" s="52">
        <f>FC_IND_NMM_CM_E!O70+FC_IND_NMM_CR_E!O70+FC_IND_NMM_GL_E!O70</f>
        <v>0</v>
      </c>
      <c r="P70" s="52">
        <f>FC_IND_NMM_CM_E!P70+FC_IND_NMM_CR_E!P70+FC_IND_NMM_GL_E!P70</f>
        <v>0</v>
      </c>
      <c r="Q70" s="52">
        <f>FC_IND_NMM_CM_E!Q70+FC_IND_NMM_CR_E!Q70+FC_IND_NMM_GL_E!Q70</f>
        <v>0</v>
      </c>
      <c r="R70" s="52">
        <f>FC_IND_NMM_CM_E!R70+FC_IND_NMM_CR_E!R70+FC_IND_NMM_GL_E!R70</f>
        <v>0</v>
      </c>
      <c r="S70" s="52">
        <f>FC_IND_NMM_CM_E!S70+FC_IND_NMM_CR_E!S70+FC_IND_NMM_GL_E!S70</f>
        <v>0</v>
      </c>
      <c r="T70" s="52">
        <f>FC_IND_NMM_CM_E!T70+FC_IND_NMM_CR_E!T70+FC_IND_NMM_GL_E!T70</f>
        <v>0</v>
      </c>
      <c r="U70" s="52">
        <f>FC_IND_NMM_CM_E!U70+FC_IND_NMM_CR_E!U70+FC_IND_NMM_GL_E!U70</f>
        <v>0</v>
      </c>
      <c r="V70" s="52">
        <f>FC_IND_NMM_CM_E!V70+FC_IND_NMM_CR_E!V70+FC_IND_NMM_GL_E!V70</f>
        <v>0</v>
      </c>
      <c r="W70" s="52">
        <f>FC_IND_NMM_CM_E!W70+FC_IND_NMM_CR_E!W70+FC_IND_NMM_GL_E!W70</f>
        <v>0</v>
      </c>
      <c r="X70" s="52">
        <f>FC_IND_NMM_CM_E!X70+FC_IND_NMM_CR_E!X70+FC_IND_NMM_GL_E!X70</f>
        <v>0</v>
      </c>
      <c r="Y70" s="52">
        <f>FC_IND_NMM_CM_E!Y70+FC_IND_NMM_CR_E!Y70+FC_IND_NMM_GL_E!Y70</f>
        <v>0</v>
      </c>
      <c r="Z70" s="52">
        <f>FC_IND_NMM_CM_E!Z70+FC_IND_NMM_CR_E!Z70+FC_IND_NMM_GL_E!Z70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FC_IND_NMM_CM_E!C71+FC_IND_NMM_CR_E!C71+FC_IND_NMM_GL_E!C71</f>
        <v>0</v>
      </c>
      <c r="D71" s="52">
        <f>FC_IND_NMM_CM_E!D71+FC_IND_NMM_CR_E!D71+FC_IND_NMM_GL_E!D71</f>
        <v>0</v>
      </c>
      <c r="E71" s="52">
        <f>FC_IND_NMM_CM_E!E71+FC_IND_NMM_CR_E!E71+FC_IND_NMM_GL_E!E71</f>
        <v>0</v>
      </c>
      <c r="F71" s="52">
        <f>FC_IND_NMM_CM_E!F71+FC_IND_NMM_CR_E!F71+FC_IND_NMM_GL_E!F71</f>
        <v>0</v>
      </c>
      <c r="G71" s="52">
        <f>FC_IND_NMM_CM_E!G71+FC_IND_NMM_CR_E!G71+FC_IND_NMM_GL_E!G71</f>
        <v>0</v>
      </c>
      <c r="H71" s="52">
        <f>FC_IND_NMM_CM_E!H71+FC_IND_NMM_CR_E!H71+FC_IND_NMM_GL_E!H71</f>
        <v>0</v>
      </c>
      <c r="I71" s="52">
        <f>FC_IND_NMM_CM_E!I71+FC_IND_NMM_CR_E!I71+FC_IND_NMM_GL_E!I71</f>
        <v>0</v>
      </c>
      <c r="J71" s="52">
        <f>FC_IND_NMM_CM_E!J71+FC_IND_NMM_CR_E!J71+FC_IND_NMM_GL_E!J71</f>
        <v>0</v>
      </c>
      <c r="K71" s="52">
        <f>FC_IND_NMM_CM_E!K71+FC_IND_NMM_CR_E!K71+FC_IND_NMM_GL_E!K71</f>
        <v>0</v>
      </c>
      <c r="L71" s="52">
        <f>FC_IND_NMM_CM_E!L71+FC_IND_NMM_CR_E!L71+FC_IND_NMM_GL_E!L71</f>
        <v>0</v>
      </c>
      <c r="M71" s="52">
        <f>FC_IND_NMM_CM_E!M71+FC_IND_NMM_CR_E!M71+FC_IND_NMM_GL_E!M71</f>
        <v>0</v>
      </c>
      <c r="N71" s="52">
        <f>FC_IND_NMM_CM_E!N71+FC_IND_NMM_CR_E!N71+FC_IND_NMM_GL_E!N71</f>
        <v>0</v>
      </c>
      <c r="O71" s="52">
        <f>FC_IND_NMM_CM_E!O71+FC_IND_NMM_CR_E!O71+FC_IND_NMM_GL_E!O71</f>
        <v>0</v>
      </c>
      <c r="P71" s="52">
        <f>FC_IND_NMM_CM_E!P71+FC_IND_NMM_CR_E!P71+FC_IND_NMM_GL_E!P71</f>
        <v>0</v>
      </c>
      <c r="Q71" s="52">
        <f>FC_IND_NMM_CM_E!Q71+FC_IND_NMM_CR_E!Q71+FC_IND_NMM_GL_E!Q71</f>
        <v>0</v>
      </c>
      <c r="R71" s="52">
        <f>FC_IND_NMM_CM_E!R71+FC_IND_NMM_CR_E!R71+FC_IND_NMM_GL_E!R71</f>
        <v>0</v>
      </c>
      <c r="S71" s="52">
        <f>FC_IND_NMM_CM_E!S71+FC_IND_NMM_CR_E!S71+FC_IND_NMM_GL_E!S71</f>
        <v>0</v>
      </c>
      <c r="T71" s="52">
        <f>FC_IND_NMM_CM_E!T71+FC_IND_NMM_CR_E!T71+FC_IND_NMM_GL_E!T71</f>
        <v>0</v>
      </c>
      <c r="U71" s="52">
        <f>FC_IND_NMM_CM_E!U71+FC_IND_NMM_CR_E!U71+FC_IND_NMM_GL_E!U71</f>
        <v>0</v>
      </c>
      <c r="V71" s="52">
        <f>FC_IND_NMM_CM_E!V71+FC_IND_NMM_CR_E!V71+FC_IND_NMM_GL_E!V71</f>
        <v>0</v>
      </c>
      <c r="W71" s="52">
        <f>FC_IND_NMM_CM_E!W71+FC_IND_NMM_CR_E!W71+FC_IND_NMM_GL_E!W71</f>
        <v>0</v>
      </c>
      <c r="X71" s="52">
        <f>FC_IND_NMM_CM_E!X71+FC_IND_NMM_CR_E!X71+FC_IND_NMM_GL_E!X71</f>
        <v>0</v>
      </c>
      <c r="Y71" s="52">
        <f>FC_IND_NMM_CM_E!Y71+FC_IND_NMM_CR_E!Y71+FC_IND_NMM_GL_E!Y71</f>
        <v>0</v>
      </c>
      <c r="Z71" s="52">
        <f>FC_IND_NMM_CM_E!Z71+FC_IND_NMM_CR_E!Z71+FC_IND_NMM_GL_E!Z71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FC_IND_NMM_CM_E!C72+FC_IND_NMM_CR_E!C72+FC_IND_NMM_GL_E!C72</f>
        <v>0</v>
      </c>
      <c r="D72" s="55">
        <f>FC_IND_NMM_CM_E!D72+FC_IND_NMM_CR_E!D72+FC_IND_NMM_GL_E!D72</f>
        <v>0</v>
      </c>
      <c r="E72" s="55">
        <f>FC_IND_NMM_CM_E!E72+FC_IND_NMM_CR_E!E72+FC_IND_NMM_GL_E!E72</f>
        <v>0</v>
      </c>
      <c r="F72" s="55">
        <f>FC_IND_NMM_CM_E!F72+FC_IND_NMM_CR_E!F72+FC_IND_NMM_GL_E!F72</f>
        <v>0</v>
      </c>
      <c r="G72" s="55">
        <f>FC_IND_NMM_CM_E!G72+FC_IND_NMM_CR_E!G72+FC_IND_NMM_GL_E!G72</f>
        <v>0</v>
      </c>
      <c r="H72" s="55">
        <f>FC_IND_NMM_CM_E!H72+FC_IND_NMM_CR_E!H72+FC_IND_NMM_GL_E!H72</f>
        <v>0</v>
      </c>
      <c r="I72" s="55">
        <f>FC_IND_NMM_CM_E!I72+FC_IND_NMM_CR_E!I72+FC_IND_NMM_GL_E!I72</f>
        <v>0</v>
      </c>
      <c r="J72" s="55">
        <f>FC_IND_NMM_CM_E!J72+FC_IND_NMM_CR_E!J72+FC_IND_NMM_GL_E!J72</f>
        <v>0</v>
      </c>
      <c r="K72" s="55">
        <f>FC_IND_NMM_CM_E!K72+FC_IND_NMM_CR_E!K72+FC_IND_NMM_GL_E!K72</f>
        <v>0</v>
      </c>
      <c r="L72" s="55">
        <f>FC_IND_NMM_CM_E!L72+FC_IND_NMM_CR_E!L72+FC_IND_NMM_GL_E!L72</f>
        <v>0</v>
      </c>
      <c r="M72" s="55">
        <f>FC_IND_NMM_CM_E!M72+FC_IND_NMM_CR_E!M72+FC_IND_NMM_GL_E!M72</f>
        <v>0</v>
      </c>
      <c r="N72" s="55">
        <f>FC_IND_NMM_CM_E!N72+FC_IND_NMM_CR_E!N72+FC_IND_NMM_GL_E!N72</f>
        <v>0</v>
      </c>
      <c r="O72" s="55">
        <f>FC_IND_NMM_CM_E!O72+FC_IND_NMM_CR_E!O72+FC_IND_NMM_GL_E!O72</f>
        <v>0</v>
      </c>
      <c r="P72" s="55">
        <f>FC_IND_NMM_CM_E!P72+FC_IND_NMM_CR_E!P72+FC_IND_NMM_GL_E!P72</f>
        <v>0</v>
      </c>
      <c r="Q72" s="55">
        <f>FC_IND_NMM_CM_E!Q72+FC_IND_NMM_CR_E!Q72+FC_IND_NMM_GL_E!Q72</f>
        <v>0</v>
      </c>
      <c r="R72" s="55">
        <f>FC_IND_NMM_CM_E!R72+FC_IND_NMM_CR_E!R72+FC_IND_NMM_GL_E!R72</f>
        <v>0</v>
      </c>
      <c r="S72" s="55">
        <f>FC_IND_NMM_CM_E!S72+FC_IND_NMM_CR_E!S72+FC_IND_NMM_GL_E!S72</f>
        <v>0</v>
      </c>
      <c r="T72" s="55">
        <f>FC_IND_NMM_CM_E!T72+FC_IND_NMM_CR_E!T72+FC_IND_NMM_GL_E!T72</f>
        <v>0</v>
      </c>
      <c r="U72" s="55">
        <f>FC_IND_NMM_CM_E!U72+FC_IND_NMM_CR_E!U72+FC_IND_NMM_GL_E!U72</f>
        <v>0</v>
      </c>
      <c r="V72" s="55">
        <f>FC_IND_NMM_CM_E!V72+FC_IND_NMM_CR_E!V72+FC_IND_NMM_GL_E!V72</f>
        <v>0</v>
      </c>
      <c r="W72" s="55">
        <f>FC_IND_NMM_CM_E!W72+FC_IND_NMM_CR_E!W72+FC_IND_NMM_GL_E!W72</f>
        <v>0</v>
      </c>
      <c r="X72" s="55">
        <f>FC_IND_NMM_CM_E!X72+FC_IND_NMM_CR_E!X72+FC_IND_NMM_GL_E!X72</f>
        <v>0</v>
      </c>
      <c r="Y72" s="55">
        <f>FC_IND_NMM_CM_E!Y72+FC_IND_NMM_CR_E!Y72+FC_IND_NMM_GL_E!Y72</f>
        <v>0</v>
      </c>
      <c r="Z72" s="55">
        <f>FC_IND_NMM_CM_E!Z72+FC_IND_NMM_CR_E!Z72+FC_IND_NMM_GL_E!Z72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0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285</v>
      </c>
      <c r="B1" s="4" t="s">
        <v>284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2191.2999823978116</v>
      </c>
      <c r="D2" s="21">
        <f t="shared" ref="D2:X2" si="0">SUM(D3,D17,D22,D25,D26,D51,D52)</f>
        <v>2135.96921180053</v>
      </c>
      <c r="E2" s="21">
        <f t="shared" si="0"/>
        <v>2223.3234171101199</v>
      </c>
      <c r="F2" s="21">
        <f t="shared" si="0"/>
        <v>1795.1878682193378</v>
      </c>
      <c r="G2" s="21">
        <f t="shared" si="0"/>
        <v>1954.1502226003163</v>
      </c>
      <c r="H2" s="21">
        <f t="shared" si="0"/>
        <v>1991.6215255517902</v>
      </c>
      <c r="I2" s="21">
        <f t="shared" si="0"/>
        <v>1920.5085307965132</v>
      </c>
      <c r="J2" s="21">
        <f t="shared" si="0"/>
        <v>1926.040867449731</v>
      </c>
      <c r="K2" s="21">
        <f t="shared" si="0"/>
        <v>1846.4458223846539</v>
      </c>
      <c r="L2" s="21">
        <f t="shared" si="0"/>
        <v>1392.8423111438628</v>
      </c>
      <c r="M2" s="21">
        <f t="shared" si="0"/>
        <v>1348.7159838288076</v>
      </c>
      <c r="N2" s="21">
        <f t="shared" si="0"/>
        <v>1227.4682816248992</v>
      </c>
      <c r="O2" s="21">
        <f t="shared" si="0"/>
        <v>1511.1521041602377</v>
      </c>
      <c r="P2" s="21">
        <f t="shared" si="0"/>
        <v>1426.0218347766699</v>
      </c>
      <c r="Q2" s="21">
        <f t="shared" si="0"/>
        <v>1488.9819267008854</v>
      </c>
      <c r="R2" s="21">
        <f t="shared" si="0"/>
        <v>1279.7664503044828</v>
      </c>
      <c r="S2" s="21">
        <f t="shared" si="0"/>
        <v>1029.4091698612488</v>
      </c>
      <c r="T2" s="21">
        <f t="shared" si="0"/>
        <v>992.92754555110082</v>
      </c>
      <c r="U2" s="21">
        <f t="shared" si="0"/>
        <v>988.31547120444725</v>
      </c>
      <c r="V2" s="21">
        <f t="shared" si="0"/>
        <v>1027.4757337402571</v>
      </c>
      <c r="W2" s="21">
        <f t="shared" si="0"/>
        <v>1071.1498620867351</v>
      </c>
      <c r="X2" s="21">
        <f t="shared" si="0"/>
        <v>1048.3009897602358</v>
      </c>
      <c r="Y2" s="21">
        <f t="shared" ref="Y2:Z2" si="1">SUM(Y3,Y17,Y22,Y25,Y26,Y51,Y52)</f>
        <v>1048.6646110601275</v>
      </c>
      <c r="Z2" s="21">
        <f t="shared" si="1"/>
        <v>1121.8689917302365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404.54600687282181</v>
      </c>
      <c r="D3" s="24">
        <f t="shared" ref="D3:W3" si="3">SUM(D4,D8,D11)</f>
        <v>206.9575259876479</v>
      </c>
      <c r="E3" s="24">
        <f t="shared" si="3"/>
        <v>190.50404765243567</v>
      </c>
      <c r="F3" s="24">
        <f t="shared" si="3"/>
        <v>130.43806733971255</v>
      </c>
      <c r="G3" s="24">
        <f t="shared" si="3"/>
        <v>72.399694021501887</v>
      </c>
      <c r="H3" s="24">
        <f t="shared" si="3"/>
        <v>0.96540426076783137</v>
      </c>
      <c r="I3" s="24">
        <f t="shared" si="3"/>
        <v>5.4758826767015121</v>
      </c>
      <c r="J3" s="24">
        <f t="shared" si="3"/>
        <v>175.65544809495961</v>
      </c>
      <c r="K3" s="24">
        <f t="shared" si="3"/>
        <v>52.138607884599473</v>
      </c>
      <c r="L3" s="24">
        <f t="shared" si="3"/>
        <v>4.9136416029921142</v>
      </c>
      <c r="M3" s="24">
        <f t="shared" si="3"/>
        <v>26.571660964816704</v>
      </c>
      <c r="N3" s="24">
        <f t="shared" si="3"/>
        <v>2.6424243355550145</v>
      </c>
      <c r="O3" s="24">
        <f t="shared" si="3"/>
        <v>2.3460804980448144</v>
      </c>
      <c r="P3" s="24">
        <f t="shared" si="3"/>
        <v>0</v>
      </c>
      <c r="Q3" s="24">
        <f t="shared" si="3"/>
        <v>0</v>
      </c>
      <c r="R3" s="24">
        <f t="shared" si="3"/>
        <v>1.603825947931143</v>
      </c>
      <c r="S3" s="24">
        <f t="shared" si="3"/>
        <v>2.03863662018939</v>
      </c>
      <c r="T3" s="24">
        <f t="shared" si="3"/>
        <v>0.89600483466456782</v>
      </c>
      <c r="U3" s="24">
        <f t="shared" si="3"/>
        <v>1.3281871150156133</v>
      </c>
      <c r="V3" s="24">
        <f t="shared" si="3"/>
        <v>1.4613389575072595</v>
      </c>
      <c r="W3" s="24">
        <f t="shared" si="3"/>
        <v>1.7984653193145814</v>
      </c>
      <c r="X3" s="24">
        <f t="shared" ref="X3:Z3" si="4">SUM(X4,X8,X11)</f>
        <v>2.0135500919651173</v>
      </c>
      <c r="Y3" s="24">
        <f t="shared" si="4"/>
        <v>2.9664115162691851</v>
      </c>
      <c r="Z3" s="24">
        <f t="shared" si="4"/>
        <v>1.8182610814616955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404.54600687282181</v>
      </c>
      <c r="D4" s="19">
        <f t="shared" ref="D4:W4" si="6">SUM(D5:D7)</f>
        <v>206.9575259876479</v>
      </c>
      <c r="E4" s="19">
        <f t="shared" si="6"/>
        <v>190.50404765243567</v>
      </c>
      <c r="F4" s="19">
        <f t="shared" si="6"/>
        <v>130.43806733971255</v>
      </c>
      <c r="G4" s="19">
        <f t="shared" si="6"/>
        <v>72.399694021501887</v>
      </c>
      <c r="H4" s="19">
        <f t="shared" si="6"/>
        <v>0.96540426076783137</v>
      </c>
      <c r="I4" s="19">
        <f t="shared" si="6"/>
        <v>5.4758826767015121</v>
      </c>
      <c r="J4" s="19">
        <f t="shared" si="6"/>
        <v>175.65544809495961</v>
      </c>
      <c r="K4" s="19">
        <f t="shared" si="6"/>
        <v>52.138607884599473</v>
      </c>
      <c r="L4" s="19">
        <f t="shared" si="6"/>
        <v>4.9136416029921142</v>
      </c>
      <c r="M4" s="19">
        <f t="shared" si="6"/>
        <v>26.571660964816704</v>
      </c>
      <c r="N4" s="19">
        <f t="shared" si="6"/>
        <v>2.6424243355550145</v>
      </c>
      <c r="O4" s="19">
        <f t="shared" si="6"/>
        <v>2.3460804980448144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1.2318979612344313E-3</v>
      </c>
      <c r="Z4" s="19">
        <f t="shared" si="7"/>
        <v>6.4843071831597991E-4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404.54600687282181</v>
      </c>
      <c r="D7" s="8">
        <v>206.9575259876479</v>
      </c>
      <c r="E7" s="8">
        <v>190.50404765243567</v>
      </c>
      <c r="F7" s="8">
        <v>130.43806733971255</v>
      </c>
      <c r="G7" s="8">
        <v>72.399694021501887</v>
      </c>
      <c r="H7" s="8">
        <v>0.96540426076783137</v>
      </c>
      <c r="I7" s="8">
        <v>5.4758826767015121</v>
      </c>
      <c r="J7" s="8">
        <v>175.65544809495961</v>
      </c>
      <c r="K7" s="8">
        <v>52.138607884599473</v>
      </c>
      <c r="L7" s="8">
        <v>4.9136416029921142</v>
      </c>
      <c r="M7" s="8">
        <v>26.571660964816704</v>
      </c>
      <c r="N7" s="8">
        <v>2.6424243355550145</v>
      </c>
      <c r="O7" s="8">
        <v>2.3460804980448144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1.2318979612344313E-3</v>
      </c>
      <c r="Z7" s="8">
        <v>6.4843071831597991E-4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1.603825947931143</v>
      </c>
      <c r="S11" s="19">
        <f t="shared" si="10"/>
        <v>2.03863662018939</v>
      </c>
      <c r="T11" s="19">
        <f t="shared" si="10"/>
        <v>0.89600483466456782</v>
      </c>
      <c r="U11" s="19">
        <f t="shared" si="10"/>
        <v>1.3281871150156133</v>
      </c>
      <c r="V11" s="19">
        <f t="shared" si="10"/>
        <v>1.4613389575072595</v>
      </c>
      <c r="W11" s="19">
        <f t="shared" si="10"/>
        <v>1.7984653193145814</v>
      </c>
      <c r="X11" s="19">
        <f t="shared" si="10"/>
        <v>2.0135500919651173</v>
      </c>
      <c r="Y11" s="19">
        <f t="shared" ref="Y11:Z11" si="11">SUM(Y12:Y16)</f>
        <v>2.9651796183079506</v>
      </c>
      <c r="Z11" s="19">
        <f t="shared" si="11"/>
        <v>1.8176126507433796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1.603825947931143</v>
      </c>
      <c r="S13" s="8">
        <v>2.03863662018939</v>
      </c>
      <c r="T13" s="8">
        <v>0.89600483466456782</v>
      </c>
      <c r="U13" s="8">
        <v>1.3281871150156133</v>
      </c>
      <c r="V13" s="8">
        <v>1.4613389575072595</v>
      </c>
      <c r="W13" s="8">
        <v>1.7984653193145814</v>
      </c>
      <c r="X13" s="8">
        <v>2.0135500919651173</v>
      </c>
      <c r="Y13" s="8">
        <v>2.9651796183079506</v>
      </c>
      <c r="Z13" s="8">
        <v>1.8176126507433796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1431.8637905344751</v>
      </c>
      <c r="D26" s="27">
        <f t="shared" si="16"/>
        <v>1540.6252645661962</v>
      </c>
      <c r="E26" s="27">
        <f t="shared" si="16"/>
        <v>1665.418866307002</v>
      </c>
      <c r="F26" s="27">
        <f t="shared" si="16"/>
        <v>1359.4923343894457</v>
      </c>
      <c r="G26" s="27">
        <f t="shared" si="16"/>
        <v>1580.4378751369566</v>
      </c>
      <c r="H26" s="27">
        <f t="shared" si="16"/>
        <v>1649.6707480427285</v>
      </c>
      <c r="I26" s="27">
        <f t="shared" si="16"/>
        <v>1571.1577950754458</v>
      </c>
      <c r="J26" s="27">
        <f t="shared" si="16"/>
        <v>1233.1272696622545</v>
      </c>
      <c r="K26" s="27">
        <f t="shared" si="16"/>
        <v>1328.4540293498421</v>
      </c>
      <c r="L26" s="27">
        <f t="shared" si="16"/>
        <v>1066.7628365617616</v>
      </c>
      <c r="M26" s="27">
        <f t="shared" si="16"/>
        <v>942.60324816830791</v>
      </c>
      <c r="N26" s="27">
        <f t="shared" si="16"/>
        <v>794.50960996376614</v>
      </c>
      <c r="O26" s="27">
        <f t="shared" si="16"/>
        <v>909.88333378408788</v>
      </c>
      <c r="P26" s="27">
        <f t="shared" si="16"/>
        <v>896.81964214950972</v>
      </c>
      <c r="Q26" s="27">
        <f t="shared" si="16"/>
        <v>947.64147296533815</v>
      </c>
      <c r="R26" s="27">
        <f t="shared" si="16"/>
        <v>830.82190406151062</v>
      </c>
      <c r="S26" s="27">
        <f t="shared" si="16"/>
        <v>541.72753019823313</v>
      </c>
      <c r="T26" s="27">
        <f t="shared" si="16"/>
        <v>556.3271869324717</v>
      </c>
      <c r="U26" s="27">
        <f t="shared" si="16"/>
        <v>531.13693855160727</v>
      </c>
      <c r="V26" s="27">
        <f t="shared" si="16"/>
        <v>546.69661050793081</v>
      </c>
      <c r="W26" s="27">
        <f t="shared" si="16"/>
        <v>567.71436211239973</v>
      </c>
      <c r="X26" s="27">
        <f t="shared" si="16"/>
        <v>519.1504789872248</v>
      </c>
      <c r="Y26" s="27">
        <f t="shared" ref="Y26:Z26" si="17">SUM(Y27,Y33)</f>
        <v>564.28091944805817</v>
      </c>
      <c r="Z26" s="27">
        <f t="shared" si="17"/>
        <v>591.38355976458547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1431.8637905344751</v>
      </c>
      <c r="D33" s="19">
        <f t="shared" si="20"/>
        <v>1540.6252645661962</v>
      </c>
      <c r="E33" s="19">
        <f t="shared" si="20"/>
        <v>1665.418866307002</v>
      </c>
      <c r="F33" s="19">
        <f t="shared" si="20"/>
        <v>1359.4923343894457</v>
      </c>
      <c r="G33" s="19">
        <f t="shared" si="20"/>
        <v>1580.4378751369566</v>
      </c>
      <c r="H33" s="19">
        <f t="shared" si="20"/>
        <v>1649.6707480427285</v>
      </c>
      <c r="I33" s="19">
        <f t="shared" si="20"/>
        <v>1571.1577950754458</v>
      </c>
      <c r="J33" s="19">
        <f t="shared" si="20"/>
        <v>1233.1272696622545</v>
      </c>
      <c r="K33" s="19">
        <f t="shared" si="20"/>
        <v>1328.4540293498421</v>
      </c>
      <c r="L33" s="19">
        <f t="shared" si="20"/>
        <v>1066.7628365617616</v>
      </c>
      <c r="M33" s="19">
        <f t="shared" si="20"/>
        <v>942.60324816830791</v>
      </c>
      <c r="N33" s="19">
        <f t="shared" si="20"/>
        <v>794.50960996376614</v>
      </c>
      <c r="O33" s="19">
        <f t="shared" si="20"/>
        <v>909.88333378408788</v>
      </c>
      <c r="P33" s="19">
        <f t="shared" si="20"/>
        <v>896.81964214950972</v>
      </c>
      <c r="Q33" s="19">
        <f t="shared" si="20"/>
        <v>947.64147296533815</v>
      </c>
      <c r="R33" s="19">
        <f t="shared" si="20"/>
        <v>830.82190406151062</v>
      </c>
      <c r="S33" s="19">
        <f t="shared" si="20"/>
        <v>541.72753019823313</v>
      </c>
      <c r="T33" s="19">
        <f t="shared" si="20"/>
        <v>556.3271869324717</v>
      </c>
      <c r="U33" s="19">
        <f t="shared" si="20"/>
        <v>531.13693855160727</v>
      </c>
      <c r="V33" s="19">
        <f t="shared" si="20"/>
        <v>546.69661050793081</v>
      </c>
      <c r="W33" s="19">
        <f t="shared" si="20"/>
        <v>567.71436211239973</v>
      </c>
      <c r="X33" s="19">
        <f t="shared" si="20"/>
        <v>519.1504789872248</v>
      </c>
      <c r="Y33" s="19">
        <f t="shared" ref="Y33:Z33" si="21">SUM(Y34:Y50)</f>
        <v>564.28091944805817</v>
      </c>
      <c r="Z33" s="19">
        <f t="shared" si="21"/>
        <v>591.38355976458547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206.86621792806449</v>
      </c>
      <c r="D36" s="8">
        <v>193.28683977964965</v>
      </c>
      <c r="E36" s="8">
        <v>158.68245631995273</v>
      </c>
      <c r="F36" s="8">
        <v>19.053847513047469</v>
      </c>
      <c r="G36" s="8">
        <v>7.5744645098054937</v>
      </c>
      <c r="H36" s="8">
        <v>8.3426918540771418</v>
      </c>
      <c r="I36" s="8">
        <v>5.5433993510753572</v>
      </c>
      <c r="J36" s="8">
        <v>10.601191879860934</v>
      </c>
      <c r="K36" s="8">
        <v>8.5173107889184596</v>
      </c>
      <c r="L36" s="8">
        <v>4.670149187368823</v>
      </c>
      <c r="M36" s="8">
        <v>3.4648053819905043</v>
      </c>
      <c r="N36" s="8">
        <v>3.7562373514551206</v>
      </c>
      <c r="O36" s="8">
        <v>4.7642906621047763</v>
      </c>
      <c r="P36" s="8">
        <v>3.1478620021293446</v>
      </c>
      <c r="Q36" s="8">
        <v>2.7823044401736605</v>
      </c>
      <c r="R36" s="8">
        <v>3.6820854434899939</v>
      </c>
      <c r="S36" s="8">
        <v>3.0292195444243557</v>
      </c>
      <c r="T36" s="8">
        <v>2.0170548725127544</v>
      </c>
      <c r="U36" s="8">
        <v>2.0884957661284047</v>
      </c>
      <c r="V36" s="8">
        <v>2.195205829427159</v>
      </c>
      <c r="W36" s="8">
        <v>2.0345754992522171</v>
      </c>
      <c r="X36" s="8">
        <v>2.6773012494943589</v>
      </c>
      <c r="Y36" s="8">
        <v>2.7057593880298194</v>
      </c>
      <c r="Z36" s="8">
        <v>2.8786618207636603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4.1840473347447829E-3</v>
      </c>
      <c r="U41" s="8">
        <v>2.8891611178151751E-2</v>
      </c>
      <c r="V41" s="8">
        <v>3.1649730596902195E-2</v>
      </c>
      <c r="W41" s="8">
        <v>2.8079004191637252E-2</v>
      </c>
      <c r="X41" s="8">
        <v>2.4839911938585191E-2</v>
      </c>
      <c r="Y41" s="8">
        <v>2.1102245503757427E-2</v>
      </c>
      <c r="Z41" s="8">
        <v>3.2018283411391062E-2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43.69322494418666</v>
      </c>
      <c r="D43" s="8">
        <v>45.090803466293288</v>
      </c>
      <c r="E43" s="8">
        <v>34.851475228995106</v>
      </c>
      <c r="F43" s="8">
        <v>28.915864996252846</v>
      </c>
      <c r="G43" s="8">
        <v>27.643545719393288</v>
      </c>
      <c r="H43" s="8">
        <v>21.148436029963815</v>
      </c>
      <c r="I43" s="8">
        <v>15.988364384188564</v>
      </c>
      <c r="J43" s="8">
        <v>24.185808234701298</v>
      </c>
      <c r="K43" s="8">
        <v>20.378960422514549</v>
      </c>
      <c r="L43" s="8">
        <v>18.602535399450389</v>
      </c>
      <c r="M43" s="8">
        <v>16.480198598944217</v>
      </c>
      <c r="N43" s="8">
        <v>15.3204370844311</v>
      </c>
      <c r="O43" s="8">
        <v>18.799468762436106</v>
      </c>
      <c r="P43" s="8">
        <v>15.533360332875793</v>
      </c>
      <c r="Q43" s="8">
        <v>15.259165634570744</v>
      </c>
      <c r="R43" s="8">
        <v>20.175577117168956</v>
      </c>
      <c r="S43" s="8">
        <v>12.611359763881678</v>
      </c>
      <c r="T43" s="8">
        <v>9.0989229454689546</v>
      </c>
      <c r="U43" s="8">
        <v>9.867603123517938</v>
      </c>
      <c r="V43" s="8">
        <v>12.904058830881441</v>
      </c>
      <c r="W43" s="8">
        <v>13.624252755189135</v>
      </c>
      <c r="X43" s="8">
        <v>15.692950990886322</v>
      </c>
      <c r="Y43" s="8">
        <v>11.407760700517869</v>
      </c>
      <c r="Z43" s="8">
        <v>10.723183059308248</v>
      </c>
    </row>
    <row r="44" spans="1:26" ht="11.25" customHeight="1" x14ac:dyDescent="0.2">
      <c r="A44" s="28" t="s">
        <v>74</v>
      </c>
      <c r="B44" s="7" t="s">
        <v>75</v>
      </c>
      <c r="C44" s="8">
        <v>341.04909422401488</v>
      </c>
      <c r="D44" s="8">
        <v>240.53803629605036</v>
      </c>
      <c r="E44" s="8">
        <v>245.68002955247923</v>
      </c>
      <c r="F44" s="8">
        <v>142.23282593077977</v>
      </c>
      <c r="G44" s="8">
        <v>67.088274522055301</v>
      </c>
      <c r="H44" s="8">
        <v>42.845431037071144</v>
      </c>
      <c r="I44" s="8">
        <v>19.639498214415394</v>
      </c>
      <c r="J44" s="8">
        <v>25.442039266305741</v>
      </c>
      <c r="K44" s="8">
        <v>14.040137921674424</v>
      </c>
      <c r="L44" s="8">
        <v>8.7173553357630649</v>
      </c>
      <c r="M44" s="8">
        <v>4.3116028333609462</v>
      </c>
      <c r="N44" s="8">
        <v>2.2894257034779484</v>
      </c>
      <c r="O44" s="8">
        <v>3.0490051819349326</v>
      </c>
      <c r="P44" s="8">
        <v>2.5181831341983831</v>
      </c>
      <c r="Q44" s="8">
        <v>0.74191648286055767</v>
      </c>
      <c r="R44" s="8">
        <v>0.78547527804614281</v>
      </c>
      <c r="S44" s="8">
        <v>0.64620365291259618</v>
      </c>
      <c r="T44" s="8">
        <v>0.56502993313545402</v>
      </c>
      <c r="U44" s="8">
        <v>0.55330697765318282</v>
      </c>
      <c r="V44" s="8">
        <v>0.58360197952866488</v>
      </c>
      <c r="W44" s="8">
        <v>0.66531032142511726</v>
      </c>
      <c r="X44" s="8">
        <v>0.96622870423454121</v>
      </c>
      <c r="Y44" s="8">
        <v>1.5876463767562585</v>
      </c>
      <c r="Z44" s="8">
        <v>2.052106378728717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840.25525343820914</v>
      </c>
      <c r="D48" s="8">
        <v>1061.7095850242029</v>
      </c>
      <c r="E48" s="8">
        <v>1226.204905205575</v>
      </c>
      <c r="F48" s="8">
        <v>1169.2897959493655</v>
      </c>
      <c r="G48" s="8">
        <v>1478.1315903857026</v>
      </c>
      <c r="H48" s="8">
        <v>1577.3341891216164</v>
      </c>
      <c r="I48" s="8">
        <v>1529.9865331257665</v>
      </c>
      <c r="J48" s="8">
        <v>1172.8982302813865</v>
      </c>
      <c r="K48" s="8">
        <v>1285.5176202167347</v>
      </c>
      <c r="L48" s="8">
        <v>1034.7727966391792</v>
      </c>
      <c r="M48" s="8">
        <v>918.34664135401226</v>
      </c>
      <c r="N48" s="8">
        <v>773.14350982440192</v>
      </c>
      <c r="O48" s="8">
        <v>883.27056917761206</v>
      </c>
      <c r="P48" s="8">
        <v>875.62023668030622</v>
      </c>
      <c r="Q48" s="8">
        <v>928.85808640773314</v>
      </c>
      <c r="R48" s="8">
        <v>806.17876622280551</v>
      </c>
      <c r="S48" s="8">
        <v>525.44074723701453</v>
      </c>
      <c r="T48" s="8">
        <v>544.64199513401979</v>
      </c>
      <c r="U48" s="8">
        <v>518.59864107312956</v>
      </c>
      <c r="V48" s="8">
        <v>530.98209413749669</v>
      </c>
      <c r="W48" s="8">
        <v>551.36214453234163</v>
      </c>
      <c r="X48" s="8">
        <v>499.78915813067096</v>
      </c>
      <c r="Y48" s="8">
        <v>548.55865073725045</v>
      </c>
      <c r="Z48" s="8">
        <v>575.69759022237349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354.89018499051446</v>
      </c>
      <c r="D51" s="27">
        <v>388.38642124668604</v>
      </c>
      <c r="E51" s="27">
        <v>367.40050315068231</v>
      </c>
      <c r="F51" s="27">
        <v>305.2574664901797</v>
      </c>
      <c r="G51" s="27">
        <v>301.31265344185783</v>
      </c>
      <c r="H51" s="27">
        <v>242.18784374324181</v>
      </c>
      <c r="I51" s="27">
        <v>223.85912972488694</v>
      </c>
      <c r="J51" s="27">
        <v>388.12253625552597</v>
      </c>
      <c r="K51" s="27">
        <v>329.66496612261307</v>
      </c>
      <c r="L51" s="27">
        <v>194.32790418051877</v>
      </c>
      <c r="M51" s="27">
        <v>214.16844602817369</v>
      </c>
      <c r="N51" s="27">
        <v>201.31901316740283</v>
      </c>
      <c r="O51" s="27">
        <v>345.16185733571092</v>
      </c>
      <c r="P51" s="27">
        <v>266.32466214413716</v>
      </c>
      <c r="Q51" s="27">
        <v>239.77710291284038</v>
      </c>
      <c r="R51" s="27">
        <v>260.72777009524441</v>
      </c>
      <c r="S51" s="27">
        <v>214.53248352393632</v>
      </c>
      <c r="T51" s="27">
        <v>179.89395470059233</v>
      </c>
      <c r="U51" s="27">
        <v>205.02529443292306</v>
      </c>
      <c r="V51" s="27">
        <v>218.69235455802431</v>
      </c>
      <c r="W51" s="27">
        <v>216.2464574052689</v>
      </c>
      <c r="X51" s="27">
        <v>247.39513357436331</v>
      </c>
      <c r="Y51" s="27">
        <v>216.74548935093657</v>
      </c>
      <c r="Z51" s="27">
        <v>240.71642515100018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98.797529505052097</v>
      </c>
      <c r="I52" s="27">
        <f t="shared" si="22"/>
        <v>120.01572331947895</v>
      </c>
      <c r="J52" s="27">
        <f t="shared" si="22"/>
        <v>129.13561343699075</v>
      </c>
      <c r="K52" s="27">
        <f t="shared" si="22"/>
        <v>136.1882190275991</v>
      </c>
      <c r="L52" s="27">
        <f t="shared" si="22"/>
        <v>126.83792879859038</v>
      </c>
      <c r="M52" s="27">
        <f t="shared" si="22"/>
        <v>165.37262866750922</v>
      </c>
      <c r="N52" s="27">
        <f t="shared" si="22"/>
        <v>228.99723415817505</v>
      </c>
      <c r="O52" s="27">
        <f t="shared" si="22"/>
        <v>253.76083254239416</v>
      </c>
      <c r="P52" s="27">
        <f t="shared" si="22"/>
        <v>262.87753048302318</v>
      </c>
      <c r="Q52" s="27">
        <f t="shared" si="22"/>
        <v>301.56335082270692</v>
      </c>
      <c r="R52" s="27">
        <f t="shared" si="22"/>
        <v>186.61295019979661</v>
      </c>
      <c r="S52" s="27">
        <f t="shared" si="22"/>
        <v>271.11051951888982</v>
      </c>
      <c r="T52" s="27">
        <f t="shared" si="22"/>
        <v>255.8103990833722</v>
      </c>
      <c r="U52" s="27">
        <f t="shared" si="22"/>
        <v>250.82505110490143</v>
      </c>
      <c r="V52" s="27">
        <f t="shared" si="22"/>
        <v>260.62542971679471</v>
      </c>
      <c r="W52" s="27">
        <f t="shared" si="22"/>
        <v>285.39057724975191</v>
      </c>
      <c r="X52" s="27">
        <f t="shared" si="22"/>
        <v>279.74182710668248</v>
      </c>
      <c r="Y52" s="27">
        <f t="shared" ref="Y52:Z52" si="23">SUM(Y53:Y54)</f>
        <v>264.67179074486353</v>
      </c>
      <c r="Z52" s="27">
        <f t="shared" si="23"/>
        <v>287.95074573318914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98.797529505052097</v>
      </c>
      <c r="I53" s="8">
        <v>120.01572331947895</v>
      </c>
      <c r="J53" s="8">
        <v>129.13561343699075</v>
      </c>
      <c r="K53" s="8">
        <v>136.1882190275991</v>
      </c>
      <c r="L53" s="8">
        <v>126.83792879859038</v>
      </c>
      <c r="M53" s="8">
        <v>165.37262866750922</v>
      </c>
      <c r="N53" s="8">
        <v>228.99723415817505</v>
      </c>
      <c r="O53" s="8">
        <v>253.76083254239416</v>
      </c>
      <c r="P53" s="8">
        <v>262.87753048302318</v>
      </c>
      <c r="Q53" s="8">
        <v>301.56335082270692</v>
      </c>
      <c r="R53" s="8">
        <v>186.61295019979661</v>
      </c>
      <c r="S53" s="8">
        <v>271.11051951888982</v>
      </c>
      <c r="T53" s="8">
        <v>255.8103990833722</v>
      </c>
      <c r="U53" s="8">
        <v>250.82505110490143</v>
      </c>
      <c r="V53" s="8">
        <v>260.62542971679471</v>
      </c>
      <c r="W53" s="8">
        <v>285.39057724975191</v>
      </c>
      <c r="X53" s="8">
        <v>279.74182710668248</v>
      </c>
      <c r="Y53" s="8">
        <v>264.67179074486353</v>
      </c>
      <c r="Z53" s="8">
        <v>287.95074573318914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791.71879385745979</v>
      </c>
      <c r="D61" s="49">
        <f t="shared" si="24"/>
        <v>791.36535238717124</v>
      </c>
      <c r="E61" s="49">
        <f t="shared" si="24"/>
        <v>745.5142958053757</v>
      </c>
      <c r="F61" s="49">
        <f t="shared" si="24"/>
        <v>776.08195228814122</v>
      </c>
      <c r="G61" s="49">
        <f t="shared" si="24"/>
        <v>846.50072007976496</v>
      </c>
      <c r="H61" s="49">
        <f t="shared" si="24"/>
        <v>798.55457982682617</v>
      </c>
      <c r="I61" s="49">
        <f t="shared" si="24"/>
        <v>814.72496390434696</v>
      </c>
      <c r="J61" s="49">
        <f t="shared" si="24"/>
        <v>999.393486097601</v>
      </c>
      <c r="K61" s="49">
        <f t="shared" si="24"/>
        <v>903.92252694387867</v>
      </c>
      <c r="L61" s="49">
        <f t="shared" si="24"/>
        <v>898.40924165214108</v>
      </c>
      <c r="M61" s="49">
        <f t="shared" si="24"/>
        <v>903.64432901164105</v>
      </c>
      <c r="N61" s="49">
        <f t="shared" si="24"/>
        <v>897.2323684774052</v>
      </c>
      <c r="O61" s="49">
        <f t="shared" si="24"/>
        <v>194.50443644193163</v>
      </c>
      <c r="P61" s="49">
        <f t="shared" si="24"/>
        <v>220.09137748297832</v>
      </c>
      <c r="Q61" s="49">
        <f t="shared" si="24"/>
        <v>220.24448113704847</v>
      </c>
      <c r="R61" s="49">
        <f t="shared" si="24"/>
        <v>171.15758824687305</v>
      </c>
      <c r="S61" s="49">
        <f t="shared" si="24"/>
        <v>169.51284546769475</v>
      </c>
      <c r="T61" s="49">
        <f t="shared" si="24"/>
        <v>174.33896619669244</v>
      </c>
      <c r="U61" s="49">
        <f t="shared" si="24"/>
        <v>177.29542880508455</v>
      </c>
      <c r="V61" s="49">
        <f t="shared" si="24"/>
        <v>211.19813317744334</v>
      </c>
      <c r="W61" s="49">
        <f t="shared" si="24"/>
        <v>203.69781219967541</v>
      </c>
      <c r="X61" s="49">
        <f t="shared" si="24"/>
        <v>200.15129989848967</v>
      </c>
      <c r="Y61" s="49">
        <f t="shared" ref="Y61:Z61" si="25">SUM(Y62:Y72)</f>
        <v>220.74791322278094</v>
      </c>
      <c r="Z61" s="49">
        <f t="shared" si="25"/>
        <v>236.73936563122845</v>
      </c>
    </row>
    <row r="62" spans="1:26" ht="11.25" customHeight="1" x14ac:dyDescent="0.2">
      <c r="A62" s="50" t="s">
        <v>92</v>
      </c>
      <c r="B62" s="51" t="s">
        <v>93</v>
      </c>
      <c r="C62" s="52">
        <v>791.71879385745979</v>
      </c>
      <c r="D62" s="52">
        <v>791.36535238717124</v>
      </c>
      <c r="E62" s="52">
        <v>745.5142958053757</v>
      </c>
      <c r="F62" s="52">
        <v>776.08195228814122</v>
      </c>
      <c r="G62" s="52">
        <v>846.50072007976496</v>
      </c>
      <c r="H62" s="52">
        <v>798.55457982682617</v>
      </c>
      <c r="I62" s="52">
        <v>814.72496390434696</v>
      </c>
      <c r="J62" s="52">
        <v>998.59809913829304</v>
      </c>
      <c r="K62" s="52">
        <v>903.22441030767311</v>
      </c>
      <c r="L62" s="52">
        <v>897.88185187080171</v>
      </c>
      <c r="M62" s="52">
        <v>902.60206876034749</v>
      </c>
      <c r="N62" s="52">
        <v>896.26345523830332</v>
      </c>
      <c r="O62" s="52">
        <v>193.6457575637485</v>
      </c>
      <c r="P62" s="52">
        <v>219.38188039060836</v>
      </c>
      <c r="Q62" s="52">
        <v>219.61720567674939</v>
      </c>
      <c r="R62" s="52">
        <v>169.83057938450366</v>
      </c>
      <c r="S62" s="52">
        <v>168.9671292344627</v>
      </c>
      <c r="T62" s="52">
        <v>173.85220365073928</v>
      </c>
      <c r="U62" s="52">
        <v>176.75105245267591</v>
      </c>
      <c r="V62" s="52">
        <v>210.47107620094903</v>
      </c>
      <c r="W62" s="52">
        <v>202.88937144077923</v>
      </c>
      <c r="X62" s="52">
        <v>198.9227558337075</v>
      </c>
      <c r="Y62" s="52">
        <v>220.00787075091574</v>
      </c>
      <c r="Z62" s="52">
        <v>235.97255875895738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0.79538695930792969</v>
      </c>
      <c r="K69" s="52">
        <v>0.69811663620560627</v>
      </c>
      <c r="L69" s="52">
        <v>0.52738978133942149</v>
      </c>
      <c r="M69" s="52">
        <v>1.042260251293524</v>
      </c>
      <c r="N69" s="52">
        <v>0.96891323910190874</v>
      </c>
      <c r="O69" s="52">
        <v>0.85867887818312993</v>
      </c>
      <c r="P69" s="52">
        <v>0.70949709236994973</v>
      </c>
      <c r="Q69" s="52">
        <v>0.627275460299068</v>
      </c>
      <c r="R69" s="52">
        <v>1.327008862369395</v>
      </c>
      <c r="S69" s="52">
        <v>0.54571623323204588</v>
      </c>
      <c r="T69" s="52">
        <v>0.48676254595316631</v>
      </c>
      <c r="U69" s="52">
        <v>0.54437635240865634</v>
      </c>
      <c r="V69" s="52">
        <v>0.72705697649431955</v>
      </c>
      <c r="W69" s="52">
        <v>0.80844075889618616</v>
      </c>
      <c r="X69" s="52">
        <v>1.2285440647821722</v>
      </c>
      <c r="Y69" s="52">
        <v>0.74004247186518723</v>
      </c>
      <c r="Z69" s="52">
        <v>0.76680687227107736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1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287</v>
      </c>
      <c r="B1" s="4" t="s">
        <v>286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2650.7352207774961</v>
      </c>
      <c r="D2" s="21">
        <f t="shared" ref="D2:X2" si="0">SUM(D3,D17,D22,D25,D26,D51,D52)</f>
        <v>2607.2675943055656</v>
      </c>
      <c r="E2" s="21">
        <f t="shared" si="0"/>
        <v>3099.937963174355</v>
      </c>
      <c r="F2" s="21">
        <f t="shared" si="0"/>
        <v>2350.8898395278702</v>
      </c>
      <c r="G2" s="21">
        <f t="shared" si="0"/>
        <v>2169.7926329228885</v>
      </c>
      <c r="H2" s="21">
        <f t="shared" si="0"/>
        <v>2502.5635528329522</v>
      </c>
      <c r="I2" s="21">
        <f t="shared" si="0"/>
        <v>2371.1623685757354</v>
      </c>
      <c r="J2" s="21">
        <f t="shared" si="0"/>
        <v>1747.3630614783131</v>
      </c>
      <c r="K2" s="21">
        <f t="shared" si="0"/>
        <v>1587.3493008202854</v>
      </c>
      <c r="L2" s="21">
        <f t="shared" si="0"/>
        <v>1392.2616723753451</v>
      </c>
      <c r="M2" s="21">
        <f t="shared" si="0"/>
        <v>1591.1251635616675</v>
      </c>
      <c r="N2" s="21">
        <f t="shared" si="0"/>
        <v>1468.9556777680311</v>
      </c>
      <c r="O2" s="21">
        <f t="shared" si="0"/>
        <v>802.68756268802133</v>
      </c>
      <c r="P2" s="21">
        <f t="shared" si="0"/>
        <v>937.23298369372424</v>
      </c>
      <c r="Q2" s="21">
        <f t="shared" si="0"/>
        <v>1193.7499891726436</v>
      </c>
      <c r="R2" s="21">
        <f t="shared" si="0"/>
        <v>1153.7016347333702</v>
      </c>
      <c r="S2" s="21">
        <f t="shared" si="0"/>
        <v>1188.947736467509</v>
      </c>
      <c r="T2" s="21">
        <f t="shared" si="0"/>
        <v>1420.0151862494899</v>
      </c>
      <c r="U2" s="21">
        <f t="shared" si="0"/>
        <v>1241.1532685359753</v>
      </c>
      <c r="V2" s="21">
        <f t="shared" si="0"/>
        <v>1195.7871459618311</v>
      </c>
      <c r="W2" s="21">
        <f t="shared" si="0"/>
        <v>1283.4048393781468</v>
      </c>
      <c r="X2" s="21">
        <f t="shared" si="0"/>
        <v>1113.6324308497128</v>
      </c>
      <c r="Y2" s="21">
        <f t="shared" ref="Y2:Z2" si="1">SUM(Y3,Y17,Y22,Y25,Y26,Y51,Y52)</f>
        <v>1158.8417810369683</v>
      </c>
      <c r="Z2" s="21">
        <f t="shared" si="1"/>
        <v>1019.5060953376737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561.84183626814649</v>
      </c>
      <c r="D3" s="24">
        <f t="shared" ref="D3:W3" si="3">SUM(D4,D8,D11)</f>
        <v>309.03763109409931</v>
      </c>
      <c r="E3" s="24">
        <f t="shared" si="3"/>
        <v>336.78859632653615</v>
      </c>
      <c r="F3" s="24">
        <f t="shared" si="3"/>
        <v>238.42612841486397</v>
      </c>
      <c r="G3" s="24">
        <f t="shared" si="3"/>
        <v>128.12279182260303</v>
      </c>
      <c r="H3" s="24">
        <f t="shared" si="3"/>
        <v>2.2662384716769637</v>
      </c>
      <c r="I3" s="24">
        <f t="shared" si="3"/>
        <v>13.262900134373064</v>
      </c>
      <c r="J3" s="24">
        <f t="shared" si="3"/>
        <v>229.47922005526641</v>
      </c>
      <c r="K3" s="24">
        <f t="shared" si="3"/>
        <v>72.550712020626108</v>
      </c>
      <c r="L3" s="24">
        <f t="shared" si="3"/>
        <v>9.2093893842138943</v>
      </c>
      <c r="M3" s="24">
        <f t="shared" si="3"/>
        <v>54.972023009227236</v>
      </c>
      <c r="N3" s="24">
        <f t="shared" si="3"/>
        <v>5.6691167476985944</v>
      </c>
      <c r="O3" s="24">
        <f t="shared" si="3"/>
        <v>1.8278804243998206</v>
      </c>
      <c r="P3" s="24">
        <f t="shared" si="3"/>
        <v>0</v>
      </c>
      <c r="Q3" s="24">
        <f t="shared" si="3"/>
        <v>0</v>
      </c>
      <c r="R3" s="24">
        <f t="shared" si="3"/>
        <v>2.1933520863656901</v>
      </c>
      <c r="S3" s="24">
        <f t="shared" si="3"/>
        <v>3.5336580938809425</v>
      </c>
      <c r="T3" s="24">
        <f t="shared" si="3"/>
        <v>2.0276668817206351</v>
      </c>
      <c r="U3" s="24">
        <f t="shared" si="3"/>
        <v>2.5249387921866444</v>
      </c>
      <c r="V3" s="24">
        <f t="shared" si="3"/>
        <v>2.5531295383689891</v>
      </c>
      <c r="W3" s="24">
        <f t="shared" si="3"/>
        <v>3.2892211654547081</v>
      </c>
      <c r="X3" s="24">
        <f t="shared" ref="X3:Z3" si="4">SUM(X4,X8,X11)</f>
        <v>3.0915312609068675</v>
      </c>
      <c r="Y3" s="24">
        <f t="shared" si="4"/>
        <v>4.9652064120424999</v>
      </c>
      <c r="Z3" s="24">
        <f t="shared" si="4"/>
        <v>2.4814914693667522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561.84183626814649</v>
      </c>
      <c r="D4" s="19">
        <f t="shared" ref="D4:W4" si="6">SUM(D5:D7)</f>
        <v>309.03763109409931</v>
      </c>
      <c r="E4" s="19">
        <f t="shared" si="6"/>
        <v>336.78859632653615</v>
      </c>
      <c r="F4" s="19">
        <f t="shared" si="6"/>
        <v>238.42612841486397</v>
      </c>
      <c r="G4" s="19">
        <f t="shared" si="6"/>
        <v>128.12279182260303</v>
      </c>
      <c r="H4" s="19">
        <f t="shared" si="6"/>
        <v>2.2662384716769637</v>
      </c>
      <c r="I4" s="19">
        <f t="shared" si="6"/>
        <v>13.262900134373064</v>
      </c>
      <c r="J4" s="19">
        <f t="shared" si="6"/>
        <v>229.47922005526641</v>
      </c>
      <c r="K4" s="19">
        <f t="shared" si="6"/>
        <v>72.550712020626108</v>
      </c>
      <c r="L4" s="19">
        <f t="shared" si="6"/>
        <v>9.2093893842138943</v>
      </c>
      <c r="M4" s="19">
        <f t="shared" si="6"/>
        <v>54.972023009227236</v>
      </c>
      <c r="N4" s="19">
        <f t="shared" si="6"/>
        <v>5.6691167476985944</v>
      </c>
      <c r="O4" s="19">
        <f t="shared" si="6"/>
        <v>1.8278804243998206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2.0619619437683675E-3</v>
      </c>
      <c r="Z4" s="19">
        <f t="shared" si="7"/>
        <v>8.8495283344178959E-4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561.84183626814649</v>
      </c>
      <c r="D7" s="8">
        <v>309.03763109409931</v>
      </c>
      <c r="E7" s="8">
        <v>336.78859632653615</v>
      </c>
      <c r="F7" s="8">
        <v>238.42612841486397</v>
      </c>
      <c r="G7" s="8">
        <v>128.12279182260303</v>
      </c>
      <c r="H7" s="8">
        <v>2.2662384716769637</v>
      </c>
      <c r="I7" s="8">
        <v>13.262900134373064</v>
      </c>
      <c r="J7" s="8">
        <v>229.47922005526641</v>
      </c>
      <c r="K7" s="8">
        <v>72.550712020626108</v>
      </c>
      <c r="L7" s="8">
        <v>9.2093893842138943</v>
      </c>
      <c r="M7" s="8">
        <v>54.972023009227236</v>
      </c>
      <c r="N7" s="8">
        <v>5.6691167476985944</v>
      </c>
      <c r="O7" s="8">
        <v>1.8278804243998206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2.0619619437683675E-3</v>
      </c>
      <c r="Z7" s="8">
        <v>8.8495283344178959E-4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2.1933520863656901</v>
      </c>
      <c r="S11" s="19">
        <f t="shared" si="10"/>
        <v>3.5336580938809425</v>
      </c>
      <c r="T11" s="19">
        <f t="shared" si="10"/>
        <v>2.0276668817206351</v>
      </c>
      <c r="U11" s="19">
        <f t="shared" si="10"/>
        <v>2.5249387921866444</v>
      </c>
      <c r="V11" s="19">
        <f t="shared" si="10"/>
        <v>2.5531295383689891</v>
      </c>
      <c r="W11" s="19">
        <f t="shared" si="10"/>
        <v>3.2892211654547081</v>
      </c>
      <c r="X11" s="19">
        <f t="shared" si="10"/>
        <v>3.0915312609068675</v>
      </c>
      <c r="Y11" s="19">
        <f t="shared" ref="Y11:Z11" si="11">SUM(Y12:Y16)</f>
        <v>4.9631444500987314</v>
      </c>
      <c r="Z11" s="19">
        <f t="shared" si="11"/>
        <v>2.4806065165333107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2.1933520863656901</v>
      </c>
      <c r="S13" s="8">
        <v>3.5336580938809425</v>
      </c>
      <c r="T13" s="8">
        <v>2.0276668817206351</v>
      </c>
      <c r="U13" s="8">
        <v>2.5249387921866444</v>
      </c>
      <c r="V13" s="8">
        <v>2.5531295383689891</v>
      </c>
      <c r="W13" s="8">
        <v>3.2892211654547081</v>
      </c>
      <c r="X13" s="8">
        <v>3.0915312609068675</v>
      </c>
      <c r="Y13" s="8">
        <v>4.9631444500987314</v>
      </c>
      <c r="Z13" s="8">
        <v>2.4806065165333107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1588.8589586872558</v>
      </c>
      <c r="D26" s="27">
        <f t="shared" si="16"/>
        <v>1711.4459280857086</v>
      </c>
      <c r="E26" s="27">
        <f t="shared" si="16"/>
        <v>2105.8862731653803</v>
      </c>
      <c r="F26" s="27">
        <f t="shared" si="16"/>
        <v>1549.5540832921752</v>
      </c>
      <c r="G26" s="27">
        <f t="shared" si="16"/>
        <v>1504.9795211086002</v>
      </c>
      <c r="H26" s="27">
        <f t="shared" si="16"/>
        <v>1825.4823923774954</v>
      </c>
      <c r="I26" s="27">
        <f t="shared" si="16"/>
        <v>1689.0229094835097</v>
      </c>
      <c r="J26" s="27">
        <f t="shared" si="16"/>
        <v>915.28187959159732</v>
      </c>
      <c r="K26" s="27">
        <f t="shared" si="16"/>
        <v>958.3828727536677</v>
      </c>
      <c r="L26" s="27">
        <f t="shared" si="16"/>
        <v>912.91676593649697</v>
      </c>
      <c r="M26" s="27">
        <f t="shared" si="16"/>
        <v>932.23265258495053</v>
      </c>
      <c r="N26" s="27">
        <f t="shared" si="16"/>
        <v>804.75812679164972</v>
      </c>
      <c r="O26" s="27">
        <f t="shared" si="16"/>
        <v>416.74254431345906</v>
      </c>
      <c r="P26" s="27">
        <f t="shared" si="16"/>
        <v>512.94999008921593</v>
      </c>
      <c r="Q26" s="27">
        <f t="shared" si="16"/>
        <v>665.56542279461939</v>
      </c>
      <c r="R26" s="27">
        <f t="shared" si="16"/>
        <v>650.38503397052864</v>
      </c>
      <c r="S26" s="27">
        <f t="shared" si="16"/>
        <v>544.98739104766821</v>
      </c>
      <c r="T26" s="27">
        <f t="shared" si="16"/>
        <v>694.86974932020325</v>
      </c>
      <c r="U26" s="27">
        <f t="shared" si="16"/>
        <v>578.56629011185964</v>
      </c>
      <c r="V26" s="27">
        <f t="shared" si="16"/>
        <v>551.799842567616</v>
      </c>
      <c r="W26" s="27">
        <f t="shared" si="16"/>
        <v>591.74642409459102</v>
      </c>
      <c r="X26" s="27">
        <f t="shared" si="16"/>
        <v>477.89913539992909</v>
      </c>
      <c r="Y26" s="27">
        <f t="shared" ref="Y26:Z26" si="17">SUM(Y27,Y33)</f>
        <v>540.96100567630776</v>
      </c>
      <c r="Z26" s="27">
        <f t="shared" si="17"/>
        <v>464.99440598056043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1588.8589586872558</v>
      </c>
      <c r="D33" s="19">
        <f t="shared" si="20"/>
        <v>1711.4459280857086</v>
      </c>
      <c r="E33" s="19">
        <f t="shared" si="20"/>
        <v>2105.8862731653803</v>
      </c>
      <c r="F33" s="19">
        <f t="shared" si="20"/>
        <v>1549.5540832921752</v>
      </c>
      <c r="G33" s="19">
        <f t="shared" si="20"/>
        <v>1504.9795211086002</v>
      </c>
      <c r="H33" s="19">
        <f t="shared" si="20"/>
        <v>1825.4823923774954</v>
      </c>
      <c r="I33" s="19">
        <f t="shared" si="20"/>
        <v>1689.0229094835097</v>
      </c>
      <c r="J33" s="19">
        <f t="shared" si="20"/>
        <v>915.28187959159732</v>
      </c>
      <c r="K33" s="19">
        <f t="shared" si="20"/>
        <v>958.3828727536677</v>
      </c>
      <c r="L33" s="19">
        <f t="shared" si="20"/>
        <v>912.91676593649697</v>
      </c>
      <c r="M33" s="19">
        <f t="shared" si="20"/>
        <v>932.23265258495053</v>
      </c>
      <c r="N33" s="19">
        <f t="shared" si="20"/>
        <v>804.75812679164972</v>
      </c>
      <c r="O33" s="19">
        <f t="shared" si="20"/>
        <v>416.74254431345906</v>
      </c>
      <c r="P33" s="19">
        <f t="shared" si="20"/>
        <v>512.94999008921593</v>
      </c>
      <c r="Q33" s="19">
        <f t="shared" si="20"/>
        <v>665.56542279461939</v>
      </c>
      <c r="R33" s="19">
        <f t="shared" si="20"/>
        <v>650.38503397052864</v>
      </c>
      <c r="S33" s="19">
        <f t="shared" si="20"/>
        <v>544.98739104766821</v>
      </c>
      <c r="T33" s="19">
        <f t="shared" si="20"/>
        <v>694.86974932020325</v>
      </c>
      <c r="U33" s="19">
        <f t="shared" si="20"/>
        <v>578.56629011185964</v>
      </c>
      <c r="V33" s="19">
        <f t="shared" si="20"/>
        <v>551.799842567616</v>
      </c>
      <c r="W33" s="19">
        <f t="shared" si="20"/>
        <v>591.74642409459102</v>
      </c>
      <c r="X33" s="19">
        <f t="shared" si="20"/>
        <v>477.89913539992909</v>
      </c>
      <c r="Y33" s="19">
        <f t="shared" ref="Y33:Z33" si="21">SUM(Y34:Y50)</f>
        <v>540.96100567630776</v>
      </c>
      <c r="Z33" s="19">
        <f t="shared" si="21"/>
        <v>464.99440598056043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287.30006913425933</v>
      </c>
      <c r="D36" s="8">
        <v>288.623990850822</v>
      </c>
      <c r="E36" s="8">
        <v>280.53179123598795</v>
      </c>
      <c r="F36" s="8">
        <v>34.828291974853364</v>
      </c>
      <c r="G36" s="8">
        <v>13.404221560235994</v>
      </c>
      <c r="H36" s="8">
        <v>19.584054064582642</v>
      </c>
      <c r="I36" s="8">
        <v>13.426429370204815</v>
      </c>
      <c r="J36" s="8">
        <v>13.849574668082941</v>
      </c>
      <c r="K36" s="8">
        <v>11.851811686355346</v>
      </c>
      <c r="L36" s="8">
        <v>8.7530238922308747</v>
      </c>
      <c r="M36" s="8">
        <v>7.1680638042714921</v>
      </c>
      <c r="N36" s="8">
        <v>8.058716304924026</v>
      </c>
      <c r="O36" s="8">
        <v>3.7119585814168565</v>
      </c>
      <c r="P36" s="8">
        <v>3.2559179759092958</v>
      </c>
      <c r="Q36" s="8">
        <v>3.6978242666692007</v>
      </c>
      <c r="R36" s="8">
        <v>5.035527577087338</v>
      </c>
      <c r="S36" s="8">
        <v>5.250678838636305</v>
      </c>
      <c r="T36" s="8">
        <v>4.5646130527169184</v>
      </c>
      <c r="U36" s="8">
        <v>3.9703170717426994</v>
      </c>
      <c r="V36" s="8">
        <v>3.8352805262036083</v>
      </c>
      <c r="W36" s="8">
        <v>3.7210441163282724</v>
      </c>
      <c r="X36" s="8">
        <v>4.1106305428930039</v>
      </c>
      <c r="Y36" s="8">
        <v>4.5289245235220852</v>
      </c>
      <c r="Z36" s="8">
        <v>3.9286848430337873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5.1341926652552173E-3</v>
      </c>
      <c r="U41" s="8">
        <v>3.0900428821848253E-2</v>
      </c>
      <c r="V41" s="8">
        <v>3.1248389403097803E-2</v>
      </c>
      <c r="W41" s="8">
        <v>2.8606955808362752E-2</v>
      </c>
      <c r="X41" s="8">
        <v>2.2268968061414814E-2</v>
      </c>
      <c r="Y41" s="8">
        <v>1.9794474496242588E-2</v>
      </c>
      <c r="Z41" s="8">
        <v>2.4667676588608953E-2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61.563034345021151</v>
      </c>
      <c r="D43" s="8">
        <v>68.124327107225909</v>
      </c>
      <c r="E43" s="8">
        <v>62.347732874528681</v>
      </c>
      <c r="F43" s="8">
        <v>53.322262647035771</v>
      </c>
      <c r="G43" s="8">
        <v>49.237970023415485</v>
      </c>
      <c r="H43" s="8">
        <v>49.872001706809016</v>
      </c>
      <c r="I43" s="8">
        <v>38.868972516671711</v>
      </c>
      <c r="J43" s="8">
        <v>31.812784890198717</v>
      </c>
      <c r="K43" s="8">
        <v>28.511950680721924</v>
      </c>
      <c r="L43" s="8">
        <v>34.997963459979317</v>
      </c>
      <c r="M43" s="8">
        <v>34.251254572351641</v>
      </c>
      <c r="N43" s="8">
        <v>33.011290787674625</v>
      </c>
      <c r="O43" s="8">
        <v>14.725767150351302</v>
      </c>
      <c r="P43" s="8">
        <v>16.149801535077152</v>
      </c>
      <c r="Q43" s="8">
        <v>20.379679154044915</v>
      </c>
      <c r="R43" s="8">
        <v>27.734193353171555</v>
      </c>
      <c r="S43" s="8">
        <v>21.977327367272014</v>
      </c>
      <c r="T43" s="8">
        <v>20.69788746255718</v>
      </c>
      <c r="U43" s="8">
        <v>18.856697171506973</v>
      </c>
      <c r="V43" s="8">
        <v>22.664831088277865</v>
      </c>
      <c r="W43" s="8">
        <v>25.050928569584499</v>
      </c>
      <c r="X43" s="8">
        <v>24.222004761248598</v>
      </c>
      <c r="Y43" s="8">
        <v>19.192084557935555</v>
      </c>
      <c r="Z43" s="8">
        <v>14.708772316241211</v>
      </c>
    </row>
    <row r="44" spans="1:26" ht="11.25" customHeight="1" x14ac:dyDescent="0.2">
      <c r="A44" s="28" t="s">
        <v>74</v>
      </c>
      <c r="B44" s="7" t="s">
        <v>75</v>
      </c>
      <c r="C44" s="8">
        <v>473.65601464618408</v>
      </c>
      <c r="D44" s="8">
        <v>359.18145315186354</v>
      </c>
      <c r="E44" s="8">
        <v>434.33319826043885</v>
      </c>
      <c r="F44" s="8">
        <v>259.98562161965111</v>
      </c>
      <c r="G44" s="8">
        <v>118.72338891065149</v>
      </c>
      <c r="H44" s="8">
        <v>100.57751772771991</v>
      </c>
      <c r="I44" s="8">
        <v>47.56798472239948</v>
      </c>
      <c r="J44" s="8">
        <v>33.237906314702201</v>
      </c>
      <c r="K44" s="8">
        <v>19.536808603325795</v>
      </c>
      <c r="L44" s="8">
        <v>16.338497223466618</v>
      </c>
      <c r="M44" s="8">
        <v>8.9199365623398563</v>
      </c>
      <c r="N44" s="8">
        <v>4.911785523452787</v>
      </c>
      <c r="O44" s="8">
        <v>2.3755437593028468</v>
      </c>
      <c r="P44" s="8">
        <v>2.6046242585354702</v>
      </c>
      <c r="Q44" s="8">
        <v>0.98604478163877574</v>
      </c>
      <c r="R44" s="8">
        <v>1.0741962630755142</v>
      </c>
      <c r="S44" s="8">
        <v>1.1200930787743295</v>
      </c>
      <c r="T44" s="8">
        <v>1.2786677462834133</v>
      </c>
      <c r="U44" s="8">
        <v>1.0518595129178365</v>
      </c>
      <c r="V44" s="8">
        <v>1.0196207012279332</v>
      </c>
      <c r="W44" s="8">
        <v>1.2167889852115583</v>
      </c>
      <c r="X44" s="8">
        <v>1.483512258396982</v>
      </c>
      <c r="Y44" s="8">
        <v>2.6574168576046211</v>
      </c>
      <c r="Z44" s="8">
        <v>2.8006343670705065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766.33984056179133</v>
      </c>
      <c r="D48" s="8">
        <v>995.51615697579712</v>
      </c>
      <c r="E48" s="8">
        <v>1328.673550794425</v>
      </c>
      <c r="F48" s="8">
        <v>1201.4179070506348</v>
      </c>
      <c r="G48" s="8">
        <v>1323.6139406142972</v>
      </c>
      <c r="H48" s="8">
        <v>1655.4488188783839</v>
      </c>
      <c r="I48" s="8">
        <v>1589.1595228742337</v>
      </c>
      <c r="J48" s="8">
        <v>836.38161371861349</v>
      </c>
      <c r="K48" s="8">
        <v>898.48230178326469</v>
      </c>
      <c r="L48" s="8">
        <v>852.82728136082017</v>
      </c>
      <c r="M48" s="8">
        <v>881.89339764598753</v>
      </c>
      <c r="N48" s="8">
        <v>758.77633417559832</v>
      </c>
      <c r="O48" s="8">
        <v>395.92927482238804</v>
      </c>
      <c r="P48" s="8">
        <v>490.93964631969402</v>
      </c>
      <c r="Q48" s="8">
        <v>640.50187459226652</v>
      </c>
      <c r="R48" s="8">
        <v>616.54111677719425</v>
      </c>
      <c r="S48" s="8">
        <v>516.63929176298552</v>
      </c>
      <c r="T48" s="8">
        <v>668.32344686598049</v>
      </c>
      <c r="U48" s="8">
        <v>554.65651592687027</v>
      </c>
      <c r="V48" s="8">
        <v>524.24886186250353</v>
      </c>
      <c r="W48" s="8">
        <v>561.72905546765833</v>
      </c>
      <c r="X48" s="8">
        <v>448.06071886932909</v>
      </c>
      <c r="Y48" s="8">
        <v>514.56278526274923</v>
      </c>
      <c r="Z48" s="8">
        <v>443.53164677762629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500.03442582209402</v>
      </c>
      <c r="D51" s="27">
        <v>586.78403512575778</v>
      </c>
      <c r="E51" s="27">
        <v>657.26309368243847</v>
      </c>
      <c r="F51" s="27">
        <v>562.90962782083102</v>
      </c>
      <c r="G51" s="27">
        <v>536.69031999168556</v>
      </c>
      <c r="H51" s="27">
        <v>571.12462308883187</v>
      </c>
      <c r="I51" s="27">
        <v>544.21916787733187</v>
      </c>
      <c r="J51" s="27">
        <v>510.51668966844005</v>
      </c>
      <c r="K51" s="27">
        <v>461.23016387359081</v>
      </c>
      <c r="L51" s="27">
        <v>365.59967465322461</v>
      </c>
      <c r="M51" s="27">
        <v>445.11223103499896</v>
      </c>
      <c r="N51" s="27">
        <v>433.78661118685784</v>
      </c>
      <c r="O51" s="27">
        <v>270.36791329255658</v>
      </c>
      <c r="P51" s="27">
        <v>276.89375288753132</v>
      </c>
      <c r="Q51" s="27">
        <v>320.23903160073132</v>
      </c>
      <c r="R51" s="27">
        <v>358.40731327627248</v>
      </c>
      <c r="S51" s="27">
        <v>373.85743564484955</v>
      </c>
      <c r="T51" s="27">
        <v>409.21599753093807</v>
      </c>
      <c r="U51" s="27">
        <v>391.7972623368305</v>
      </c>
      <c r="V51" s="27">
        <v>384.11366077264074</v>
      </c>
      <c r="W51" s="27">
        <v>397.61259976785311</v>
      </c>
      <c r="X51" s="27">
        <v>381.85336249555917</v>
      </c>
      <c r="Y51" s="27">
        <v>364.64630249348181</v>
      </c>
      <c r="Z51" s="27">
        <v>330.18582922093572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103.69029889494796</v>
      </c>
      <c r="I52" s="27">
        <f t="shared" si="22"/>
        <v>124.65739108052099</v>
      </c>
      <c r="J52" s="27">
        <f t="shared" si="22"/>
        <v>92.085272163009236</v>
      </c>
      <c r="K52" s="27">
        <f t="shared" si="22"/>
        <v>95.18555217240089</v>
      </c>
      <c r="L52" s="27">
        <f t="shared" si="22"/>
        <v>104.53584240140962</v>
      </c>
      <c r="M52" s="27">
        <f t="shared" si="22"/>
        <v>158.80825693249076</v>
      </c>
      <c r="N52" s="27">
        <f t="shared" si="22"/>
        <v>224.741823041825</v>
      </c>
      <c r="O52" s="27">
        <f t="shared" si="22"/>
        <v>113.74922465760582</v>
      </c>
      <c r="P52" s="27">
        <f t="shared" si="22"/>
        <v>147.38924071697687</v>
      </c>
      <c r="Q52" s="27">
        <f t="shared" si="22"/>
        <v>207.94553477729298</v>
      </c>
      <c r="R52" s="27">
        <f t="shared" si="22"/>
        <v>142.71593540020339</v>
      </c>
      <c r="S52" s="27">
        <f t="shared" si="22"/>
        <v>266.56925168111025</v>
      </c>
      <c r="T52" s="27">
        <f t="shared" si="22"/>
        <v>313.90177251662789</v>
      </c>
      <c r="U52" s="27">
        <f t="shared" si="22"/>
        <v>268.2647772950985</v>
      </c>
      <c r="V52" s="27">
        <f t="shared" si="22"/>
        <v>257.32051308320536</v>
      </c>
      <c r="W52" s="27">
        <f t="shared" si="22"/>
        <v>290.75659435024801</v>
      </c>
      <c r="X52" s="27">
        <f t="shared" si="22"/>
        <v>250.78840169331761</v>
      </c>
      <c r="Y52" s="27">
        <f t="shared" ref="Y52:Z52" si="23">SUM(Y53:Y54)</f>
        <v>248.2692664551364</v>
      </c>
      <c r="Z52" s="27">
        <f t="shared" si="23"/>
        <v>221.84436866681091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103.69029889494796</v>
      </c>
      <c r="I53" s="8">
        <v>124.65739108052099</v>
      </c>
      <c r="J53" s="8">
        <v>92.085272163009236</v>
      </c>
      <c r="K53" s="8">
        <v>95.18555217240089</v>
      </c>
      <c r="L53" s="8">
        <v>104.53584240140962</v>
      </c>
      <c r="M53" s="8">
        <v>158.80825693249076</v>
      </c>
      <c r="N53" s="8">
        <v>224.741823041825</v>
      </c>
      <c r="O53" s="8">
        <v>113.74922465760582</v>
      </c>
      <c r="P53" s="8">
        <v>147.38924071697687</v>
      </c>
      <c r="Q53" s="8">
        <v>207.94553477729298</v>
      </c>
      <c r="R53" s="8">
        <v>142.71593540020339</v>
      </c>
      <c r="S53" s="8">
        <v>266.56925168111025</v>
      </c>
      <c r="T53" s="8">
        <v>313.90177251662789</v>
      </c>
      <c r="U53" s="8">
        <v>268.2647772950985</v>
      </c>
      <c r="V53" s="8">
        <v>257.32051308320536</v>
      </c>
      <c r="W53" s="8">
        <v>290.75659435024801</v>
      </c>
      <c r="X53" s="8">
        <v>250.78840169331761</v>
      </c>
      <c r="Y53" s="8">
        <v>248.2692664551364</v>
      </c>
      <c r="Z53" s="8">
        <v>221.84436866681091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722.07302694254054</v>
      </c>
      <c r="D61" s="49">
        <f t="shared" si="24"/>
        <v>742.0268268128284</v>
      </c>
      <c r="E61" s="49">
        <f t="shared" si="24"/>
        <v>807.81370419462439</v>
      </c>
      <c r="F61" s="49">
        <f t="shared" si="24"/>
        <v>797.40604771185872</v>
      </c>
      <c r="G61" s="49">
        <f t="shared" si="24"/>
        <v>758.01110072023494</v>
      </c>
      <c r="H61" s="49">
        <f t="shared" si="24"/>
        <v>838.10155457317376</v>
      </c>
      <c r="I61" s="49">
        <f t="shared" si="24"/>
        <v>846.23485689565291</v>
      </c>
      <c r="J61" s="49">
        <f t="shared" si="24"/>
        <v>713.13620210761849</v>
      </c>
      <c r="K61" s="49">
        <f t="shared" si="24"/>
        <v>632.26418161634911</v>
      </c>
      <c r="L61" s="49">
        <f t="shared" si="24"/>
        <v>740.998265661191</v>
      </c>
      <c r="M61" s="49">
        <f t="shared" si="24"/>
        <v>868.93995527417451</v>
      </c>
      <c r="N61" s="49">
        <f t="shared" si="24"/>
        <v>881.69610473700516</v>
      </c>
      <c r="O61" s="49">
        <f t="shared" si="24"/>
        <v>87.475031345431944</v>
      </c>
      <c r="P61" s="49">
        <f t="shared" si="24"/>
        <v>123.73990748461797</v>
      </c>
      <c r="Q61" s="49">
        <f t="shared" si="24"/>
        <v>152.27665401686161</v>
      </c>
      <c r="R61" s="49">
        <f t="shared" si="24"/>
        <v>131.70544817907185</v>
      </c>
      <c r="S61" s="49">
        <f t="shared" si="24"/>
        <v>167.08782447259148</v>
      </c>
      <c r="T61" s="49">
        <f t="shared" si="24"/>
        <v>214.43915506863971</v>
      </c>
      <c r="U61" s="49">
        <f t="shared" si="24"/>
        <v>190.08074182577721</v>
      </c>
      <c r="V61" s="49">
        <f t="shared" si="24"/>
        <v>209.07916348219749</v>
      </c>
      <c r="W61" s="49">
        <f t="shared" si="24"/>
        <v>208.19065187437673</v>
      </c>
      <c r="X61" s="49">
        <f t="shared" si="24"/>
        <v>180.23039923437508</v>
      </c>
      <c r="Y61" s="49">
        <f t="shared" ref="Y61:Z61" si="25">SUM(Y62:Y72)</f>
        <v>207.61833276340366</v>
      </c>
      <c r="Z61" s="49">
        <f t="shared" si="25"/>
        <v>182.85090264685542</v>
      </c>
    </row>
    <row r="62" spans="1:26" ht="11.25" customHeight="1" x14ac:dyDescent="0.2">
      <c r="A62" s="50" t="s">
        <v>92</v>
      </c>
      <c r="B62" s="51" t="s">
        <v>93</v>
      </c>
      <c r="C62" s="52">
        <v>722.07302694254054</v>
      </c>
      <c r="D62" s="52">
        <v>742.0268268128284</v>
      </c>
      <c r="E62" s="52">
        <v>807.81370419462439</v>
      </c>
      <c r="F62" s="52">
        <v>797.40604771185872</v>
      </c>
      <c r="G62" s="52">
        <v>758.01110072023494</v>
      </c>
      <c r="H62" s="52">
        <v>838.10155457317376</v>
      </c>
      <c r="I62" s="52">
        <v>846.23485689565291</v>
      </c>
      <c r="J62" s="52">
        <v>712.08999046170675</v>
      </c>
      <c r="K62" s="52">
        <v>631.2874552923264</v>
      </c>
      <c r="L62" s="52">
        <v>740.00605852919819</v>
      </c>
      <c r="M62" s="52">
        <v>866.77379683965273</v>
      </c>
      <c r="N62" s="52">
        <v>879.60836556169636</v>
      </c>
      <c r="O62" s="52">
        <v>86.802421636251466</v>
      </c>
      <c r="P62" s="52">
        <v>123.00225400939162</v>
      </c>
      <c r="Q62" s="52">
        <v>151.43888392325056</v>
      </c>
      <c r="R62" s="52">
        <v>129.88128621549629</v>
      </c>
      <c r="S62" s="52">
        <v>166.13682596553724</v>
      </c>
      <c r="T62" s="52">
        <v>213.33188594926074</v>
      </c>
      <c r="U62" s="52">
        <v>189.04045474732408</v>
      </c>
      <c r="V62" s="52">
        <v>207.80215259905103</v>
      </c>
      <c r="W62" s="52">
        <v>206.70417095922082</v>
      </c>
      <c r="X62" s="52">
        <v>178.3341465662925</v>
      </c>
      <c r="Y62" s="52">
        <v>206.37330684908414</v>
      </c>
      <c r="Z62" s="52">
        <v>181.79908924104268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1.0462116459117339</v>
      </c>
      <c r="K69" s="52">
        <v>0.97672632402265158</v>
      </c>
      <c r="L69" s="52">
        <v>0.99220713199281796</v>
      </c>
      <c r="M69" s="52">
        <v>2.1661584345218188</v>
      </c>
      <c r="N69" s="52">
        <v>2.0877391753088181</v>
      </c>
      <c r="O69" s="52">
        <v>0.67260970918047847</v>
      </c>
      <c r="P69" s="52">
        <v>0.73765347522635194</v>
      </c>
      <c r="Q69" s="52">
        <v>0.83777009361104959</v>
      </c>
      <c r="R69" s="52">
        <v>1.8241619635755582</v>
      </c>
      <c r="S69" s="52">
        <v>0.95099850705422795</v>
      </c>
      <c r="T69" s="52">
        <v>1.1072691193789637</v>
      </c>
      <c r="U69" s="52">
        <v>1.0402870784531439</v>
      </c>
      <c r="V69" s="52">
        <v>1.2770108831464582</v>
      </c>
      <c r="W69" s="52">
        <v>1.4864809151559146</v>
      </c>
      <c r="X69" s="52">
        <v>1.896252668082588</v>
      </c>
      <c r="Y69" s="52">
        <v>1.2450259143194999</v>
      </c>
      <c r="Z69" s="52">
        <v>1.0518134058127255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2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289</v>
      </c>
      <c r="B1" s="4" t="s">
        <v>288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614.01319430469266</v>
      </c>
      <c r="D2" s="21">
        <f t="shared" ref="D2:X2" si="0">SUM(D3,D17,D22,D25,D26,D51,D52)</f>
        <v>590.48092269390463</v>
      </c>
      <c r="E2" s="21">
        <f t="shared" si="0"/>
        <v>616.74178987552523</v>
      </c>
      <c r="F2" s="21">
        <f t="shared" si="0"/>
        <v>582.94004921279316</v>
      </c>
      <c r="G2" s="21">
        <f t="shared" si="0"/>
        <v>556.4726312767948</v>
      </c>
      <c r="H2" s="21">
        <f t="shared" si="0"/>
        <v>521.68486789525821</v>
      </c>
      <c r="I2" s="21">
        <f t="shared" si="0"/>
        <v>527.82401922775136</v>
      </c>
      <c r="J2" s="21">
        <f t="shared" si="0"/>
        <v>610.61424099195642</v>
      </c>
      <c r="K2" s="21">
        <f t="shared" si="0"/>
        <v>575.11721099506019</v>
      </c>
      <c r="L2" s="21">
        <f t="shared" si="0"/>
        <v>482.53672252079144</v>
      </c>
      <c r="M2" s="21">
        <f t="shared" si="0"/>
        <v>516.67086476952477</v>
      </c>
      <c r="N2" s="21">
        <f t="shared" si="0"/>
        <v>507.68902876707028</v>
      </c>
      <c r="O2" s="21">
        <f t="shared" si="0"/>
        <v>474.190658311741</v>
      </c>
      <c r="P2" s="21">
        <f t="shared" si="0"/>
        <v>475.16675760960624</v>
      </c>
      <c r="Q2" s="21">
        <f t="shared" si="0"/>
        <v>475.93747416647057</v>
      </c>
      <c r="R2" s="21">
        <f t="shared" si="0"/>
        <v>451.57736572214691</v>
      </c>
      <c r="S2" s="21">
        <f t="shared" si="0"/>
        <v>479.16051531124265</v>
      </c>
      <c r="T2" s="21">
        <f t="shared" si="0"/>
        <v>490.50979759940964</v>
      </c>
      <c r="U2" s="21">
        <f t="shared" si="0"/>
        <v>485.58976865957703</v>
      </c>
      <c r="V2" s="21">
        <f t="shared" si="0"/>
        <v>505.58034513791199</v>
      </c>
      <c r="W2" s="21">
        <f t="shared" si="0"/>
        <v>452.58665461511811</v>
      </c>
      <c r="X2" s="21">
        <f t="shared" si="0"/>
        <v>480.55565023005175</v>
      </c>
      <c r="Y2" s="21">
        <f t="shared" ref="Y2:Z2" si="1">SUM(Y3,Y17,Y22,Y25,Y26,Y51,Y52)</f>
        <v>476.81033822290374</v>
      </c>
      <c r="Z2" s="21">
        <f t="shared" si="1"/>
        <v>474.22331649208945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183.44590653903151</v>
      </c>
      <c r="D3" s="24">
        <f t="shared" ref="D3:W3" si="3">SUM(D4,D8,D11)</f>
        <v>113.56269667825286</v>
      </c>
      <c r="E3" s="24">
        <f t="shared" si="3"/>
        <v>117.67554978102818</v>
      </c>
      <c r="F3" s="24">
        <f t="shared" si="3"/>
        <v>121.50474264542385</v>
      </c>
      <c r="G3" s="24">
        <f t="shared" si="3"/>
        <v>84.821159115895071</v>
      </c>
      <c r="H3" s="24">
        <f t="shared" si="3"/>
        <v>1.6046498275552044</v>
      </c>
      <c r="I3" s="24">
        <f t="shared" si="3"/>
        <v>10.750307588925429</v>
      </c>
      <c r="J3" s="24">
        <f t="shared" si="3"/>
        <v>171.99635752977406</v>
      </c>
      <c r="K3" s="24">
        <f t="shared" si="3"/>
        <v>70.761810254774431</v>
      </c>
      <c r="L3" s="24">
        <f t="shared" si="3"/>
        <v>10.308402852793993</v>
      </c>
      <c r="M3" s="24">
        <f t="shared" si="3"/>
        <v>52.017477385956077</v>
      </c>
      <c r="N3" s="24">
        <f t="shared" si="3"/>
        <v>5.9817621167463901</v>
      </c>
      <c r="O3" s="24">
        <f t="shared" si="3"/>
        <v>2.9726906775553665</v>
      </c>
      <c r="P3" s="24">
        <f t="shared" si="3"/>
        <v>0</v>
      </c>
      <c r="Q3" s="24">
        <f t="shared" si="3"/>
        <v>0</v>
      </c>
      <c r="R3" s="24">
        <f t="shared" si="3"/>
        <v>2.5243391657031666</v>
      </c>
      <c r="S3" s="24">
        <f t="shared" si="3"/>
        <v>4.1948364859296667</v>
      </c>
      <c r="T3" s="24">
        <f t="shared" si="3"/>
        <v>2.2853878836147974</v>
      </c>
      <c r="U3" s="24">
        <f t="shared" si="3"/>
        <v>2.9471948927977434</v>
      </c>
      <c r="V3" s="24">
        <f t="shared" si="3"/>
        <v>3.1329175041237485</v>
      </c>
      <c r="W3" s="24">
        <f t="shared" si="3"/>
        <v>3.4741539152307115</v>
      </c>
      <c r="X3" s="24">
        <f t="shared" ref="X3:Z3" si="4">SUM(X4,X8,X11)</f>
        <v>3.5985126471280116</v>
      </c>
      <c r="Y3" s="24">
        <f t="shared" si="4"/>
        <v>6.009551991688312</v>
      </c>
      <c r="Z3" s="24">
        <f t="shared" si="4"/>
        <v>3.3399471291715495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183.44590653903151</v>
      </c>
      <c r="D4" s="19">
        <f t="shared" ref="D4:W4" si="6">SUM(D5:D7)</f>
        <v>113.56269667825286</v>
      </c>
      <c r="E4" s="19">
        <f t="shared" si="6"/>
        <v>117.67554978102818</v>
      </c>
      <c r="F4" s="19">
        <f t="shared" si="6"/>
        <v>121.50474264542385</v>
      </c>
      <c r="G4" s="19">
        <f t="shared" si="6"/>
        <v>84.821159115895071</v>
      </c>
      <c r="H4" s="19">
        <f t="shared" si="6"/>
        <v>1.6046498275552044</v>
      </c>
      <c r="I4" s="19">
        <f t="shared" si="6"/>
        <v>10.750307588925429</v>
      </c>
      <c r="J4" s="19">
        <f t="shared" si="6"/>
        <v>171.99635752977406</v>
      </c>
      <c r="K4" s="19">
        <f t="shared" si="6"/>
        <v>70.761810254774431</v>
      </c>
      <c r="L4" s="19">
        <f t="shared" si="6"/>
        <v>10.308402852793993</v>
      </c>
      <c r="M4" s="19">
        <f t="shared" si="6"/>
        <v>52.017477385956077</v>
      </c>
      <c r="N4" s="19">
        <f t="shared" si="6"/>
        <v>5.9817621167463901</v>
      </c>
      <c r="O4" s="19">
        <f t="shared" si="6"/>
        <v>2.9726906775553665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2.4956600949972013E-3</v>
      </c>
      <c r="Z4" s="19">
        <f t="shared" si="7"/>
        <v>1.1910964482422307E-3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183.44590653903151</v>
      </c>
      <c r="D7" s="8">
        <v>113.56269667825286</v>
      </c>
      <c r="E7" s="8">
        <v>117.67554978102818</v>
      </c>
      <c r="F7" s="8">
        <v>121.50474264542385</v>
      </c>
      <c r="G7" s="8">
        <v>84.821159115895071</v>
      </c>
      <c r="H7" s="8">
        <v>1.6046498275552044</v>
      </c>
      <c r="I7" s="8">
        <v>10.750307588925429</v>
      </c>
      <c r="J7" s="8">
        <v>171.99635752977406</v>
      </c>
      <c r="K7" s="8">
        <v>70.761810254774431</v>
      </c>
      <c r="L7" s="8">
        <v>10.308402852793993</v>
      </c>
      <c r="M7" s="8">
        <v>52.017477385956077</v>
      </c>
      <c r="N7" s="8">
        <v>5.9817621167463901</v>
      </c>
      <c r="O7" s="8">
        <v>2.9726906775553665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2.4956600949972013E-3</v>
      </c>
      <c r="Z7" s="8">
        <v>1.1910964482422307E-3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2.5243391657031666</v>
      </c>
      <c r="S11" s="19">
        <f t="shared" si="10"/>
        <v>4.1948364859296667</v>
      </c>
      <c r="T11" s="19">
        <f t="shared" si="10"/>
        <v>2.2853878836147974</v>
      </c>
      <c r="U11" s="19">
        <f t="shared" si="10"/>
        <v>2.9471948927977434</v>
      </c>
      <c r="V11" s="19">
        <f t="shared" si="10"/>
        <v>3.1329175041237485</v>
      </c>
      <c r="W11" s="19">
        <f t="shared" si="10"/>
        <v>3.4741539152307115</v>
      </c>
      <c r="X11" s="19">
        <f t="shared" si="10"/>
        <v>3.5985126471280116</v>
      </c>
      <c r="Y11" s="19">
        <f t="shared" ref="Y11:Z11" si="11">SUM(Y12:Y16)</f>
        <v>6.007056331593315</v>
      </c>
      <c r="Z11" s="19">
        <f t="shared" si="11"/>
        <v>3.3387560327233072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2.5243391657031666</v>
      </c>
      <c r="S13" s="8">
        <v>4.1948364859296667</v>
      </c>
      <c r="T13" s="8">
        <v>2.2853878836147974</v>
      </c>
      <c r="U13" s="8">
        <v>2.9471948927977434</v>
      </c>
      <c r="V13" s="8">
        <v>3.1329175041237485</v>
      </c>
      <c r="W13" s="8">
        <v>3.4741539152307115</v>
      </c>
      <c r="X13" s="8">
        <v>3.5985126471280116</v>
      </c>
      <c r="Y13" s="8">
        <v>6.007056331593315</v>
      </c>
      <c r="Z13" s="8">
        <v>3.3387560327233072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268.42133857826968</v>
      </c>
      <c r="D26" s="27">
        <f t="shared" si="16"/>
        <v>262.89771238809556</v>
      </c>
      <c r="E26" s="27">
        <f t="shared" si="16"/>
        <v>271.37587692761792</v>
      </c>
      <c r="F26" s="27">
        <f t="shared" si="16"/>
        <v>177.16815087837986</v>
      </c>
      <c r="G26" s="27">
        <f t="shared" si="16"/>
        <v>119.75661559444302</v>
      </c>
      <c r="H26" s="27">
        <f t="shared" si="16"/>
        <v>120.01700489977638</v>
      </c>
      <c r="I26" s="27">
        <f t="shared" si="16"/>
        <v>80.612079241044711</v>
      </c>
      <c r="J26" s="27">
        <f t="shared" si="16"/>
        <v>58.95128938614819</v>
      </c>
      <c r="K26" s="27">
        <f t="shared" si="16"/>
        <v>58.195040736489474</v>
      </c>
      <c r="L26" s="27">
        <f t="shared" si="16"/>
        <v>66.888078501740921</v>
      </c>
      <c r="M26" s="27">
        <f t="shared" si="16"/>
        <v>47.335794446741325</v>
      </c>
      <c r="N26" s="27">
        <f t="shared" si="16"/>
        <v>48.198001004584391</v>
      </c>
      <c r="O26" s="27">
        <f t="shared" si="16"/>
        <v>33.728298262453187</v>
      </c>
      <c r="P26" s="27">
        <f t="shared" si="16"/>
        <v>35.04193264127457</v>
      </c>
      <c r="Q26" s="27">
        <f t="shared" si="16"/>
        <v>34.585438680042166</v>
      </c>
      <c r="R26" s="27">
        <f t="shared" si="16"/>
        <v>38.779409607960517</v>
      </c>
      <c r="S26" s="27">
        <f t="shared" si="16"/>
        <v>33.51369347409873</v>
      </c>
      <c r="T26" s="27">
        <f t="shared" si="16"/>
        <v>29.774102707325326</v>
      </c>
      <c r="U26" s="27">
        <f t="shared" si="16"/>
        <v>27.755199176532958</v>
      </c>
      <c r="V26" s="27">
        <f t="shared" si="16"/>
        <v>33.620763484453349</v>
      </c>
      <c r="W26" s="27">
        <f t="shared" si="16"/>
        <v>31.524879193009195</v>
      </c>
      <c r="X26" s="27">
        <f t="shared" si="16"/>
        <v>34.573156132846179</v>
      </c>
      <c r="Y26" s="27">
        <f t="shared" ref="Y26:Z26" si="17">SUM(Y27,Y33)</f>
        <v>31.803209395633807</v>
      </c>
      <c r="Z26" s="27">
        <f t="shared" si="17"/>
        <v>28.752850014853877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268.42133857826968</v>
      </c>
      <c r="D33" s="19">
        <f t="shared" si="20"/>
        <v>262.89771238809556</v>
      </c>
      <c r="E33" s="19">
        <f t="shared" si="20"/>
        <v>271.37587692761792</v>
      </c>
      <c r="F33" s="19">
        <f t="shared" si="20"/>
        <v>177.16815087837986</v>
      </c>
      <c r="G33" s="19">
        <f t="shared" si="20"/>
        <v>119.75661559444302</v>
      </c>
      <c r="H33" s="19">
        <f t="shared" si="20"/>
        <v>120.01700489977638</v>
      </c>
      <c r="I33" s="19">
        <f t="shared" si="20"/>
        <v>80.612079241044711</v>
      </c>
      <c r="J33" s="19">
        <f t="shared" si="20"/>
        <v>58.95128938614819</v>
      </c>
      <c r="K33" s="19">
        <f t="shared" si="20"/>
        <v>58.195040736489474</v>
      </c>
      <c r="L33" s="19">
        <f t="shared" si="20"/>
        <v>66.888078501740921</v>
      </c>
      <c r="M33" s="19">
        <f t="shared" si="20"/>
        <v>47.335794446741325</v>
      </c>
      <c r="N33" s="19">
        <f t="shared" si="20"/>
        <v>48.198001004584391</v>
      </c>
      <c r="O33" s="19">
        <f t="shared" si="20"/>
        <v>33.728298262453187</v>
      </c>
      <c r="P33" s="19">
        <f t="shared" si="20"/>
        <v>35.04193264127457</v>
      </c>
      <c r="Q33" s="19">
        <f t="shared" si="20"/>
        <v>34.585438680042166</v>
      </c>
      <c r="R33" s="19">
        <f t="shared" si="20"/>
        <v>38.779409607960517</v>
      </c>
      <c r="S33" s="19">
        <f t="shared" si="20"/>
        <v>33.51369347409873</v>
      </c>
      <c r="T33" s="19">
        <f t="shared" si="20"/>
        <v>29.774102707325326</v>
      </c>
      <c r="U33" s="19">
        <f t="shared" si="20"/>
        <v>27.755199176532958</v>
      </c>
      <c r="V33" s="19">
        <f t="shared" si="20"/>
        <v>33.620763484453349</v>
      </c>
      <c r="W33" s="19">
        <f t="shared" si="20"/>
        <v>31.524879193009195</v>
      </c>
      <c r="X33" s="19">
        <f t="shared" si="20"/>
        <v>34.573156132846179</v>
      </c>
      <c r="Y33" s="19">
        <f t="shared" ref="Y33:Z33" si="21">SUM(Y34:Y50)</f>
        <v>31.803209395633807</v>
      </c>
      <c r="Z33" s="19">
        <f t="shared" si="21"/>
        <v>28.752850014853877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93.805797697676226</v>
      </c>
      <c r="D36" s="8">
        <v>106.06125412952845</v>
      </c>
      <c r="E36" s="8">
        <v>98.019152444059344</v>
      </c>
      <c r="F36" s="8">
        <v>17.748904792099193</v>
      </c>
      <c r="G36" s="8">
        <v>8.8739996499585239</v>
      </c>
      <c r="H36" s="8">
        <v>13.866832361340224</v>
      </c>
      <c r="I36" s="8">
        <v>10.882856998719834</v>
      </c>
      <c r="J36" s="8">
        <v>10.38035773205613</v>
      </c>
      <c r="K36" s="8">
        <v>11.559578484726185</v>
      </c>
      <c r="L36" s="8">
        <v>9.7975764404003041</v>
      </c>
      <c r="M36" s="8">
        <v>6.7828065337380048</v>
      </c>
      <c r="N36" s="8">
        <v>8.5031453836208559</v>
      </c>
      <c r="O36" s="8">
        <v>6.0367759964783696</v>
      </c>
      <c r="P36" s="8">
        <v>5.2065947819613587</v>
      </c>
      <c r="Q36" s="8">
        <v>5.130246053157137</v>
      </c>
      <c r="R36" s="8">
        <v>5.7954122194226709</v>
      </c>
      <c r="S36" s="8">
        <v>6.2331268569393421</v>
      </c>
      <c r="T36" s="8">
        <v>5.1447855947703296</v>
      </c>
      <c r="U36" s="8">
        <v>4.6342898421288989</v>
      </c>
      <c r="V36" s="8">
        <v>4.7062310443692352</v>
      </c>
      <c r="W36" s="8">
        <v>3.9302556244195137</v>
      </c>
      <c r="X36" s="8">
        <v>4.7847344076126337</v>
      </c>
      <c r="Y36" s="8">
        <v>5.4815057284480986</v>
      </c>
      <c r="Z36" s="8">
        <v>5.2877875362025524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19.963018790792173</v>
      </c>
      <c r="D43" s="8">
        <v>24.847307706480795</v>
      </c>
      <c r="E43" s="8">
        <v>21.598623256476209</v>
      </c>
      <c r="F43" s="8">
        <v>26.927533636711356</v>
      </c>
      <c r="G43" s="8">
        <v>32.284145537191201</v>
      </c>
      <c r="H43" s="8">
        <v>34.934500183227165</v>
      </c>
      <c r="I43" s="8">
        <v>31.172763099139726</v>
      </c>
      <c r="J43" s="8">
        <v>23.65887723509999</v>
      </c>
      <c r="K43" s="8">
        <v>27.580377816763509</v>
      </c>
      <c r="L43" s="8">
        <v>38.802230780570298</v>
      </c>
      <c r="M43" s="8">
        <v>32.112465388704123</v>
      </c>
      <c r="N43" s="8">
        <v>34.512190687894268</v>
      </c>
      <c r="O43" s="8">
        <v>23.828164087212599</v>
      </c>
      <c r="P43" s="8">
        <v>25.670238132047068</v>
      </c>
      <c r="Q43" s="8">
        <v>28.087184851384361</v>
      </c>
      <c r="R43" s="8">
        <v>31.747699889659504</v>
      </c>
      <c r="S43" s="8">
        <v>25.950894308846316</v>
      </c>
      <c r="T43" s="8">
        <v>23.188127831973862</v>
      </c>
      <c r="U43" s="8">
        <v>21.893142944975075</v>
      </c>
      <c r="V43" s="8">
        <v>27.663366960840708</v>
      </c>
      <c r="W43" s="8">
        <v>26.309421995226359</v>
      </c>
      <c r="X43" s="8">
        <v>28.061627727865073</v>
      </c>
      <c r="Y43" s="8">
        <v>23.105344981546587</v>
      </c>
      <c r="Z43" s="8">
        <v>19.69556706445055</v>
      </c>
    </row>
    <row r="44" spans="1:26" ht="11.25" customHeight="1" x14ac:dyDescent="0.2">
      <c r="A44" s="28" t="s">
        <v>74</v>
      </c>
      <c r="B44" s="7" t="s">
        <v>75</v>
      </c>
      <c r="C44" s="8">
        <v>154.65252208980127</v>
      </c>
      <c r="D44" s="8">
        <v>131.98915055208627</v>
      </c>
      <c r="E44" s="8">
        <v>151.75810122708239</v>
      </c>
      <c r="F44" s="8">
        <v>132.49171244956932</v>
      </c>
      <c r="G44" s="8">
        <v>78.598470407293291</v>
      </c>
      <c r="H44" s="8">
        <v>71.215672355208994</v>
      </c>
      <c r="I44" s="8">
        <v>38.556459143185151</v>
      </c>
      <c r="J44" s="8">
        <v>24.912054418992071</v>
      </c>
      <c r="K44" s="8">
        <v>19.055084434999788</v>
      </c>
      <c r="L44" s="8">
        <v>18.288271280770317</v>
      </c>
      <c r="M44" s="8">
        <v>8.4405225242991975</v>
      </c>
      <c r="N44" s="8">
        <v>5.182664933069268</v>
      </c>
      <c r="O44" s="8">
        <v>3.8633581787622213</v>
      </c>
      <c r="P44" s="8">
        <v>4.1650997272661465</v>
      </c>
      <c r="Q44" s="8">
        <v>1.368007775500667</v>
      </c>
      <c r="R44" s="8">
        <v>1.2362974988783444</v>
      </c>
      <c r="S44" s="8">
        <v>1.3296723083130746</v>
      </c>
      <c r="T44" s="8">
        <v>1.4411892805811335</v>
      </c>
      <c r="U44" s="8">
        <v>1.2277663894289814</v>
      </c>
      <c r="V44" s="8">
        <v>1.2511654792434024</v>
      </c>
      <c r="W44" s="8">
        <v>1.2852015733633249</v>
      </c>
      <c r="X44" s="8">
        <v>1.7267939973684769</v>
      </c>
      <c r="Y44" s="8">
        <v>3.2163586856391206</v>
      </c>
      <c r="Z44" s="8">
        <v>3.7694954142007768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162.14594918739149</v>
      </c>
      <c r="D51" s="27">
        <v>214.0205136275562</v>
      </c>
      <c r="E51" s="27">
        <v>227.69036316687914</v>
      </c>
      <c r="F51" s="27">
        <v>284.26715568898942</v>
      </c>
      <c r="G51" s="27">
        <v>351.89485656645678</v>
      </c>
      <c r="H51" s="27">
        <v>400.06321316792662</v>
      </c>
      <c r="I51" s="27">
        <v>436.46163239778127</v>
      </c>
      <c r="J51" s="27">
        <v>379.66659407603413</v>
      </c>
      <c r="K51" s="27">
        <v>446.16036000379626</v>
      </c>
      <c r="L51" s="27">
        <v>405.34024116625653</v>
      </c>
      <c r="M51" s="27">
        <v>417.31759293682734</v>
      </c>
      <c r="N51" s="27">
        <v>453.5092656457395</v>
      </c>
      <c r="O51" s="27">
        <v>437.48966937173242</v>
      </c>
      <c r="P51" s="27">
        <v>440.12482496833167</v>
      </c>
      <c r="Q51" s="27">
        <v>441.35203548642841</v>
      </c>
      <c r="R51" s="27">
        <v>410.27361694848321</v>
      </c>
      <c r="S51" s="27">
        <v>441.45198535121426</v>
      </c>
      <c r="T51" s="27">
        <v>458.45030700846951</v>
      </c>
      <c r="U51" s="27">
        <v>454.88737459024634</v>
      </c>
      <c r="V51" s="27">
        <v>468.82666414933487</v>
      </c>
      <c r="W51" s="27">
        <v>417.58762150687818</v>
      </c>
      <c r="X51" s="27">
        <v>442.38398145007756</v>
      </c>
      <c r="Y51" s="27">
        <v>438.99757683558164</v>
      </c>
      <c r="Z51" s="27">
        <v>442.13051934806401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0</v>
      </c>
      <c r="H61" s="49">
        <f t="shared" si="24"/>
        <v>0</v>
      </c>
      <c r="I61" s="49">
        <f t="shared" si="24"/>
        <v>0</v>
      </c>
      <c r="J61" s="49">
        <f t="shared" si="24"/>
        <v>0.77805803478033675</v>
      </c>
      <c r="K61" s="49">
        <f t="shared" si="24"/>
        <v>0.94481367977174202</v>
      </c>
      <c r="L61" s="49">
        <f t="shared" si="24"/>
        <v>1.1000597266677608</v>
      </c>
      <c r="M61" s="49">
        <f t="shared" si="24"/>
        <v>2.0308945941846566</v>
      </c>
      <c r="N61" s="49">
        <f t="shared" si="24"/>
        <v>2.1826608655892721</v>
      </c>
      <c r="O61" s="49">
        <f t="shared" si="24"/>
        <v>1.0883680526363917</v>
      </c>
      <c r="P61" s="49">
        <f t="shared" si="24"/>
        <v>1.1725060724036986</v>
      </c>
      <c r="Q61" s="49">
        <f t="shared" si="24"/>
        <v>1.1546110860898824</v>
      </c>
      <c r="R61" s="49">
        <f t="shared" si="24"/>
        <v>2.0881424540550468</v>
      </c>
      <c r="S61" s="49">
        <f t="shared" si="24"/>
        <v>1.1229418997137264</v>
      </c>
      <c r="T61" s="49">
        <f t="shared" si="24"/>
        <v>1.2404888146678705</v>
      </c>
      <c r="U61" s="49">
        <f t="shared" si="24"/>
        <v>1.2078018491381992</v>
      </c>
      <c r="V61" s="49">
        <f t="shared" si="24"/>
        <v>1.5586447803592229</v>
      </c>
      <c r="W61" s="49">
        <f t="shared" si="24"/>
        <v>1.5611578459478996</v>
      </c>
      <c r="X61" s="49">
        <f t="shared" si="24"/>
        <v>2.1968427871352421</v>
      </c>
      <c r="Y61" s="49">
        <f t="shared" ref="Y61:Z61" si="25">SUM(Y62:Y72)</f>
        <v>1.4988863338153129</v>
      </c>
      <c r="Z61" s="49">
        <f t="shared" si="25"/>
        <v>1.4084154019161961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0.77805803478033675</v>
      </c>
      <c r="K69" s="52">
        <v>0.94481367977174202</v>
      </c>
      <c r="L69" s="52">
        <v>1.1000597266677608</v>
      </c>
      <c r="M69" s="52">
        <v>2.0308945941846566</v>
      </c>
      <c r="N69" s="52">
        <v>2.1826608655892721</v>
      </c>
      <c r="O69" s="52">
        <v>1.0883680526363917</v>
      </c>
      <c r="P69" s="52">
        <v>1.1725060724036986</v>
      </c>
      <c r="Q69" s="52">
        <v>1.1546110860898824</v>
      </c>
      <c r="R69" s="52">
        <v>2.0881424540550468</v>
      </c>
      <c r="S69" s="52">
        <v>1.1229418997137264</v>
      </c>
      <c r="T69" s="52">
        <v>1.2404888146678705</v>
      </c>
      <c r="U69" s="52">
        <v>1.2078018491381992</v>
      </c>
      <c r="V69" s="52">
        <v>1.5586447803592229</v>
      </c>
      <c r="W69" s="52">
        <v>1.5611578459478996</v>
      </c>
      <c r="X69" s="52">
        <v>2.1968427871352421</v>
      </c>
      <c r="Y69" s="52">
        <v>1.4988863338153129</v>
      </c>
      <c r="Z69" s="52">
        <v>1.4084154019161961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1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151</v>
      </c>
      <c r="B1" s="4" t="s">
        <v>179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1031.4031388400001</v>
      </c>
      <c r="D2" s="21">
        <f t="shared" ref="D2:X2" si="0">SUM(D3,D17,D22,D25,D26,D51,D52)</f>
        <v>815.70362508000017</v>
      </c>
      <c r="E2" s="21">
        <f t="shared" si="0"/>
        <v>575.24095439999985</v>
      </c>
      <c r="F2" s="21">
        <f t="shared" si="0"/>
        <v>653.32396296000002</v>
      </c>
      <c r="G2" s="21">
        <f t="shared" si="0"/>
        <v>276.77833379999998</v>
      </c>
      <c r="H2" s="21">
        <f t="shared" si="0"/>
        <v>338.42343564000004</v>
      </c>
      <c r="I2" s="21">
        <f t="shared" si="0"/>
        <v>325.71398016000001</v>
      </c>
      <c r="J2" s="21">
        <f t="shared" si="0"/>
        <v>293.61335832000009</v>
      </c>
      <c r="K2" s="21">
        <f t="shared" si="0"/>
        <v>327.18723408000005</v>
      </c>
      <c r="L2" s="21">
        <f t="shared" si="0"/>
        <v>322.58158164000002</v>
      </c>
      <c r="M2" s="21">
        <f t="shared" si="0"/>
        <v>280.38676572000003</v>
      </c>
      <c r="N2" s="21">
        <f t="shared" si="0"/>
        <v>367.28162927999995</v>
      </c>
      <c r="O2" s="21">
        <f t="shared" si="0"/>
        <v>412.86933648000007</v>
      </c>
      <c r="P2" s="21">
        <f t="shared" si="0"/>
        <v>329.10338771999994</v>
      </c>
      <c r="Q2" s="21">
        <f t="shared" si="0"/>
        <v>323.32864176000004</v>
      </c>
      <c r="R2" s="21">
        <f t="shared" si="0"/>
        <v>418.52700216000011</v>
      </c>
      <c r="S2" s="21">
        <f t="shared" si="0"/>
        <v>470.07786419999991</v>
      </c>
      <c r="T2" s="21">
        <f t="shared" si="0"/>
        <v>532.21729140000002</v>
      </c>
      <c r="U2" s="21">
        <f t="shared" si="0"/>
        <v>510.90492635999999</v>
      </c>
      <c r="V2" s="21">
        <f t="shared" si="0"/>
        <v>489.86831052000008</v>
      </c>
      <c r="W2" s="21">
        <f t="shared" si="0"/>
        <v>490.4725284000001</v>
      </c>
      <c r="X2" s="21">
        <f t="shared" si="0"/>
        <v>523.92187800000011</v>
      </c>
      <c r="Y2" s="21">
        <f t="shared" ref="Y2:Z2" si="1">SUM(Y3,Y17,Y22,Y25,Y26,Y51,Y52)</f>
        <v>490.83725160000006</v>
      </c>
      <c r="Z2" s="21">
        <f t="shared" si="1"/>
        <v>504.21760631999996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f>FC_IND_PPP_PU_E!C5+FC_IND_PPP_PA_E!C5+FC_IND_PPP_PR_E!C5</f>
        <v>0</v>
      </c>
      <c r="D5" s="8">
        <f>FC_IND_PPP_PU_E!D5+FC_IND_PPP_PA_E!D5+FC_IND_PPP_PR_E!D5</f>
        <v>0</v>
      </c>
      <c r="E5" s="8">
        <f>FC_IND_PPP_PU_E!E5+FC_IND_PPP_PA_E!E5+FC_IND_PPP_PR_E!E5</f>
        <v>0</v>
      </c>
      <c r="F5" s="8">
        <f>FC_IND_PPP_PU_E!F5+FC_IND_PPP_PA_E!F5+FC_IND_PPP_PR_E!F5</f>
        <v>0</v>
      </c>
      <c r="G5" s="8">
        <f>FC_IND_PPP_PU_E!G5+FC_IND_PPP_PA_E!G5+FC_IND_PPP_PR_E!G5</f>
        <v>0</v>
      </c>
      <c r="H5" s="8">
        <f>FC_IND_PPP_PU_E!H5+FC_IND_PPP_PA_E!H5+FC_IND_PPP_PR_E!H5</f>
        <v>0</v>
      </c>
      <c r="I5" s="8">
        <f>FC_IND_PPP_PU_E!I5+FC_IND_PPP_PA_E!I5+FC_IND_PPP_PR_E!I5</f>
        <v>0</v>
      </c>
      <c r="J5" s="8">
        <f>FC_IND_PPP_PU_E!J5+FC_IND_PPP_PA_E!J5+FC_IND_PPP_PR_E!J5</f>
        <v>0</v>
      </c>
      <c r="K5" s="8">
        <f>FC_IND_PPP_PU_E!K5+FC_IND_PPP_PA_E!K5+FC_IND_PPP_PR_E!K5</f>
        <v>0</v>
      </c>
      <c r="L5" s="8">
        <f>FC_IND_PPP_PU_E!L5+FC_IND_PPP_PA_E!L5+FC_IND_PPP_PR_E!L5</f>
        <v>0</v>
      </c>
      <c r="M5" s="8">
        <f>FC_IND_PPP_PU_E!M5+FC_IND_PPP_PA_E!M5+FC_IND_PPP_PR_E!M5</f>
        <v>0</v>
      </c>
      <c r="N5" s="8">
        <f>FC_IND_PPP_PU_E!N5+FC_IND_PPP_PA_E!N5+FC_IND_PPP_PR_E!N5</f>
        <v>0</v>
      </c>
      <c r="O5" s="8">
        <f>FC_IND_PPP_PU_E!O5+FC_IND_PPP_PA_E!O5+FC_IND_PPP_PR_E!O5</f>
        <v>0</v>
      </c>
      <c r="P5" s="8">
        <f>FC_IND_PPP_PU_E!P5+FC_IND_PPP_PA_E!P5+FC_IND_PPP_PR_E!P5</f>
        <v>0</v>
      </c>
      <c r="Q5" s="8">
        <f>FC_IND_PPP_PU_E!Q5+FC_IND_PPP_PA_E!Q5+FC_IND_PPP_PR_E!Q5</f>
        <v>0</v>
      </c>
      <c r="R5" s="8">
        <f>FC_IND_PPP_PU_E!R5+FC_IND_PPP_PA_E!R5+FC_IND_PPP_PR_E!R5</f>
        <v>0</v>
      </c>
      <c r="S5" s="8">
        <f>FC_IND_PPP_PU_E!S5+FC_IND_PPP_PA_E!S5+FC_IND_PPP_PR_E!S5</f>
        <v>0</v>
      </c>
      <c r="T5" s="8">
        <f>FC_IND_PPP_PU_E!T5+FC_IND_PPP_PA_E!T5+FC_IND_PPP_PR_E!T5</f>
        <v>0</v>
      </c>
      <c r="U5" s="8">
        <f>FC_IND_PPP_PU_E!U5+FC_IND_PPP_PA_E!U5+FC_IND_PPP_PR_E!U5</f>
        <v>0</v>
      </c>
      <c r="V5" s="8">
        <f>FC_IND_PPP_PU_E!V5+FC_IND_PPP_PA_E!V5+FC_IND_PPP_PR_E!V5</f>
        <v>0</v>
      </c>
      <c r="W5" s="8">
        <f>FC_IND_PPP_PU_E!W5+FC_IND_PPP_PA_E!W5+FC_IND_PPP_PR_E!W5</f>
        <v>0</v>
      </c>
      <c r="X5" s="8">
        <f>FC_IND_PPP_PU_E!X5+FC_IND_PPP_PA_E!X5+FC_IND_PPP_PR_E!X5</f>
        <v>0</v>
      </c>
      <c r="Y5" s="8">
        <f>FC_IND_PPP_PU_E!Y5+FC_IND_PPP_PA_E!Y5+FC_IND_PPP_PR_E!Y5</f>
        <v>0</v>
      </c>
      <c r="Z5" s="8">
        <f>FC_IND_PPP_PU_E!Z5+FC_IND_PPP_PA_E!Z5+FC_IND_PPP_PR_E!Z5</f>
        <v>0</v>
      </c>
    </row>
    <row r="6" spans="1:26" ht="11.25" customHeight="1" x14ac:dyDescent="0.2">
      <c r="A6" s="28" t="s">
        <v>6</v>
      </c>
      <c r="B6" s="7" t="s">
        <v>7</v>
      </c>
      <c r="C6" s="8">
        <f>FC_IND_PPP_PU_E!C6+FC_IND_PPP_PA_E!C6+FC_IND_PPP_PR_E!C6</f>
        <v>0</v>
      </c>
      <c r="D6" s="8">
        <f>FC_IND_PPP_PU_E!D6+FC_IND_PPP_PA_E!D6+FC_IND_PPP_PR_E!D6</f>
        <v>0</v>
      </c>
      <c r="E6" s="8">
        <f>FC_IND_PPP_PU_E!E6+FC_IND_PPP_PA_E!E6+FC_IND_PPP_PR_E!E6</f>
        <v>0</v>
      </c>
      <c r="F6" s="8">
        <f>FC_IND_PPP_PU_E!F6+FC_IND_PPP_PA_E!F6+FC_IND_PPP_PR_E!F6</f>
        <v>0</v>
      </c>
      <c r="G6" s="8">
        <f>FC_IND_PPP_PU_E!G6+FC_IND_PPP_PA_E!G6+FC_IND_PPP_PR_E!G6</f>
        <v>0</v>
      </c>
      <c r="H6" s="8">
        <f>FC_IND_PPP_PU_E!H6+FC_IND_PPP_PA_E!H6+FC_IND_PPP_PR_E!H6</f>
        <v>0</v>
      </c>
      <c r="I6" s="8">
        <f>FC_IND_PPP_PU_E!I6+FC_IND_PPP_PA_E!I6+FC_IND_PPP_PR_E!I6</f>
        <v>0</v>
      </c>
      <c r="J6" s="8">
        <f>FC_IND_PPP_PU_E!J6+FC_IND_PPP_PA_E!J6+FC_IND_PPP_PR_E!J6</f>
        <v>0</v>
      </c>
      <c r="K6" s="8">
        <f>FC_IND_PPP_PU_E!K6+FC_IND_PPP_PA_E!K6+FC_IND_PPP_PR_E!K6</f>
        <v>0</v>
      </c>
      <c r="L6" s="8">
        <f>FC_IND_PPP_PU_E!L6+FC_IND_PPP_PA_E!L6+FC_IND_PPP_PR_E!L6</f>
        <v>0</v>
      </c>
      <c r="M6" s="8">
        <f>FC_IND_PPP_PU_E!M6+FC_IND_PPP_PA_E!M6+FC_IND_PPP_PR_E!M6</f>
        <v>0</v>
      </c>
      <c r="N6" s="8">
        <f>FC_IND_PPP_PU_E!N6+FC_IND_PPP_PA_E!N6+FC_IND_PPP_PR_E!N6</f>
        <v>0</v>
      </c>
      <c r="O6" s="8">
        <f>FC_IND_PPP_PU_E!O6+FC_IND_PPP_PA_E!O6+FC_IND_PPP_PR_E!O6</f>
        <v>0</v>
      </c>
      <c r="P6" s="8">
        <f>FC_IND_PPP_PU_E!P6+FC_IND_PPP_PA_E!P6+FC_IND_PPP_PR_E!P6</f>
        <v>0</v>
      </c>
      <c r="Q6" s="8">
        <f>FC_IND_PPP_PU_E!Q6+FC_IND_PPP_PA_E!Q6+FC_IND_PPP_PR_E!Q6</f>
        <v>0</v>
      </c>
      <c r="R6" s="8">
        <f>FC_IND_PPP_PU_E!R6+FC_IND_PPP_PA_E!R6+FC_IND_PPP_PR_E!R6</f>
        <v>0</v>
      </c>
      <c r="S6" s="8">
        <f>FC_IND_PPP_PU_E!S6+FC_IND_PPP_PA_E!S6+FC_IND_PPP_PR_E!S6</f>
        <v>0</v>
      </c>
      <c r="T6" s="8">
        <f>FC_IND_PPP_PU_E!T6+FC_IND_PPP_PA_E!T6+FC_IND_PPP_PR_E!T6</f>
        <v>0</v>
      </c>
      <c r="U6" s="8">
        <f>FC_IND_PPP_PU_E!U6+FC_IND_PPP_PA_E!U6+FC_IND_PPP_PR_E!U6</f>
        <v>0</v>
      </c>
      <c r="V6" s="8">
        <f>FC_IND_PPP_PU_E!V6+FC_IND_PPP_PA_E!V6+FC_IND_PPP_PR_E!V6</f>
        <v>0</v>
      </c>
      <c r="W6" s="8">
        <f>FC_IND_PPP_PU_E!W6+FC_IND_PPP_PA_E!W6+FC_IND_PPP_PR_E!W6</f>
        <v>0</v>
      </c>
      <c r="X6" s="8">
        <f>FC_IND_PPP_PU_E!X6+FC_IND_PPP_PA_E!X6+FC_IND_PPP_PR_E!X6</f>
        <v>0</v>
      </c>
      <c r="Y6" s="8">
        <f>FC_IND_PPP_PU_E!Y6+FC_IND_PPP_PA_E!Y6+FC_IND_PPP_PR_E!Y6</f>
        <v>0</v>
      </c>
      <c r="Z6" s="8">
        <f>FC_IND_PPP_PU_E!Z6+FC_IND_PPP_PA_E!Z6+FC_IND_PPP_PR_E!Z6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FC_IND_PPP_PU_E!C7+FC_IND_PPP_PA_E!C7+FC_IND_PPP_PR_E!C7</f>
        <v>0</v>
      </c>
      <c r="D7" s="8">
        <f>FC_IND_PPP_PU_E!D7+FC_IND_PPP_PA_E!D7+FC_IND_PPP_PR_E!D7</f>
        <v>0</v>
      </c>
      <c r="E7" s="8">
        <f>FC_IND_PPP_PU_E!E7+FC_IND_PPP_PA_E!E7+FC_IND_PPP_PR_E!E7</f>
        <v>0</v>
      </c>
      <c r="F7" s="8">
        <f>FC_IND_PPP_PU_E!F7+FC_IND_PPP_PA_E!F7+FC_IND_PPP_PR_E!F7</f>
        <v>0</v>
      </c>
      <c r="G7" s="8">
        <f>FC_IND_PPP_PU_E!G7+FC_IND_PPP_PA_E!G7+FC_IND_PPP_PR_E!G7</f>
        <v>0</v>
      </c>
      <c r="H7" s="8">
        <f>FC_IND_PPP_PU_E!H7+FC_IND_PPP_PA_E!H7+FC_IND_PPP_PR_E!H7</f>
        <v>0</v>
      </c>
      <c r="I7" s="8">
        <f>FC_IND_PPP_PU_E!I7+FC_IND_PPP_PA_E!I7+FC_IND_PPP_PR_E!I7</f>
        <v>0</v>
      </c>
      <c r="J7" s="8">
        <f>FC_IND_PPP_PU_E!J7+FC_IND_PPP_PA_E!J7+FC_IND_PPP_PR_E!J7</f>
        <v>0</v>
      </c>
      <c r="K7" s="8">
        <f>FC_IND_PPP_PU_E!K7+FC_IND_PPP_PA_E!K7+FC_IND_PPP_PR_E!K7</f>
        <v>0</v>
      </c>
      <c r="L7" s="8">
        <f>FC_IND_PPP_PU_E!L7+FC_IND_PPP_PA_E!L7+FC_IND_PPP_PR_E!L7</f>
        <v>0</v>
      </c>
      <c r="M7" s="8">
        <f>FC_IND_PPP_PU_E!M7+FC_IND_PPP_PA_E!M7+FC_IND_PPP_PR_E!M7</f>
        <v>0</v>
      </c>
      <c r="N7" s="8">
        <f>FC_IND_PPP_PU_E!N7+FC_IND_PPP_PA_E!N7+FC_IND_PPP_PR_E!N7</f>
        <v>0</v>
      </c>
      <c r="O7" s="8">
        <f>FC_IND_PPP_PU_E!O7+FC_IND_PPP_PA_E!O7+FC_IND_PPP_PR_E!O7</f>
        <v>0</v>
      </c>
      <c r="P7" s="8">
        <f>FC_IND_PPP_PU_E!P7+FC_IND_PPP_PA_E!P7+FC_IND_PPP_PR_E!P7</f>
        <v>0</v>
      </c>
      <c r="Q7" s="8">
        <f>FC_IND_PPP_PU_E!Q7+FC_IND_PPP_PA_E!Q7+FC_IND_PPP_PR_E!Q7</f>
        <v>0</v>
      </c>
      <c r="R7" s="8">
        <f>FC_IND_PPP_PU_E!R7+FC_IND_PPP_PA_E!R7+FC_IND_PPP_PR_E!R7</f>
        <v>0</v>
      </c>
      <c r="S7" s="8">
        <f>FC_IND_PPP_PU_E!S7+FC_IND_PPP_PA_E!S7+FC_IND_PPP_PR_E!S7</f>
        <v>0</v>
      </c>
      <c r="T7" s="8">
        <f>FC_IND_PPP_PU_E!T7+FC_IND_PPP_PA_E!T7+FC_IND_PPP_PR_E!T7</f>
        <v>0</v>
      </c>
      <c r="U7" s="8">
        <f>FC_IND_PPP_PU_E!U7+FC_IND_PPP_PA_E!U7+FC_IND_PPP_PR_E!U7</f>
        <v>0</v>
      </c>
      <c r="V7" s="8">
        <f>FC_IND_PPP_PU_E!V7+FC_IND_PPP_PA_E!V7+FC_IND_PPP_PR_E!V7</f>
        <v>0</v>
      </c>
      <c r="W7" s="8">
        <f>FC_IND_PPP_PU_E!W7+FC_IND_PPP_PA_E!W7+FC_IND_PPP_PR_E!W7</f>
        <v>0</v>
      </c>
      <c r="X7" s="8">
        <f>FC_IND_PPP_PU_E!X7+FC_IND_PPP_PA_E!X7+FC_IND_PPP_PR_E!X7</f>
        <v>0</v>
      </c>
      <c r="Y7" s="8">
        <f>FC_IND_PPP_PU_E!Y7+FC_IND_PPP_PA_E!Y7+FC_IND_PPP_PR_E!Y7</f>
        <v>0</v>
      </c>
      <c r="Z7" s="8">
        <f>FC_IND_PPP_PU_E!Z7+FC_IND_PPP_PA_E!Z7+FC_IND_PPP_PR_E!Z7</f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0</v>
      </c>
      <c r="D8" s="19">
        <f t="shared" ref="D8:W8" si="9">SUM(D9:D10)</f>
        <v>0</v>
      </c>
      <c r="E8" s="19">
        <f t="shared" si="9"/>
        <v>0</v>
      </c>
      <c r="F8" s="19">
        <f t="shared" si="9"/>
        <v>0</v>
      </c>
      <c r="G8" s="19">
        <f t="shared" si="9"/>
        <v>0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ref="X8:Z8" si="10">SUM(X9:X10)</f>
        <v>0</v>
      </c>
      <c r="Y8" s="19">
        <f t="shared" si="10"/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f>FC_IND_PPP_PU_E!C9+FC_IND_PPP_PA_E!C9+FC_IND_PPP_PR_E!C9</f>
        <v>0</v>
      </c>
      <c r="D9" s="8">
        <f>FC_IND_PPP_PU_E!D9+FC_IND_PPP_PA_E!D9+FC_IND_PPP_PR_E!D9</f>
        <v>0</v>
      </c>
      <c r="E9" s="8">
        <f>FC_IND_PPP_PU_E!E9+FC_IND_PPP_PA_E!E9+FC_IND_PPP_PR_E!E9</f>
        <v>0</v>
      </c>
      <c r="F9" s="8">
        <f>FC_IND_PPP_PU_E!F9+FC_IND_PPP_PA_E!F9+FC_IND_PPP_PR_E!F9</f>
        <v>0</v>
      </c>
      <c r="G9" s="8">
        <f>FC_IND_PPP_PU_E!G9+FC_IND_PPP_PA_E!G9+FC_IND_PPP_PR_E!G9</f>
        <v>0</v>
      </c>
      <c r="H9" s="8">
        <f>FC_IND_PPP_PU_E!H9+FC_IND_PPP_PA_E!H9+FC_IND_PPP_PR_E!H9</f>
        <v>0</v>
      </c>
      <c r="I9" s="8">
        <f>FC_IND_PPP_PU_E!I9+FC_IND_PPP_PA_E!I9+FC_IND_PPP_PR_E!I9</f>
        <v>0</v>
      </c>
      <c r="J9" s="8">
        <f>FC_IND_PPP_PU_E!J9+FC_IND_PPP_PA_E!J9+FC_IND_PPP_PR_E!J9</f>
        <v>0</v>
      </c>
      <c r="K9" s="8">
        <f>FC_IND_PPP_PU_E!K9+FC_IND_PPP_PA_E!K9+FC_IND_PPP_PR_E!K9</f>
        <v>0</v>
      </c>
      <c r="L9" s="8">
        <f>FC_IND_PPP_PU_E!L9+FC_IND_PPP_PA_E!L9+FC_IND_PPP_PR_E!L9</f>
        <v>0</v>
      </c>
      <c r="M9" s="8">
        <f>FC_IND_PPP_PU_E!M9+FC_IND_PPP_PA_E!M9+FC_IND_PPP_PR_E!M9</f>
        <v>0</v>
      </c>
      <c r="N9" s="8">
        <f>FC_IND_PPP_PU_E!N9+FC_IND_PPP_PA_E!N9+FC_IND_PPP_PR_E!N9</f>
        <v>0</v>
      </c>
      <c r="O9" s="8">
        <f>FC_IND_PPP_PU_E!O9+FC_IND_PPP_PA_E!O9+FC_IND_PPP_PR_E!O9</f>
        <v>0</v>
      </c>
      <c r="P9" s="8">
        <f>FC_IND_PPP_PU_E!P9+FC_IND_PPP_PA_E!P9+FC_IND_PPP_PR_E!P9</f>
        <v>0</v>
      </c>
      <c r="Q9" s="8">
        <f>FC_IND_PPP_PU_E!Q9+FC_IND_PPP_PA_E!Q9+FC_IND_PPP_PR_E!Q9</f>
        <v>0</v>
      </c>
      <c r="R9" s="8">
        <f>FC_IND_PPP_PU_E!R9+FC_IND_PPP_PA_E!R9+FC_IND_PPP_PR_E!R9</f>
        <v>0</v>
      </c>
      <c r="S9" s="8">
        <f>FC_IND_PPP_PU_E!S9+FC_IND_PPP_PA_E!S9+FC_IND_PPP_PR_E!S9</f>
        <v>0</v>
      </c>
      <c r="T9" s="8">
        <f>FC_IND_PPP_PU_E!T9+FC_IND_PPP_PA_E!T9+FC_IND_PPP_PR_E!T9</f>
        <v>0</v>
      </c>
      <c r="U9" s="8">
        <f>FC_IND_PPP_PU_E!U9+FC_IND_PPP_PA_E!U9+FC_IND_PPP_PR_E!U9</f>
        <v>0</v>
      </c>
      <c r="V9" s="8">
        <f>FC_IND_PPP_PU_E!V9+FC_IND_PPP_PA_E!V9+FC_IND_PPP_PR_E!V9</f>
        <v>0</v>
      </c>
      <c r="W9" s="8">
        <f>FC_IND_PPP_PU_E!W9+FC_IND_PPP_PA_E!W9+FC_IND_PPP_PR_E!W9</f>
        <v>0</v>
      </c>
      <c r="X9" s="8">
        <f>FC_IND_PPP_PU_E!X9+FC_IND_PPP_PA_E!X9+FC_IND_PPP_PR_E!X9</f>
        <v>0</v>
      </c>
      <c r="Y9" s="8">
        <f>FC_IND_PPP_PU_E!Y9+FC_IND_PPP_PA_E!Y9+FC_IND_PPP_PR_E!Y9</f>
        <v>0</v>
      </c>
      <c r="Z9" s="8">
        <f>FC_IND_PPP_PU_E!Z9+FC_IND_PPP_PA_E!Z9+FC_IND_PPP_PR_E!Z9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FC_IND_PPP_PU_E!C10+FC_IND_PPP_PA_E!C10+FC_IND_PPP_PR_E!C10</f>
        <v>0</v>
      </c>
      <c r="D10" s="8">
        <f>FC_IND_PPP_PU_E!D10+FC_IND_PPP_PA_E!D10+FC_IND_PPP_PR_E!D10</f>
        <v>0</v>
      </c>
      <c r="E10" s="8">
        <f>FC_IND_PPP_PU_E!E10+FC_IND_PPP_PA_E!E10+FC_IND_PPP_PR_E!E10</f>
        <v>0</v>
      </c>
      <c r="F10" s="8">
        <f>FC_IND_PPP_PU_E!F10+FC_IND_PPP_PA_E!F10+FC_IND_PPP_PR_E!F10</f>
        <v>0</v>
      </c>
      <c r="G10" s="8">
        <f>FC_IND_PPP_PU_E!G10+FC_IND_PPP_PA_E!G10+FC_IND_PPP_PR_E!G10</f>
        <v>0</v>
      </c>
      <c r="H10" s="8">
        <f>FC_IND_PPP_PU_E!H10+FC_IND_PPP_PA_E!H10+FC_IND_PPP_PR_E!H10</f>
        <v>0</v>
      </c>
      <c r="I10" s="8">
        <f>FC_IND_PPP_PU_E!I10+FC_IND_PPP_PA_E!I10+FC_IND_PPP_PR_E!I10</f>
        <v>0</v>
      </c>
      <c r="J10" s="8">
        <f>FC_IND_PPP_PU_E!J10+FC_IND_PPP_PA_E!J10+FC_IND_PPP_PR_E!J10</f>
        <v>0</v>
      </c>
      <c r="K10" s="8">
        <f>FC_IND_PPP_PU_E!K10+FC_IND_PPP_PA_E!K10+FC_IND_PPP_PR_E!K10</f>
        <v>0</v>
      </c>
      <c r="L10" s="8">
        <f>FC_IND_PPP_PU_E!L10+FC_IND_PPP_PA_E!L10+FC_IND_PPP_PR_E!L10</f>
        <v>0</v>
      </c>
      <c r="M10" s="8">
        <f>FC_IND_PPP_PU_E!M10+FC_IND_PPP_PA_E!M10+FC_IND_PPP_PR_E!M10</f>
        <v>0</v>
      </c>
      <c r="N10" s="8">
        <f>FC_IND_PPP_PU_E!N10+FC_IND_PPP_PA_E!N10+FC_IND_PPP_PR_E!N10</f>
        <v>0</v>
      </c>
      <c r="O10" s="8">
        <f>FC_IND_PPP_PU_E!O10+FC_IND_PPP_PA_E!O10+FC_IND_PPP_PR_E!O10</f>
        <v>0</v>
      </c>
      <c r="P10" s="8">
        <f>FC_IND_PPP_PU_E!P10+FC_IND_PPP_PA_E!P10+FC_IND_PPP_PR_E!P10</f>
        <v>0</v>
      </c>
      <c r="Q10" s="8">
        <f>FC_IND_PPP_PU_E!Q10+FC_IND_PPP_PA_E!Q10+FC_IND_PPP_PR_E!Q10</f>
        <v>0</v>
      </c>
      <c r="R10" s="8">
        <f>FC_IND_PPP_PU_E!R10+FC_IND_PPP_PA_E!R10+FC_IND_PPP_PR_E!R10</f>
        <v>0</v>
      </c>
      <c r="S10" s="8">
        <f>FC_IND_PPP_PU_E!S10+FC_IND_PPP_PA_E!S10+FC_IND_PPP_PR_E!S10</f>
        <v>0</v>
      </c>
      <c r="T10" s="8">
        <f>FC_IND_PPP_PU_E!T10+FC_IND_PPP_PA_E!T10+FC_IND_PPP_PR_E!T10</f>
        <v>0</v>
      </c>
      <c r="U10" s="8">
        <f>FC_IND_PPP_PU_E!U10+FC_IND_PPP_PA_E!U10+FC_IND_PPP_PR_E!U10</f>
        <v>0</v>
      </c>
      <c r="V10" s="8">
        <f>FC_IND_PPP_PU_E!V10+FC_IND_PPP_PA_E!V10+FC_IND_PPP_PR_E!V10</f>
        <v>0</v>
      </c>
      <c r="W10" s="8">
        <f>FC_IND_PPP_PU_E!W10+FC_IND_PPP_PA_E!W10+FC_IND_PPP_PR_E!W10</f>
        <v>0</v>
      </c>
      <c r="X10" s="8">
        <f>FC_IND_PPP_PU_E!X10+FC_IND_PPP_PA_E!X10+FC_IND_PPP_PR_E!X10</f>
        <v>0</v>
      </c>
      <c r="Y10" s="8">
        <f>FC_IND_PPP_PU_E!Y10+FC_IND_PPP_PA_E!Y10+FC_IND_PPP_PR_E!Y10</f>
        <v>0</v>
      </c>
      <c r="Z10" s="8">
        <f>FC_IND_PPP_PU_E!Z10+FC_IND_PPP_PA_E!Z10+FC_IND_PPP_PR_E!Z10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0</v>
      </c>
      <c r="D11" s="19">
        <f t="shared" ref="D11:W11" si="12">SUM(D12:D16)</f>
        <v>0</v>
      </c>
      <c r="E11" s="19">
        <f t="shared" si="12"/>
        <v>0</v>
      </c>
      <c r="F11" s="19">
        <f t="shared" si="12"/>
        <v>0</v>
      </c>
      <c r="G11" s="19">
        <f t="shared" si="12"/>
        <v>0</v>
      </c>
      <c r="H11" s="19">
        <f t="shared" si="12"/>
        <v>0</v>
      </c>
      <c r="I11" s="19">
        <f t="shared" si="12"/>
        <v>0</v>
      </c>
      <c r="J11" s="19">
        <f t="shared" si="12"/>
        <v>0</v>
      </c>
      <c r="K11" s="19">
        <f t="shared" si="12"/>
        <v>0</v>
      </c>
      <c r="L11" s="19">
        <f t="shared" si="12"/>
        <v>0</v>
      </c>
      <c r="M11" s="19">
        <f t="shared" si="12"/>
        <v>0</v>
      </c>
      <c r="N11" s="19">
        <f t="shared" si="12"/>
        <v>0</v>
      </c>
      <c r="O11" s="19">
        <f t="shared" si="12"/>
        <v>0</v>
      </c>
      <c r="P11" s="19">
        <f t="shared" si="12"/>
        <v>0</v>
      </c>
      <c r="Q11" s="19">
        <f t="shared" si="12"/>
        <v>0</v>
      </c>
      <c r="R11" s="19">
        <f t="shared" si="12"/>
        <v>0</v>
      </c>
      <c r="S11" s="19">
        <f t="shared" si="12"/>
        <v>0</v>
      </c>
      <c r="T11" s="19">
        <f t="shared" si="12"/>
        <v>0</v>
      </c>
      <c r="U11" s="19">
        <f t="shared" si="12"/>
        <v>0</v>
      </c>
      <c r="V11" s="19">
        <f t="shared" si="12"/>
        <v>0</v>
      </c>
      <c r="W11" s="19">
        <f t="shared" si="12"/>
        <v>0</v>
      </c>
      <c r="X11" s="19">
        <f t="shared" ref="X11:Z11" si="13">SUM(X12:X16)</f>
        <v>0</v>
      </c>
      <c r="Y11" s="19">
        <f t="shared" si="13"/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f>FC_IND_PPP_PU_E!C12+FC_IND_PPP_PA_E!C12+FC_IND_PPP_PR_E!C12</f>
        <v>0</v>
      </c>
      <c r="D12" s="8">
        <f>FC_IND_PPP_PU_E!D12+FC_IND_PPP_PA_E!D12+FC_IND_PPP_PR_E!D12</f>
        <v>0</v>
      </c>
      <c r="E12" s="8">
        <f>FC_IND_PPP_PU_E!E12+FC_IND_PPP_PA_E!E12+FC_IND_PPP_PR_E!E12</f>
        <v>0</v>
      </c>
      <c r="F12" s="8">
        <f>FC_IND_PPP_PU_E!F12+FC_IND_PPP_PA_E!F12+FC_IND_PPP_PR_E!F12</f>
        <v>0</v>
      </c>
      <c r="G12" s="8">
        <f>FC_IND_PPP_PU_E!G12+FC_IND_PPP_PA_E!G12+FC_IND_PPP_PR_E!G12</f>
        <v>0</v>
      </c>
      <c r="H12" s="8">
        <f>FC_IND_PPP_PU_E!H12+FC_IND_PPP_PA_E!H12+FC_IND_PPP_PR_E!H12</f>
        <v>0</v>
      </c>
      <c r="I12" s="8">
        <f>FC_IND_PPP_PU_E!I12+FC_IND_PPP_PA_E!I12+FC_IND_PPP_PR_E!I12</f>
        <v>0</v>
      </c>
      <c r="J12" s="8">
        <f>FC_IND_PPP_PU_E!J12+FC_IND_PPP_PA_E!J12+FC_IND_PPP_PR_E!J12</f>
        <v>0</v>
      </c>
      <c r="K12" s="8">
        <f>FC_IND_PPP_PU_E!K12+FC_IND_PPP_PA_E!K12+FC_IND_PPP_PR_E!K12</f>
        <v>0</v>
      </c>
      <c r="L12" s="8">
        <f>FC_IND_PPP_PU_E!L12+FC_IND_PPP_PA_E!L12+FC_IND_PPP_PR_E!L12</f>
        <v>0</v>
      </c>
      <c r="M12" s="8">
        <f>FC_IND_PPP_PU_E!M12+FC_IND_PPP_PA_E!M12+FC_IND_PPP_PR_E!M12</f>
        <v>0</v>
      </c>
      <c r="N12" s="8">
        <f>FC_IND_PPP_PU_E!N12+FC_IND_PPP_PA_E!N12+FC_IND_PPP_PR_E!N12</f>
        <v>0</v>
      </c>
      <c r="O12" s="8">
        <f>FC_IND_PPP_PU_E!O12+FC_IND_PPP_PA_E!O12+FC_IND_PPP_PR_E!O12</f>
        <v>0</v>
      </c>
      <c r="P12" s="8">
        <f>FC_IND_PPP_PU_E!P12+FC_IND_PPP_PA_E!P12+FC_IND_PPP_PR_E!P12</f>
        <v>0</v>
      </c>
      <c r="Q12" s="8">
        <f>FC_IND_PPP_PU_E!Q12+FC_IND_PPP_PA_E!Q12+FC_IND_PPP_PR_E!Q12</f>
        <v>0</v>
      </c>
      <c r="R12" s="8">
        <f>FC_IND_PPP_PU_E!R12+FC_IND_PPP_PA_E!R12+FC_IND_PPP_PR_E!R12</f>
        <v>0</v>
      </c>
      <c r="S12" s="8">
        <f>FC_IND_PPP_PU_E!S12+FC_IND_PPP_PA_E!S12+FC_IND_PPP_PR_E!S12</f>
        <v>0</v>
      </c>
      <c r="T12" s="8">
        <f>FC_IND_PPP_PU_E!T12+FC_IND_PPP_PA_E!T12+FC_IND_PPP_PR_E!T12</f>
        <v>0</v>
      </c>
      <c r="U12" s="8">
        <f>FC_IND_PPP_PU_E!U12+FC_IND_PPP_PA_E!U12+FC_IND_PPP_PR_E!U12</f>
        <v>0</v>
      </c>
      <c r="V12" s="8">
        <f>FC_IND_PPP_PU_E!V12+FC_IND_PPP_PA_E!V12+FC_IND_PPP_PR_E!V12</f>
        <v>0</v>
      </c>
      <c r="W12" s="8">
        <f>FC_IND_PPP_PU_E!W12+FC_IND_PPP_PA_E!W12+FC_IND_PPP_PR_E!W12</f>
        <v>0</v>
      </c>
      <c r="X12" s="8">
        <f>FC_IND_PPP_PU_E!X12+FC_IND_PPP_PA_E!X12+FC_IND_PPP_PR_E!X12</f>
        <v>0</v>
      </c>
      <c r="Y12" s="8">
        <f>FC_IND_PPP_PU_E!Y12+FC_IND_PPP_PA_E!Y12+FC_IND_PPP_PR_E!Y12</f>
        <v>0</v>
      </c>
      <c r="Z12" s="8">
        <f>FC_IND_PPP_PU_E!Z12+FC_IND_PPP_PA_E!Z12+FC_IND_PPP_PR_E!Z12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FC_IND_PPP_PU_E!C13+FC_IND_PPP_PA_E!C13+FC_IND_PPP_PR_E!C13</f>
        <v>0</v>
      </c>
      <c r="D13" s="8">
        <f>FC_IND_PPP_PU_E!D13+FC_IND_PPP_PA_E!D13+FC_IND_PPP_PR_E!D13</f>
        <v>0</v>
      </c>
      <c r="E13" s="8">
        <f>FC_IND_PPP_PU_E!E13+FC_IND_PPP_PA_E!E13+FC_IND_PPP_PR_E!E13</f>
        <v>0</v>
      </c>
      <c r="F13" s="8">
        <f>FC_IND_PPP_PU_E!F13+FC_IND_PPP_PA_E!F13+FC_IND_PPP_PR_E!F13</f>
        <v>0</v>
      </c>
      <c r="G13" s="8">
        <f>FC_IND_PPP_PU_E!G13+FC_IND_PPP_PA_E!G13+FC_IND_PPP_PR_E!G13</f>
        <v>0</v>
      </c>
      <c r="H13" s="8">
        <f>FC_IND_PPP_PU_E!H13+FC_IND_PPP_PA_E!H13+FC_IND_PPP_PR_E!H13</f>
        <v>0</v>
      </c>
      <c r="I13" s="8">
        <f>FC_IND_PPP_PU_E!I13+FC_IND_PPP_PA_E!I13+FC_IND_PPP_PR_E!I13</f>
        <v>0</v>
      </c>
      <c r="J13" s="8">
        <f>FC_IND_PPP_PU_E!J13+FC_IND_PPP_PA_E!J13+FC_IND_PPP_PR_E!J13</f>
        <v>0</v>
      </c>
      <c r="K13" s="8">
        <f>FC_IND_PPP_PU_E!K13+FC_IND_PPP_PA_E!K13+FC_IND_PPP_PR_E!K13</f>
        <v>0</v>
      </c>
      <c r="L13" s="8">
        <f>FC_IND_PPP_PU_E!L13+FC_IND_PPP_PA_E!L13+FC_IND_PPP_PR_E!L13</f>
        <v>0</v>
      </c>
      <c r="M13" s="8">
        <f>FC_IND_PPP_PU_E!M13+FC_IND_PPP_PA_E!M13+FC_IND_PPP_PR_E!M13</f>
        <v>0</v>
      </c>
      <c r="N13" s="8">
        <f>FC_IND_PPP_PU_E!N13+FC_IND_PPP_PA_E!N13+FC_IND_PPP_PR_E!N13</f>
        <v>0</v>
      </c>
      <c r="O13" s="8">
        <f>FC_IND_PPP_PU_E!O13+FC_IND_PPP_PA_E!O13+FC_IND_PPP_PR_E!O13</f>
        <v>0</v>
      </c>
      <c r="P13" s="8">
        <f>FC_IND_PPP_PU_E!P13+FC_IND_PPP_PA_E!P13+FC_IND_PPP_PR_E!P13</f>
        <v>0</v>
      </c>
      <c r="Q13" s="8">
        <f>FC_IND_PPP_PU_E!Q13+FC_IND_PPP_PA_E!Q13+FC_IND_PPP_PR_E!Q13</f>
        <v>0</v>
      </c>
      <c r="R13" s="8">
        <f>FC_IND_PPP_PU_E!R13+FC_IND_PPP_PA_E!R13+FC_IND_PPP_PR_E!R13</f>
        <v>0</v>
      </c>
      <c r="S13" s="8">
        <f>FC_IND_PPP_PU_E!S13+FC_IND_PPP_PA_E!S13+FC_IND_PPP_PR_E!S13</f>
        <v>0</v>
      </c>
      <c r="T13" s="8">
        <f>FC_IND_PPP_PU_E!T13+FC_IND_PPP_PA_E!T13+FC_IND_PPP_PR_E!T13</f>
        <v>0</v>
      </c>
      <c r="U13" s="8">
        <f>FC_IND_PPP_PU_E!U13+FC_IND_PPP_PA_E!U13+FC_IND_PPP_PR_E!U13</f>
        <v>0</v>
      </c>
      <c r="V13" s="8">
        <f>FC_IND_PPP_PU_E!V13+FC_IND_PPP_PA_E!V13+FC_IND_PPP_PR_E!V13</f>
        <v>0</v>
      </c>
      <c r="W13" s="8">
        <f>FC_IND_PPP_PU_E!W13+FC_IND_PPP_PA_E!W13+FC_IND_PPP_PR_E!W13</f>
        <v>0</v>
      </c>
      <c r="X13" s="8">
        <f>FC_IND_PPP_PU_E!X13+FC_IND_PPP_PA_E!X13+FC_IND_PPP_PR_E!X13</f>
        <v>0</v>
      </c>
      <c r="Y13" s="8">
        <f>FC_IND_PPP_PU_E!Y13+FC_IND_PPP_PA_E!Y13+FC_IND_PPP_PR_E!Y13</f>
        <v>0</v>
      </c>
      <c r="Z13" s="8">
        <f>FC_IND_PPP_PU_E!Z13+FC_IND_PPP_PA_E!Z13+FC_IND_PPP_PR_E!Z13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FC_IND_PPP_PU_E!C14+FC_IND_PPP_PA_E!C14+FC_IND_PPP_PR_E!C14</f>
        <v>0</v>
      </c>
      <c r="D14" s="8">
        <f>FC_IND_PPP_PU_E!D14+FC_IND_PPP_PA_E!D14+FC_IND_PPP_PR_E!D14</f>
        <v>0</v>
      </c>
      <c r="E14" s="8">
        <f>FC_IND_PPP_PU_E!E14+FC_IND_PPP_PA_E!E14+FC_IND_PPP_PR_E!E14</f>
        <v>0</v>
      </c>
      <c r="F14" s="8">
        <f>FC_IND_PPP_PU_E!F14+FC_IND_PPP_PA_E!F14+FC_IND_PPP_PR_E!F14</f>
        <v>0</v>
      </c>
      <c r="G14" s="8">
        <f>FC_IND_PPP_PU_E!G14+FC_IND_PPP_PA_E!G14+FC_IND_PPP_PR_E!G14</f>
        <v>0</v>
      </c>
      <c r="H14" s="8">
        <f>FC_IND_PPP_PU_E!H14+FC_IND_PPP_PA_E!H14+FC_IND_PPP_PR_E!H14</f>
        <v>0</v>
      </c>
      <c r="I14" s="8">
        <f>FC_IND_PPP_PU_E!I14+FC_IND_PPP_PA_E!I14+FC_IND_PPP_PR_E!I14</f>
        <v>0</v>
      </c>
      <c r="J14" s="8">
        <f>FC_IND_PPP_PU_E!J14+FC_IND_PPP_PA_E!J14+FC_IND_PPP_PR_E!J14</f>
        <v>0</v>
      </c>
      <c r="K14" s="8">
        <f>FC_IND_PPP_PU_E!K14+FC_IND_PPP_PA_E!K14+FC_IND_PPP_PR_E!K14</f>
        <v>0</v>
      </c>
      <c r="L14" s="8">
        <f>FC_IND_PPP_PU_E!L14+FC_IND_PPP_PA_E!L14+FC_IND_PPP_PR_E!L14</f>
        <v>0</v>
      </c>
      <c r="M14" s="8">
        <f>FC_IND_PPP_PU_E!M14+FC_IND_PPP_PA_E!M14+FC_IND_PPP_PR_E!M14</f>
        <v>0</v>
      </c>
      <c r="N14" s="8">
        <f>FC_IND_PPP_PU_E!N14+FC_IND_PPP_PA_E!N14+FC_IND_PPP_PR_E!N14</f>
        <v>0</v>
      </c>
      <c r="O14" s="8">
        <f>FC_IND_PPP_PU_E!O14+FC_IND_PPP_PA_E!O14+FC_IND_PPP_PR_E!O14</f>
        <v>0</v>
      </c>
      <c r="P14" s="8">
        <f>FC_IND_PPP_PU_E!P14+FC_IND_PPP_PA_E!P14+FC_IND_PPP_PR_E!P14</f>
        <v>0</v>
      </c>
      <c r="Q14" s="8">
        <f>FC_IND_PPP_PU_E!Q14+FC_IND_PPP_PA_E!Q14+FC_IND_PPP_PR_E!Q14</f>
        <v>0</v>
      </c>
      <c r="R14" s="8">
        <f>FC_IND_PPP_PU_E!R14+FC_IND_PPP_PA_E!R14+FC_IND_PPP_PR_E!R14</f>
        <v>0</v>
      </c>
      <c r="S14" s="8">
        <f>FC_IND_PPP_PU_E!S14+FC_IND_PPP_PA_E!S14+FC_IND_PPP_PR_E!S14</f>
        <v>0</v>
      </c>
      <c r="T14" s="8">
        <f>FC_IND_PPP_PU_E!T14+FC_IND_PPP_PA_E!T14+FC_IND_PPP_PR_E!T14</f>
        <v>0</v>
      </c>
      <c r="U14" s="8">
        <f>FC_IND_PPP_PU_E!U14+FC_IND_PPP_PA_E!U14+FC_IND_PPP_PR_E!U14</f>
        <v>0</v>
      </c>
      <c r="V14" s="8">
        <f>FC_IND_PPP_PU_E!V14+FC_IND_PPP_PA_E!V14+FC_IND_PPP_PR_E!V14</f>
        <v>0</v>
      </c>
      <c r="W14" s="8">
        <f>FC_IND_PPP_PU_E!W14+FC_IND_PPP_PA_E!W14+FC_IND_PPP_PR_E!W14</f>
        <v>0</v>
      </c>
      <c r="X14" s="8">
        <f>FC_IND_PPP_PU_E!X14+FC_IND_PPP_PA_E!X14+FC_IND_PPP_PR_E!X14</f>
        <v>0</v>
      </c>
      <c r="Y14" s="8">
        <f>FC_IND_PPP_PU_E!Y14+FC_IND_PPP_PA_E!Y14+FC_IND_PPP_PR_E!Y14</f>
        <v>0</v>
      </c>
      <c r="Z14" s="8">
        <f>FC_IND_PPP_PU_E!Z14+FC_IND_PPP_PA_E!Z14+FC_IND_PPP_PR_E!Z14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FC_IND_PPP_PU_E!C15+FC_IND_PPP_PA_E!C15+FC_IND_PPP_PR_E!C15</f>
        <v>0</v>
      </c>
      <c r="D15" s="8">
        <f>FC_IND_PPP_PU_E!D15+FC_IND_PPP_PA_E!D15+FC_IND_PPP_PR_E!D15</f>
        <v>0</v>
      </c>
      <c r="E15" s="8">
        <f>FC_IND_PPP_PU_E!E15+FC_IND_PPP_PA_E!E15+FC_IND_PPP_PR_E!E15</f>
        <v>0</v>
      </c>
      <c r="F15" s="8">
        <f>FC_IND_PPP_PU_E!F15+FC_IND_PPP_PA_E!F15+FC_IND_PPP_PR_E!F15</f>
        <v>0</v>
      </c>
      <c r="G15" s="8">
        <f>FC_IND_PPP_PU_E!G15+FC_IND_PPP_PA_E!G15+FC_IND_PPP_PR_E!G15</f>
        <v>0</v>
      </c>
      <c r="H15" s="8">
        <f>FC_IND_PPP_PU_E!H15+FC_IND_PPP_PA_E!H15+FC_IND_PPP_PR_E!H15</f>
        <v>0</v>
      </c>
      <c r="I15" s="8">
        <f>FC_IND_PPP_PU_E!I15+FC_IND_PPP_PA_E!I15+FC_IND_PPP_PR_E!I15</f>
        <v>0</v>
      </c>
      <c r="J15" s="8">
        <f>FC_IND_PPP_PU_E!J15+FC_IND_PPP_PA_E!J15+FC_IND_PPP_PR_E!J15</f>
        <v>0</v>
      </c>
      <c r="K15" s="8">
        <f>FC_IND_PPP_PU_E!K15+FC_IND_PPP_PA_E!K15+FC_IND_PPP_PR_E!K15</f>
        <v>0</v>
      </c>
      <c r="L15" s="8">
        <f>FC_IND_PPP_PU_E!L15+FC_IND_PPP_PA_E!L15+FC_IND_PPP_PR_E!L15</f>
        <v>0</v>
      </c>
      <c r="M15" s="8">
        <f>FC_IND_PPP_PU_E!M15+FC_IND_PPP_PA_E!M15+FC_IND_PPP_PR_E!M15</f>
        <v>0</v>
      </c>
      <c r="N15" s="8">
        <f>FC_IND_PPP_PU_E!N15+FC_IND_PPP_PA_E!N15+FC_IND_PPP_PR_E!N15</f>
        <v>0</v>
      </c>
      <c r="O15" s="8">
        <f>FC_IND_PPP_PU_E!O15+FC_IND_PPP_PA_E!O15+FC_IND_PPP_PR_E!O15</f>
        <v>0</v>
      </c>
      <c r="P15" s="8">
        <f>FC_IND_PPP_PU_E!P15+FC_IND_PPP_PA_E!P15+FC_IND_PPP_PR_E!P15</f>
        <v>0</v>
      </c>
      <c r="Q15" s="8">
        <f>FC_IND_PPP_PU_E!Q15+FC_IND_PPP_PA_E!Q15+FC_IND_PPP_PR_E!Q15</f>
        <v>0</v>
      </c>
      <c r="R15" s="8">
        <f>FC_IND_PPP_PU_E!R15+FC_IND_PPP_PA_E!R15+FC_IND_PPP_PR_E!R15</f>
        <v>0</v>
      </c>
      <c r="S15" s="8">
        <f>FC_IND_PPP_PU_E!S15+FC_IND_PPP_PA_E!S15+FC_IND_PPP_PR_E!S15</f>
        <v>0</v>
      </c>
      <c r="T15" s="8">
        <f>FC_IND_PPP_PU_E!T15+FC_IND_PPP_PA_E!T15+FC_IND_PPP_PR_E!T15</f>
        <v>0</v>
      </c>
      <c r="U15" s="8">
        <f>FC_IND_PPP_PU_E!U15+FC_IND_PPP_PA_E!U15+FC_IND_PPP_PR_E!U15</f>
        <v>0</v>
      </c>
      <c r="V15" s="8">
        <f>FC_IND_PPP_PU_E!V15+FC_IND_PPP_PA_E!V15+FC_IND_PPP_PR_E!V15</f>
        <v>0</v>
      </c>
      <c r="W15" s="8">
        <f>FC_IND_PPP_PU_E!W15+FC_IND_PPP_PA_E!W15+FC_IND_PPP_PR_E!W15</f>
        <v>0</v>
      </c>
      <c r="X15" s="8">
        <f>FC_IND_PPP_PU_E!X15+FC_IND_PPP_PA_E!X15+FC_IND_PPP_PR_E!X15</f>
        <v>0</v>
      </c>
      <c r="Y15" s="8">
        <f>FC_IND_PPP_PU_E!Y15+FC_IND_PPP_PA_E!Y15+FC_IND_PPP_PR_E!Y15</f>
        <v>0</v>
      </c>
      <c r="Z15" s="8">
        <f>FC_IND_PPP_PU_E!Z15+FC_IND_PPP_PA_E!Z15+FC_IND_PPP_PR_E!Z15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FC_IND_PPP_PU_E!C16+FC_IND_PPP_PA_E!C16+FC_IND_PPP_PR_E!C16</f>
        <v>0</v>
      </c>
      <c r="D16" s="8">
        <f>FC_IND_PPP_PU_E!D16+FC_IND_PPP_PA_E!D16+FC_IND_PPP_PR_E!D16</f>
        <v>0</v>
      </c>
      <c r="E16" s="8">
        <f>FC_IND_PPP_PU_E!E16+FC_IND_PPP_PA_E!E16+FC_IND_PPP_PR_E!E16</f>
        <v>0</v>
      </c>
      <c r="F16" s="8">
        <f>FC_IND_PPP_PU_E!F16+FC_IND_PPP_PA_E!F16+FC_IND_PPP_PR_E!F16</f>
        <v>0</v>
      </c>
      <c r="G16" s="8">
        <f>FC_IND_PPP_PU_E!G16+FC_IND_PPP_PA_E!G16+FC_IND_PPP_PR_E!G16</f>
        <v>0</v>
      </c>
      <c r="H16" s="8">
        <f>FC_IND_PPP_PU_E!H16+FC_IND_PPP_PA_E!H16+FC_IND_PPP_PR_E!H16</f>
        <v>0</v>
      </c>
      <c r="I16" s="8">
        <f>FC_IND_PPP_PU_E!I16+FC_IND_PPP_PA_E!I16+FC_IND_PPP_PR_E!I16</f>
        <v>0</v>
      </c>
      <c r="J16" s="8">
        <f>FC_IND_PPP_PU_E!J16+FC_IND_PPP_PA_E!J16+FC_IND_PPP_PR_E!J16</f>
        <v>0</v>
      </c>
      <c r="K16" s="8">
        <f>FC_IND_PPP_PU_E!K16+FC_IND_PPP_PA_E!K16+FC_IND_PPP_PR_E!K16</f>
        <v>0</v>
      </c>
      <c r="L16" s="8">
        <f>FC_IND_PPP_PU_E!L16+FC_IND_PPP_PA_E!L16+FC_IND_PPP_PR_E!L16</f>
        <v>0</v>
      </c>
      <c r="M16" s="8">
        <f>FC_IND_PPP_PU_E!M16+FC_IND_PPP_PA_E!M16+FC_IND_PPP_PR_E!M16</f>
        <v>0</v>
      </c>
      <c r="N16" s="8">
        <f>FC_IND_PPP_PU_E!N16+FC_IND_PPP_PA_E!N16+FC_IND_PPP_PR_E!N16</f>
        <v>0</v>
      </c>
      <c r="O16" s="8">
        <f>FC_IND_PPP_PU_E!O16+FC_IND_PPP_PA_E!O16+FC_IND_PPP_PR_E!O16</f>
        <v>0</v>
      </c>
      <c r="P16" s="8">
        <f>FC_IND_PPP_PU_E!P16+FC_IND_PPP_PA_E!P16+FC_IND_PPP_PR_E!P16</f>
        <v>0</v>
      </c>
      <c r="Q16" s="8">
        <f>FC_IND_PPP_PU_E!Q16+FC_IND_PPP_PA_E!Q16+FC_IND_PPP_PR_E!Q16</f>
        <v>0</v>
      </c>
      <c r="R16" s="8">
        <f>FC_IND_PPP_PU_E!R16+FC_IND_PPP_PA_E!R16+FC_IND_PPP_PR_E!R16</f>
        <v>0</v>
      </c>
      <c r="S16" s="8">
        <f>FC_IND_PPP_PU_E!S16+FC_IND_PPP_PA_E!S16+FC_IND_PPP_PR_E!S16</f>
        <v>0</v>
      </c>
      <c r="T16" s="8">
        <f>FC_IND_PPP_PU_E!T16+FC_IND_PPP_PA_E!T16+FC_IND_PPP_PR_E!T16</f>
        <v>0</v>
      </c>
      <c r="U16" s="8">
        <f>FC_IND_PPP_PU_E!U16+FC_IND_PPP_PA_E!U16+FC_IND_PPP_PR_E!U16</f>
        <v>0</v>
      </c>
      <c r="V16" s="8">
        <f>FC_IND_PPP_PU_E!V16+FC_IND_PPP_PA_E!V16+FC_IND_PPP_PR_E!V16</f>
        <v>0</v>
      </c>
      <c r="W16" s="8">
        <f>FC_IND_PPP_PU_E!W16+FC_IND_PPP_PA_E!W16+FC_IND_PPP_PR_E!W16</f>
        <v>0</v>
      </c>
      <c r="X16" s="8">
        <f>FC_IND_PPP_PU_E!X16+FC_IND_PPP_PA_E!X16+FC_IND_PPP_PR_E!X16</f>
        <v>0</v>
      </c>
      <c r="Y16" s="8">
        <f>FC_IND_PPP_PU_E!Y16+FC_IND_PPP_PA_E!Y16+FC_IND_PPP_PR_E!Y16</f>
        <v>0</v>
      </c>
      <c r="Z16" s="8">
        <f>FC_IND_PPP_PU_E!Z16+FC_IND_PPP_PA_E!Z16+FC_IND_PPP_PR_E!Z16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0</v>
      </c>
      <c r="D17" s="27">
        <f t="shared" ref="D17:W17" si="15">SUM(D18:D21)</f>
        <v>0</v>
      </c>
      <c r="E17" s="27">
        <f t="shared" si="15"/>
        <v>0</v>
      </c>
      <c r="F17" s="27">
        <f t="shared" si="15"/>
        <v>0</v>
      </c>
      <c r="G17" s="27">
        <f t="shared" si="15"/>
        <v>0</v>
      </c>
      <c r="H17" s="27">
        <f t="shared" si="15"/>
        <v>0</v>
      </c>
      <c r="I17" s="27">
        <f t="shared" si="15"/>
        <v>0</v>
      </c>
      <c r="J17" s="27">
        <f t="shared" si="15"/>
        <v>0</v>
      </c>
      <c r="K17" s="27">
        <f t="shared" si="15"/>
        <v>0</v>
      </c>
      <c r="L17" s="27">
        <f t="shared" si="15"/>
        <v>0</v>
      </c>
      <c r="M17" s="27">
        <f t="shared" si="15"/>
        <v>0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ref="X17:Z17" si="16">SUM(X18:X21)</f>
        <v>0</v>
      </c>
      <c r="Y17" s="27">
        <f t="shared" si="16"/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FC_IND_PPP_PU_E!C18+FC_IND_PPP_PA_E!C18+FC_IND_PPP_PR_E!C18</f>
        <v>0</v>
      </c>
      <c r="D18" s="8">
        <f>FC_IND_PPP_PU_E!D18+FC_IND_PPP_PA_E!D18+FC_IND_PPP_PR_E!D18</f>
        <v>0</v>
      </c>
      <c r="E18" s="8">
        <f>FC_IND_PPP_PU_E!E18+FC_IND_PPP_PA_E!E18+FC_IND_PPP_PR_E!E18</f>
        <v>0</v>
      </c>
      <c r="F18" s="8">
        <f>FC_IND_PPP_PU_E!F18+FC_IND_PPP_PA_E!F18+FC_IND_PPP_PR_E!F18</f>
        <v>0</v>
      </c>
      <c r="G18" s="8">
        <f>FC_IND_PPP_PU_E!G18+FC_IND_PPP_PA_E!G18+FC_IND_PPP_PR_E!G18</f>
        <v>0</v>
      </c>
      <c r="H18" s="8">
        <f>FC_IND_PPP_PU_E!H18+FC_IND_PPP_PA_E!H18+FC_IND_PPP_PR_E!H18</f>
        <v>0</v>
      </c>
      <c r="I18" s="8">
        <f>FC_IND_PPP_PU_E!I18+FC_IND_PPP_PA_E!I18+FC_IND_PPP_PR_E!I18</f>
        <v>0</v>
      </c>
      <c r="J18" s="8">
        <f>FC_IND_PPP_PU_E!J18+FC_IND_PPP_PA_E!J18+FC_IND_PPP_PR_E!J18</f>
        <v>0</v>
      </c>
      <c r="K18" s="8">
        <f>FC_IND_PPP_PU_E!K18+FC_IND_PPP_PA_E!K18+FC_IND_PPP_PR_E!K18</f>
        <v>0</v>
      </c>
      <c r="L18" s="8">
        <f>FC_IND_PPP_PU_E!L18+FC_IND_PPP_PA_E!L18+FC_IND_PPP_PR_E!L18</f>
        <v>0</v>
      </c>
      <c r="M18" s="8">
        <f>FC_IND_PPP_PU_E!M18+FC_IND_PPP_PA_E!M18+FC_IND_PPP_PR_E!M18</f>
        <v>0</v>
      </c>
      <c r="N18" s="8">
        <f>FC_IND_PPP_PU_E!N18+FC_IND_PPP_PA_E!N18+FC_IND_PPP_PR_E!N18</f>
        <v>0</v>
      </c>
      <c r="O18" s="8">
        <f>FC_IND_PPP_PU_E!O18+FC_IND_PPP_PA_E!O18+FC_IND_PPP_PR_E!O18</f>
        <v>0</v>
      </c>
      <c r="P18" s="8">
        <f>FC_IND_PPP_PU_E!P18+FC_IND_PPP_PA_E!P18+FC_IND_PPP_PR_E!P18</f>
        <v>0</v>
      </c>
      <c r="Q18" s="8">
        <f>FC_IND_PPP_PU_E!Q18+FC_IND_PPP_PA_E!Q18+FC_IND_PPP_PR_E!Q18</f>
        <v>0</v>
      </c>
      <c r="R18" s="8">
        <f>FC_IND_PPP_PU_E!R18+FC_IND_PPP_PA_E!R18+FC_IND_PPP_PR_E!R18</f>
        <v>0</v>
      </c>
      <c r="S18" s="8">
        <f>FC_IND_PPP_PU_E!S18+FC_IND_PPP_PA_E!S18+FC_IND_PPP_PR_E!S18</f>
        <v>0</v>
      </c>
      <c r="T18" s="8">
        <f>FC_IND_PPP_PU_E!T18+FC_IND_PPP_PA_E!T18+FC_IND_PPP_PR_E!T18</f>
        <v>0</v>
      </c>
      <c r="U18" s="8">
        <f>FC_IND_PPP_PU_E!U18+FC_IND_PPP_PA_E!U18+FC_IND_PPP_PR_E!U18</f>
        <v>0</v>
      </c>
      <c r="V18" s="8">
        <f>FC_IND_PPP_PU_E!V18+FC_IND_PPP_PA_E!V18+FC_IND_PPP_PR_E!V18</f>
        <v>0</v>
      </c>
      <c r="W18" s="8">
        <f>FC_IND_PPP_PU_E!W18+FC_IND_PPP_PA_E!W18+FC_IND_PPP_PR_E!W18</f>
        <v>0</v>
      </c>
      <c r="X18" s="8">
        <f>FC_IND_PPP_PU_E!X18+FC_IND_PPP_PA_E!X18+FC_IND_PPP_PR_E!X18</f>
        <v>0</v>
      </c>
      <c r="Y18" s="8">
        <f>FC_IND_PPP_PU_E!Y18+FC_IND_PPP_PA_E!Y18+FC_IND_PPP_PR_E!Y18</f>
        <v>0</v>
      </c>
      <c r="Z18" s="8">
        <f>FC_IND_PPP_PU_E!Z18+FC_IND_PPP_PA_E!Z18+FC_IND_PPP_PR_E!Z18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FC_IND_PPP_PU_E!C19+FC_IND_PPP_PA_E!C19+FC_IND_PPP_PR_E!C19</f>
        <v>0</v>
      </c>
      <c r="D19" s="8">
        <f>FC_IND_PPP_PU_E!D19+FC_IND_PPP_PA_E!D19+FC_IND_PPP_PR_E!D19</f>
        <v>0</v>
      </c>
      <c r="E19" s="8">
        <f>FC_IND_PPP_PU_E!E19+FC_IND_PPP_PA_E!E19+FC_IND_PPP_PR_E!E19</f>
        <v>0</v>
      </c>
      <c r="F19" s="8">
        <f>FC_IND_PPP_PU_E!F19+FC_IND_PPP_PA_E!F19+FC_IND_PPP_PR_E!F19</f>
        <v>0</v>
      </c>
      <c r="G19" s="8">
        <f>FC_IND_PPP_PU_E!G19+FC_IND_PPP_PA_E!G19+FC_IND_PPP_PR_E!G19</f>
        <v>0</v>
      </c>
      <c r="H19" s="8">
        <f>FC_IND_PPP_PU_E!H19+FC_IND_PPP_PA_E!H19+FC_IND_PPP_PR_E!H19</f>
        <v>0</v>
      </c>
      <c r="I19" s="8">
        <f>FC_IND_PPP_PU_E!I19+FC_IND_PPP_PA_E!I19+FC_IND_PPP_PR_E!I19</f>
        <v>0</v>
      </c>
      <c r="J19" s="8">
        <f>FC_IND_PPP_PU_E!J19+FC_IND_PPP_PA_E!J19+FC_IND_PPP_PR_E!J19</f>
        <v>0</v>
      </c>
      <c r="K19" s="8">
        <f>FC_IND_PPP_PU_E!K19+FC_IND_PPP_PA_E!K19+FC_IND_PPP_PR_E!K19</f>
        <v>0</v>
      </c>
      <c r="L19" s="8">
        <f>FC_IND_PPP_PU_E!L19+FC_IND_PPP_PA_E!L19+FC_IND_PPP_PR_E!L19</f>
        <v>0</v>
      </c>
      <c r="M19" s="8">
        <f>FC_IND_PPP_PU_E!M19+FC_IND_PPP_PA_E!M19+FC_IND_PPP_PR_E!M19</f>
        <v>0</v>
      </c>
      <c r="N19" s="8">
        <f>FC_IND_PPP_PU_E!N19+FC_IND_PPP_PA_E!N19+FC_IND_PPP_PR_E!N19</f>
        <v>0</v>
      </c>
      <c r="O19" s="8">
        <f>FC_IND_PPP_PU_E!O19+FC_IND_PPP_PA_E!O19+FC_IND_PPP_PR_E!O19</f>
        <v>0</v>
      </c>
      <c r="P19" s="8">
        <f>FC_IND_PPP_PU_E!P19+FC_IND_PPP_PA_E!P19+FC_IND_PPP_PR_E!P19</f>
        <v>0</v>
      </c>
      <c r="Q19" s="8">
        <f>FC_IND_PPP_PU_E!Q19+FC_IND_PPP_PA_E!Q19+FC_IND_PPP_PR_E!Q19</f>
        <v>0</v>
      </c>
      <c r="R19" s="8">
        <f>FC_IND_PPP_PU_E!R19+FC_IND_PPP_PA_E!R19+FC_IND_PPP_PR_E!R19</f>
        <v>0</v>
      </c>
      <c r="S19" s="8">
        <f>FC_IND_PPP_PU_E!S19+FC_IND_PPP_PA_E!S19+FC_IND_PPP_PR_E!S19</f>
        <v>0</v>
      </c>
      <c r="T19" s="8">
        <f>FC_IND_PPP_PU_E!T19+FC_IND_PPP_PA_E!T19+FC_IND_PPP_PR_E!T19</f>
        <v>0</v>
      </c>
      <c r="U19" s="8">
        <f>FC_IND_PPP_PU_E!U19+FC_IND_PPP_PA_E!U19+FC_IND_PPP_PR_E!U19</f>
        <v>0</v>
      </c>
      <c r="V19" s="8">
        <f>FC_IND_PPP_PU_E!V19+FC_IND_PPP_PA_E!V19+FC_IND_PPP_PR_E!V19</f>
        <v>0</v>
      </c>
      <c r="W19" s="8">
        <f>FC_IND_PPP_PU_E!W19+FC_IND_PPP_PA_E!W19+FC_IND_PPP_PR_E!W19</f>
        <v>0</v>
      </c>
      <c r="X19" s="8">
        <f>FC_IND_PPP_PU_E!X19+FC_IND_PPP_PA_E!X19+FC_IND_PPP_PR_E!X19</f>
        <v>0</v>
      </c>
      <c r="Y19" s="8">
        <f>FC_IND_PPP_PU_E!Y19+FC_IND_PPP_PA_E!Y19+FC_IND_PPP_PR_E!Y19</f>
        <v>0</v>
      </c>
      <c r="Z19" s="8">
        <f>FC_IND_PPP_PU_E!Z19+FC_IND_PPP_PA_E!Z19+FC_IND_PPP_PR_E!Z19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FC_IND_PPP_PU_E!C20+FC_IND_PPP_PA_E!C20+FC_IND_PPP_PR_E!C20</f>
        <v>0</v>
      </c>
      <c r="D20" s="8">
        <f>FC_IND_PPP_PU_E!D20+FC_IND_PPP_PA_E!D20+FC_IND_PPP_PR_E!D20</f>
        <v>0</v>
      </c>
      <c r="E20" s="8">
        <f>FC_IND_PPP_PU_E!E20+FC_IND_PPP_PA_E!E20+FC_IND_PPP_PR_E!E20</f>
        <v>0</v>
      </c>
      <c r="F20" s="8">
        <f>FC_IND_PPP_PU_E!F20+FC_IND_PPP_PA_E!F20+FC_IND_PPP_PR_E!F20</f>
        <v>0</v>
      </c>
      <c r="G20" s="8">
        <f>FC_IND_PPP_PU_E!G20+FC_IND_PPP_PA_E!G20+FC_IND_PPP_PR_E!G20</f>
        <v>0</v>
      </c>
      <c r="H20" s="8">
        <f>FC_IND_PPP_PU_E!H20+FC_IND_PPP_PA_E!H20+FC_IND_PPP_PR_E!H20</f>
        <v>0</v>
      </c>
      <c r="I20" s="8">
        <f>FC_IND_PPP_PU_E!I20+FC_IND_PPP_PA_E!I20+FC_IND_PPP_PR_E!I20</f>
        <v>0</v>
      </c>
      <c r="J20" s="8">
        <f>FC_IND_PPP_PU_E!J20+FC_IND_PPP_PA_E!J20+FC_IND_PPP_PR_E!J20</f>
        <v>0</v>
      </c>
      <c r="K20" s="8">
        <f>FC_IND_PPP_PU_E!K20+FC_IND_PPP_PA_E!K20+FC_IND_PPP_PR_E!K20</f>
        <v>0</v>
      </c>
      <c r="L20" s="8">
        <f>FC_IND_PPP_PU_E!L20+FC_IND_PPP_PA_E!L20+FC_IND_PPP_PR_E!L20</f>
        <v>0</v>
      </c>
      <c r="M20" s="8">
        <f>FC_IND_PPP_PU_E!M20+FC_IND_PPP_PA_E!M20+FC_IND_PPP_PR_E!M20</f>
        <v>0</v>
      </c>
      <c r="N20" s="8">
        <f>FC_IND_PPP_PU_E!N20+FC_IND_PPP_PA_E!N20+FC_IND_PPP_PR_E!N20</f>
        <v>0</v>
      </c>
      <c r="O20" s="8">
        <f>FC_IND_PPP_PU_E!O20+FC_IND_PPP_PA_E!O20+FC_IND_PPP_PR_E!O20</f>
        <v>0</v>
      </c>
      <c r="P20" s="8">
        <f>FC_IND_PPP_PU_E!P20+FC_IND_PPP_PA_E!P20+FC_IND_PPP_PR_E!P20</f>
        <v>0</v>
      </c>
      <c r="Q20" s="8">
        <f>FC_IND_PPP_PU_E!Q20+FC_IND_PPP_PA_E!Q20+FC_IND_PPP_PR_E!Q20</f>
        <v>0</v>
      </c>
      <c r="R20" s="8">
        <f>FC_IND_PPP_PU_E!R20+FC_IND_PPP_PA_E!R20+FC_IND_PPP_PR_E!R20</f>
        <v>0</v>
      </c>
      <c r="S20" s="8">
        <f>FC_IND_PPP_PU_E!S20+FC_IND_PPP_PA_E!S20+FC_IND_PPP_PR_E!S20</f>
        <v>0</v>
      </c>
      <c r="T20" s="8">
        <f>FC_IND_PPP_PU_E!T20+FC_IND_PPP_PA_E!T20+FC_IND_PPP_PR_E!T20</f>
        <v>0</v>
      </c>
      <c r="U20" s="8">
        <f>FC_IND_PPP_PU_E!U20+FC_IND_PPP_PA_E!U20+FC_IND_PPP_PR_E!U20</f>
        <v>0</v>
      </c>
      <c r="V20" s="8">
        <f>FC_IND_PPP_PU_E!V20+FC_IND_PPP_PA_E!V20+FC_IND_PPP_PR_E!V20</f>
        <v>0</v>
      </c>
      <c r="W20" s="8">
        <f>FC_IND_PPP_PU_E!W20+FC_IND_PPP_PA_E!W20+FC_IND_PPP_PR_E!W20</f>
        <v>0</v>
      </c>
      <c r="X20" s="8">
        <f>FC_IND_PPP_PU_E!X20+FC_IND_PPP_PA_E!X20+FC_IND_PPP_PR_E!X20</f>
        <v>0</v>
      </c>
      <c r="Y20" s="8">
        <f>FC_IND_PPP_PU_E!Y20+FC_IND_PPP_PA_E!Y20+FC_IND_PPP_PR_E!Y20</f>
        <v>0</v>
      </c>
      <c r="Z20" s="8">
        <f>FC_IND_PPP_PU_E!Z20+FC_IND_PPP_PA_E!Z20+FC_IND_PPP_PR_E!Z20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FC_IND_PPP_PU_E!C21+FC_IND_PPP_PA_E!C21+FC_IND_PPP_PR_E!C21</f>
        <v>0</v>
      </c>
      <c r="D21" s="8">
        <f>FC_IND_PPP_PU_E!D21+FC_IND_PPP_PA_E!D21+FC_IND_PPP_PR_E!D21</f>
        <v>0</v>
      </c>
      <c r="E21" s="8">
        <f>FC_IND_PPP_PU_E!E21+FC_IND_PPP_PA_E!E21+FC_IND_PPP_PR_E!E21</f>
        <v>0</v>
      </c>
      <c r="F21" s="8">
        <f>FC_IND_PPP_PU_E!F21+FC_IND_PPP_PA_E!F21+FC_IND_PPP_PR_E!F21</f>
        <v>0</v>
      </c>
      <c r="G21" s="8">
        <f>FC_IND_PPP_PU_E!G21+FC_IND_PPP_PA_E!G21+FC_IND_PPP_PR_E!G21</f>
        <v>0</v>
      </c>
      <c r="H21" s="8">
        <f>FC_IND_PPP_PU_E!H21+FC_IND_PPP_PA_E!H21+FC_IND_PPP_PR_E!H21</f>
        <v>0</v>
      </c>
      <c r="I21" s="8">
        <f>FC_IND_PPP_PU_E!I21+FC_IND_PPP_PA_E!I21+FC_IND_PPP_PR_E!I21</f>
        <v>0</v>
      </c>
      <c r="J21" s="8">
        <f>FC_IND_PPP_PU_E!J21+FC_IND_PPP_PA_E!J21+FC_IND_PPP_PR_E!J21</f>
        <v>0</v>
      </c>
      <c r="K21" s="8">
        <f>FC_IND_PPP_PU_E!K21+FC_IND_PPP_PA_E!K21+FC_IND_PPP_PR_E!K21</f>
        <v>0</v>
      </c>
      <c r="L21" s="8">
        <f>FC_IND_PPP_PU_E!L21+FC_IND_PPP_PA_E!L21+FC_IND_PPP_PR_E!L21</f>
        <v>0</v>
      </c>
      <c r="M21" s="8">
        <f>FC_IND_PPP_PU_E!M21+FC_IND_PPP_PA_E!M21+FC_IND_PPP_PR_E!M21</f>
        <v>0</v>
      </c>
      <c r="N21" s="8">
        <f>FC_IND_PPP_PU_E!N21+FC_IND_PPP_PA_E!N21+FC_IND_PPP_PR_E!N21</f>
        <v>0</v>
      </c>
      <c r="O21" s="8">
        <f>FC_IND_PPP_PU_E!O21+FC_IND_PPP_PA_E!O21+FC_IND_PPP_PR_E!O21</f>
        <v>0</v>
      </c>
      <c r="P21" s="8">
        <f>FC_IND_PPP_PU_E!P21+FC_IND_PPP_PA_E!P21+FC_IND_PPP_PR_E!P21</f>
        <v>0</v>
      </c>
      <c r="Q21" s="8">
        <f>FC_IND_PPP_PU_E!Q21+FC_IND_PPP_PA_E!Q21+FC_IND_PPP_PR_E!Q21</f>
        <v>0</v>
      </c>
      <c r="R21" s="8">
        <f>FC_IND_PPP_PU_E!R21+FC_IND_PPP_PA_E!R21+FC_IND_PPP_PR_E!R21</f>
        <v>0</v>
      </c>
      <c r="S21" s="8">
        <f>FC_IND_PPP_PU_E!S21+FC_IND_PPP_PA_E!S21+FC_IND_PPP_PR_E!S21</f>
        <v>0</v>
      </c>
      <c r="T21" s="8">
        <f>FC_IND_PPP_PU_E!T21+FC_IND_PPP_PA_E!T21+FC_IND_PPP_PR_E!T21</f>
        <v>0</v>
      </c>
      <c r="U21" s="8">
        <f>FC_IND_PPP_PU_E!U21+FC_IND_PPP_PA_E!U21+FC_IND_PPP_PR_E!U21</f>
        <v>0</v>
      </c>
      <c r="V21" s="8">
        <f>FC_IND_PPP_PU_E!V21+FC_IND_PPP_PA_E!V21+FC_IND_PPP_PR_E!V21</f>
        <v>0</v>
      </c>
      <c r="W21" s="8">
        <f>FC_IND_PPP_PU_E!W21+FC_IND_PPP_PA_E!W21+FC_IND_PPP_PR_E!W21</f>
        <v>0</v>
      </c>
      <c r="X21" s="8">
        <f>FC_IND_PPP_PU_E!X21+FC_IND_PPP_PA_E!X21+FC_IND_PPP_PR_E!X21</f>
        <v>0</v>
      </c>
      <c r="Y21" s="8">
        <f>FC_IND_PPP_PU_E!Y21+FC_IND_PPP_PA_E!Y21+FC_IND_PPP_PR_E!Y21</f>
        <v>0</v>
      </c>
      <c r="Z21" s="8">
        <f>FC_IND_PPP_PU_E!Z21+FC_IND_PPP_PA_E!Z21+FC_IND_PPP_PR_E!Z21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W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ref="X22:Z22" si="19">SUM(X23:X24)</f>
        <v>0</v>
      </c>
      <c r="Y22" s="27">
        <f t="shared" si="19"/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FC_IND_PPP_PU_E!C23+FC_IND_PPP_PA_E!C23+FC_IND_PPP_PR_E!C23</f>
        <v>0</v>
      </c>
      <c r="D23" s="8">
        <f>FC_IND_PPP_PU_E!D23+FC_IND_PPP_PA_E!D23+FC_IND_PPP_PR_E!D23</f>
        <v>0</v>
      </c>
      <c r="E23" s="8">
        <f>FC_IND_PPP_PU_E!E23+FC_IND_PPP_PA_E!E23+FC_IND_PPP_PR_E!E23</f>
        <v>0</v>
      </c>
      <c r="F23" s="8">
        <f>FC_IND_PPP_PU_E!F23+FC_IND_PPP_PA_E!F23+FC_IND_PPP_PR_E!F23</f>
        <v>0</v>
      </c>
      <c r="G23" s="8">
        <f>FC_IND_PPP_PU_E!G23+FC_IND_PPP_PA_E!G23+FC_IND_PPP_PR_E!G23</f>
        <v>0</v>
      </c>
      <c r="H23" s="8">
        <f>FC_IND_PPP_PU_E!H23+FC_IND_PPP_PA_E!H23+FC_IND_PPP_PR_E!H23</f>
        <v>0</v>
      </c>
      <c r="I23" s="8">
        <f>FC_IND_PPP_PU_E!I23+FC_IND_PPP_PA_E!I23+FC_IND_PPP_PR_E!I23</f>
        <v>0</v>
      </c>
      <c r="J23" s="8">
        <f>FC_IND_PPP_PU_E!J23+FC_IND_PPP_PA_E!J23+FC_IND_PPP_PR_E!J23</f>
        <v>0</v>
      </c>
      <c r="K23" s="8">
        <f>FC_IND_PPP_PU_E!K23+FC_IND_PPP_PA_E!K23+FC_IND_PPP_PR_E!K23</f>
        <v>0</v>
      </c>
      <c r="L23" s="8">
        <f>FC_IND_PPP_PU_E!L23+FC_IND_PPP_PA_E!L23+FC_IND_PPP_PR_E!L23</f>
        <v>0</v>
      </c>
      <c r="M23" s="8">
        <f>FC_IND_PPP_PU_E!M23+FC_IND_PPP_PA_E!M23+FC_IND_PPP_PR_E!M23</f>
        <v>0</v>
      </c>
      <c r="N23" s="8">
        <f>FC_IND_PPP_PU_E!N23+FC_IND_PPP_PA_E!N23+FC_IND_PPP_PR_E!N23</f>
        <v>0</v>
      </c>
      <c r="O23" s="8">
        <f>FC_IND_PPP_PU_E!O23+FC_IND_PPP_PA_E!O23+FC_IND_PPP_PR_E!O23</f>
        <v>0</v>
      </c>
      <c r="P23" s="8">
        <f>FC_IND_PPP_PU_E!P23+FC_IND_PPP_PA_E!P23+FC_IND_PPP_PR_E!P23</f>
        <v>0</v>
      </c>
      <c r="Q23" s="8">
        <f>FC_IND_PPP_PU_E!Q23+FC_IND_PPP_PA_E!Q23+FC_IND_PPP_PR_E!Q23</f>
        <v>0</v>
      </c>
      <c r="R23" s="8">
        <f>FC_IND_PPP_PU_E!R23+FC_IND_PPP_PA_E!R23+FC_IND_PPP_PR_E!R23</f>
        <v>0</v>
      </c>
      <c r="S23" s="8">
        <f>FC_IND_PPP_PU_E!S23+FC_IND_PPP_PA_E!S23+FC_IND_PPP_PR_E!S23</f>
        <v>0</v>
      </c>
      <c r="T23" s="8">
        <f>FC_IND_PPP_PU_E!T23+FC_IND_PPP_PA_E!T23+FC_IND_PPP_PR_E!T23</f>
        <v>0</v>
      </c>
      <c r="U23" s="8">
        <f>FC_IND_PPP_PU_E!U23+FC_IND_PPP_PA_E!U23+FC_IND_PPP_PR_E!U23</f>
        <v>0</v>
      </c>
      <c r="V23" s="8">
        <f>FC_IND_PPP_PU_E!V23+FC_IND_PPP_PA_E!V23+FC_IND_PPP_PR_E!V23</f>
        <v>0</v>
      </c>
      <c r="W23" s="8">
        <f>FC_IND_PPP_PU_E!W23+FC_IND_PPP_PA_E!W23+FC_IND_PPP_PR_E!W23</f>
        <v>0</v>
      </c>
      <c r="X23" s="8">
        <f>FC_IND_PPP_PU_E!X23+FC_IND_PPP_PA_E!X23+FC_IND_PPP_PR_E!X23</f>
        <v>0</v>
      </c>
      <c r="Y23" s="8">
        <f>FC_IND_PPP_PU_E!Y23+FC_IND_PPP_PA_E!Y23+FC_IND_PPP_PR_E!Y23</f>
        <v>0</v>
      </c>
      <c r="Z23" s="8">
        <f>FC_IND_PPP_PU_E!Z23+FC_IND_PPP_PA_E!Z23+FC_IND_PPP_PR_E!Z23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FC_IND_PPP_PU_E!C24+FC_IND_PPP_PA_E!C24+FC_IND_PPP_PR_E!C24</f>
        <v>0</v>
      </c>
      <c r="D24" s="8">
        <f>FC_IND_PPP_PU_E!D24+FC_IND_PPP_PA_E!D24+FC_IND_PPP_PR_E!D24</f>
        <v>0</v>
      </c>
      <c r="E24" s="8">
        <f>FC_IND_PPP_PU_E!E24+FC_IND_PPP_PA_E!E24+FC_IND_PPP_PR_E!E24</f>
        <v>0</v>
      </c>
      <c r="F24" s="8">
        <f>FC_IND_PPP_PU_E!F24+FC_IND_PPP_PA_E!F24+FC_IND_PPP_PR_E!F24</f>
        <v>0</v>
      </c>
      <c r="G24" s="8">
        <f>FC_IND_PPP_PU_E!G24+FC_IND_PPP_PA_E!G24+FC_IND_PPP_PR_E!G24</f>
        <v>0</v>
      </c>
      <c r="H24" s="8">
        <f>FC_IND_PPP_PU_E!H24+FC_IND_PPP_PA_E!H24+FC_IND_PPP_PR_E!H24</f>
        <v>0</v>
      </c>
      <c r="I24" s="8">
        <f>FC_IND_PPP_PU_E!I24+FC_IND_PPP_PA_E!I24+FC_IND_PPP_PR_E!I24</f>
        <v>0</v>
      </c>
      <c r="J24" s="8">
        <f>FC_IND_PPP_PU_E!J24+FC_IND_PPP_PA_E!J24+FC_IND_PPP_PR_E!J24</f>
        <v>0</v>
      </c>
      <c r="K24" s="8">
        <f>FC_IND_PPP_PU_E!K24+FC_IND_PPP_PA_E!K24+FC_IND_PPP_PR_E!K24</f>
        <v>0</v>
      </c>
      <c r="L24" s="8">
        <f>FC_IND_PPP_PU_E!L24+FC_IND_PPP_PA_E!L24+FC_IND_PPP_PR_E!L24</f>
        <v>0</v>
      </c>
      <c r="M24" s="8">
        <f>FC_IND_PPP_PU_E!M24+FC_IND_PPP_PA_E!M24+FC_IND_PPP_PR_E!M24</f>
        <v>0</v>
      </c>
      <c r="N24" s="8">
        <f>FC_IND_PPP_PU_E!N24+FC_IND_PPP_PA_E!N24+FC_IND_PPP_PR_E!N24</f>
        <v>0</v>
      </c>
      <c r="O24" s="8">
        <f>FC_IND_PPP_PU_E!O24+FC_IND_PPP_PA_E!O24+FC_IND_PPP_PR_E!O24</f>
        <v>0</v>
      </c>
      <c r="P24" s="8">
        <f>FC_IND_PPP_PU_E!P24+FC_IND_PPP_PA_E!P24+FC_IND_PPP_PR_E!P24</f>
        <v>0</v>
      </c>
      <c r="Q24" s="8">
        <f>FC_IND_PPP_PU_E!Q24+FC_IND_PPP_PA_E!Q24+FC_IND_PPP_PR_E!Q24</f>
        <v>0</v>
      </c>
      <c r="R24" s="8">
        <f>FC_IND_PPP_PU_E!R24+FC_IND_PPP_PA_E!R24+FC_IND_PPP_PR_E!R24</f>
        <v>0</v>
      </c>
      <c r="S24" s="8">
        <f>FC_IND_PPP_PU_E!S24+FC_IND_PPP_PA_E!S24+FC_IND_PPP_PR_E!S24</f>
        <v>0</v>
      </c>
      <c r="T24" s="8">
        <f>FC_IND_PPP_PU_E!T24+FC_IND_PPP_PA_E!T24+FC_IND_PPP_PR_E!T24</f>
        <v>0</v>
      </c>
      <c r="U24" s="8">
        <f>FC_IND_PPP_PU_E!U24+FC_IND_PPP_PA_E!U24+FC_IND_PPP_PR_E!U24</f>
        <v>0</v>
      </c>
      <c r="V24" s="8">
        <f>FC_IND_PPP_PU_E!V24+FC_IND_PPP_PA_E!V24+FC_IND_PPP_PR_E!V24</f>
        <v>0</v>
      </c>
      <c r="W24" s="8">
        <f>FC_IND_PPP_PU_E!W24+FC_IND_PPP_PA_E!W24+FC_IND_PPP_PR_E!W24</f>
        <v>0</v>
      </c>
      <c r="X24" s="8">
        <f>FC_IND_PPP_PU_E!X24+FC_IND_PPP_PA_E!X24+FC_IND_PPP_PR_E!X24</f>
        <v>0</v>
      </c>
      <c r="Y24" s="8">
        <f>FC_IND_PPP_PU_E!Y24+FC_IND_PPP_PA_E!Y24+FC_IND_PPP_PR_E!Y24</f>
        <v>0</v>
      </c>
      <c r="Z24" s="8">
        <f>FC_IND_PPP_PU_E!Z24+FC_IND_PPP_PA_E!Z24+FC_IND_PPP_PR_E!Z24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FC_IND_PPP_PU_E!C25+FC_IND_PPP_PA_E!C25+FC_IND_PPP_PR_E!C25</f>
        <v>0</v>
      </c>
      <c r="D25" s="27">
        <f>FC_IND_PPP_PU_E!D25+FC_IND_PPP_PA_E!D25+FC_IND_PPP_PR_E!D25</f>
        <v>0</v>
      </c>
      <c r="E25" s="27">
        <f>FC_IND_PPP_PU_E!E25+FC_IND_PPP_PA_E!E25+FC_IND_PPP_PR_E!E25</f>
        <v>0</v>
      </c>
      <c r="F25" s="27">
        <f>FC_IND_PPP_PU_E!F25+FC_IND_PPP_PA_E!F25+FC_IND_PPP_PR_E!F25</f>
        <v>0</v>
      </c>
      <c r="G25" s="27">
        <f>FC_IND_PPP_PU_E!G25+FC_IND_PPP_PA_E!G25+FC_IND_PPP_PR_E!G25</f>
        <v>0</v>
      </c>
      <c r="H25" s="27">
        <f>FC_IND_PPP_PU_E!H25+FC_IND_PPP_PA_E!H25+FC_IND_PPP_PR_E!H25</f>
        <v>0</v>
      </c>
      <c r="I25" s="27">
        <f>FC_IND_PPP_PU_E!I25+FC_IND_PPP_PA_E!I25+FC_IND_PPP_PR_E!I25</f>
        <v>0</v>
      </c>
      <c r="J25" s="27">
        <f>FC_IND_PPP_PU_E!J25+FC_IND_PPP_PA_E!J25+FC_IND_PPP_PR_E!J25</f>
        <v>0</v>
      </c>
      <c r="K25" s="27">
        <f>FC_IND_PPP_PU_E!K25+FC_IND_PPP_PA_E!K25+FC_IND_PPP_PR_E!K25</f>
        <v>0</v>
      </c>
      <c r="L25" s="27">
        <f>FC_IND_PPP_PU_E!L25+FC_IND_PPP_PA_E!L25+FC_IND_PPP_PR_E!L25</f>
        <v>0</v>
      </c>
      <c r="M25" s="27">
        <f>FC_IND_PPP_PU_E!M25+FC_IND_PPP_PA_E!M25+FC_IND_PPP_PR_E!M25</f>
        <v>0</v>
      </c>
      <c r="N25" s="27">
        <f>FC_IND_PPP_PU_E!N25+FC_IND_PPP_PA_E!N25+FC_IND_PPP_PR_E!N25</f>
        <v>0</v>
      </c>
      <c r="O25" s="27">
        <f>FC_IND_PPP_PU_E!O25+FC_IND_PPP_PA_E!O25+FC_IND_PPP_PR_E!O25</f>
        <v>0</v>
      </c>
      <c r="P25" s="27">
        <f>FC_IND_PPP_PU_E!P25+FC_IND_PPP_PA_E!P25+FC_IND_PPP_PR_E!P25</f>
        <v>0</v>
      </c>
      <c r="Q25" s="27">
        <f>FC_IND_PPP_PU_E!Q25+FC_IND_PPP_PA_E!Q25+FC_IND_PPP_PR_E!Q25</f>
        <v>0</v>
      </c>
      <c r="R25" s="27">
        <f>FC_IND_PPP_PU_E!R25+FC_IND_PPP_PA_E!R25+FC_IND_PPP_PR_E!R25</f>
        <v>0</v>
      </c>
      <c r="S25" s="27">
        <f>FC_IND_PPP_PU_E!S25+FC_IND_PPP_PA_E!S25+FC_IND_PPP_PR_E!S25</f>
        <v>0</v>
      </c>
      <c r="T25" s="27">
        <f>FC_IND_PPP_PU_E!T25+FC_IND_PPP_PA_E!T25+FC_IND_PPP_PR_E!T25</f>
        <v>0</v>
      </c>
      <c r="U25" s="27">
        <f>FC_IND_PPP_PU_E!U25+FC_IND_PPP_PA_E!U25+FC_IND_PPP_PR_E!U25</f>
        <v>0</v>
      </c>
      <c r="V25" s="27">
        <f>FC_IND_PPP_PU_E!V25+FC_IND_PPP_PA_E!V25+FC_IND_PPP_PR_E!V25</f>
        <v>0</v>
      </c>
      <c r="W25" s="27">
        <f>FC_IND_PPP_PU_E!W25+FC_IND_PPP_PA_E!W25+FC_IND_PPP_PR_E!W25</f>
        <v>0</v>
      </c>
      <c r="X25" s="27">
        <f>FC_IND_PPP_PU_E!X25+FC_IND_PPP_PA_E!X25+FC_IND_PPP_PR_E!X25</f>
        <v>0</v>
      </c>
      <c r="Y25" s="27">
        <f>FC_IND_PPP_PU_E!Y25+FC_IND_PPP_PA_E!Y25+FC_IND_PPP_PR_E!Y25</f>
        <v>0</v>
      </c>
      <c r="Z25" s="27">
        <f>FC_IND_PPP_PU_E!Z25+FC_IND_PPP_PA_E!Z25+FC_IND_PPP_PR_E!Z25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1015.8522188400001</v>
      </c>
      <c r="D26" s="27">
        <f t="shared" ref="D26:W26" si="21">SUM(D27,D33)</f>
        <v>775.16015508000021</v>
      </c>
      <c r="E26" s="27">
        <f t="shared" si="21"/>
        <v>515.91520439999988</v>
      </c>
      <c r="F26" s="27">
        <f t="shared" si="21"/>
        <v>569.15713296000001</v>
      </c>
      <c r="G26" s="27">
        <f t="shared" si="21"/>
        <v>208.56634379999997</v>
      </c>
      <c r="H26" s="27">
        <f t="shared" si="21"/>
        <v>249.00564564000001</v>
      </c>
      <c r="I26" s="27">
        <f t="shared" si="21"/>
        <v>227.25848015999998</v>
      </c>
      <c r="J26" s="27">
        <f t="shared" si="21"/>
        <v>191.92649832000006</v>
      </c>
      <c r="K26" s="27">
        <f t="shared" si="21"/>
        <v>201.21468408000007</v>
      </c>
      <c r="L26" s="27">
        <f t="shared" si="21"/>
        <v>139.10092164000002</v>
      </c>
      <c r="M26" s="27">
        <f t="shared" si="21"/>
        <v>67.621905720000015</v>
      </c>
      <c r="N26" s="27">
        <f t="shared" si="21"/>
        <v>105.23852928000001</v>
      </c>
      <c r="O26" s="27">
        <f t="shared" si="21"/>
        <v>160.96652928000003</v>
      </c>
      <c r="P26" s="27">
        <f t="shared" si="21"/>
        <v>108.43733771999999</v>
      </c>
      <c r="Q26" s="27">
        <f t="shared" si="21"/>
        <v>111.43046736000001</v>
      </c>
      <c r="R26" s="27">
        <f t="shared" si="21"/>
        <v>201.21468408000004</v>
      </c>
      <c r="S26" s="27">
        <f t="shared" si="21"/>
        <v>213.59856023999998</v>
      </c>
      <c r="T26" s="27">
        <f t="shared" si="21"/>
        <v>161.21333808000003</v>
      </c>
      <c r="U26" s="27">
        <f t="shared" si="21"/>
        <v>144.29966184</v>
      </c>
      <c r="V26" s="27">
        <f t="shared" si="21"/>
        <v>119.19375395999998</v>
      </c>
      <c r="W26" s="27">
        <f t="shared" si="21"/>
        <v>139.66255548000001</v>
      </c>
      <c r="X26" s="27">
        <f t="shared" ref="X26:Z26" si="22">SUM(X27,X33)</f>
        <v>103.09681620000001</v>
      </c>
      <c r="Y26" s="27">
        <f t="shared" si="22"/>
        <v>165.31832555999998</v>
      </c>
      <c r="Z26" s="27">
        <f t="shared" si="22"/>
        <v>230.47476156000002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W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ref="X27:Z27" si="25">SUM(X28:X32)</f>
        <v>0</v>
      </c>
      <c r="Y27" s="19">
        <f t="shared" si="25"/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FC_IND_PPP_PU_E!C28+FC_IND_PPP_PA_E!C28+FC_IND_PPP_PR_E!C28</f>
        <v>0</v>
      </c>
      <c r="D28" s="8">
        <f>FC_IND_PPP_PU_E!D28+FC_IND_PPP_PA_E!D28+FC_IND_PPP_PR_E!D28</f>
        <v>0</v>
      </c>
      <c r="E28" s="8">
        <f>FC_IND_PPP_PU_E!E28+FC_IND_PPP_PA_E!E28+FC_IND_PPP_PR_E!E28</f>
        <v>0</v>
      </c>
      <c r="F28" s="8">
        <f>FC_IND_PPP_PU_E!F28+FC_IND_PPP_PA_E!F28+FC_IND_PPP_PR_E!F28</f>
        <v>0</v>
      </c>
      <c r="G28" s="8">
        <f>FC_IND_PPP_PU_E!G28+FC_IND_PPP_PA_E!G28+FC_IND_PPP_PR_E!G28</f>
        <v>0</v>
      </c>
      <c r="H28" s="8">
        <f>FC_IND_PPP_PU_E!H28+FC_IND_PPP_PA_E!H28+FC_IND_PPP_PR_E!H28</f>
        <v>0</v>
      </c>
      <c r="I28" s="8">
        <f>FC_IND_PPP_PU_E!I28+FC_IND_PPP_PA_E!I28+FC_IND_PPP_PR_E!I28</f>
        <v>0</v>
      </c>
      <c r="J28" s="8">
        <f>FC_IND_PPP_PU_E!J28+FC_IND_PPP_PA_E!J28+FC_IND_PPP_PR_E!J28</f>
        <v>0</v>
      </c>
      <c r="K28" s="8">
        <f>FC_IND_PPP_PU_E!K28+FC_IND_PPP_PA_E!K28+FC_IND_PPP_PR_E!K28</f>
        <v>0</v>
      </c>
      <c r="L28" s="8">
        <f>FC_IND_PPP_PU_E!L28+FC_IND_PPP_PA_E!L28+FC_IND_PPP_PR_E!L28</f>
        <v>0</v>
      </c>
      <c r="M28" s="8">
        <f>FC_IND_PPP_PU_E!M28+FC_IND_PPP_PA_E!M28+FC_IND_PPP_PR_E!M28</f>
        <v>0</v>
      </c>
      <c r="N28" s="8">
        <f>FC_IND_PPP_PU_E!N28+FC_IND_PPP_PA_E!N28+FC_IND_PPP_PR_E!N28</f>
        <v>0</v>
      </c>
      <c r="O28" s="8">
        <f>FC_IND_PPP_PU_E!O28+FC_IND_PPP_PA_E!O28+FC_IND_PPP_PR_E!O28</f>
        <v>0</v>
      </c>
      <c r="P28" s="8">
        <f>FC_IND_PPP_PU_E!P28+FC_IND_PPP_PA_E!P28+FC_IND_PPP_PR_E!P28</f>
        <v>0</v>
      </c>
      <c r="Q28" s="8">
        <f>FC_IND_PPP_PU_E!Q28+FC_IND_PPP_PA_E!Q28+FC_IND_PPP_PR_E!Q28</f>
        <v>0</v>
      </c>
      <c r="R28" s="8">
        <f>FC_IND_PPP_PU_E!R28+FC_IND_PPP_PA_E!R28+FC_IND_PPP_PR_E!R28</f>
        <v>0</v>
      </c>
      <c r="S28" s="8">
        <f>FC_IND_PPP_PU_E!S28+FC_IND_PPP_PA_E!S28+FC_IND_PPP_PR_E!S28</f>
        <v>0</v>
      </c>
      <c r="T28" s="8">
        <f>FC_IND_PPP_PU_E!T28+FC_IND_PPP_PA_E!T28+FC_IND_PPP_PR_E!T28</f>
        <v>0</v>
      </c>
      <c r="U28" s="8">
        <f>FC_IND_PPP_PU_E!U28+FC_IND_PPP_PA_E!U28+FC_IND_PPP_PR_E!U28</f>
        <v>0</v>
      </c>
      <c r="V28" s="8">
        <f>FC_IND_PPP_PU_E!V28+FC_IND_PPP_PA_E!V28+FC_IND_PPP_PR_E!V28</f>
        <v>0</v>
      </c>
      <c r="W28" s="8">
        <f>FC_IND_PPP_PU_E!W28+FC_IND_PPP_PA_E!W28+FC_IND_PPP_PR_E!W28</f>
        <v>0</v>
      </c>
      <c r="X28" s="8">
        <f>FC_IND_PPP_PU_E!X28+FC_IND_PPP_PA_E!X28+FC_IND_PPP_PR_E!X28</f>
        <v>0</v>
      </c>
      <c r="Y28" s="8">
        <f>FC_IND_PPP_PU_E!Y28+FC_IND_PPP_PA_E!Y28+FC_IND_PPP_PR_E!Y28</f>
        <v>0</v>
      </c>
      <c r="Z28" s="8">
        <f>FC_IND_PPP_PU_E!Z28+FC_IND_PPP_PA_E!Z28+FC_IND_PPP_PR_E!Z28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FC_IND_PPP_PU_E!C29+FC_IND_PPP_PA_E!C29+FC_IND_PPP_PR_E!C29</f>
        <v>0</v>
      </c>
      <c r="D29" s="8">
        <f>FC_IND_PPP_PU_E!D29+FC_IND_PPP_PA_E!D29+FC_IND_PPP_PR_E!D29</f>
        <v>0</v>
      </c>
      <c r="E29" s="8">
        <f>FC_IND_PPP_PU_E!E29+FC_IND_PPP_PA_E!E29+FC_IND_PPP_PR_E!E29</f>
        <v>0</v>
      </c>
      <c r="F29" s="8">
        <f>FC_IND_PPP_PU_E!F29+FC_IND_PPP_PA_E!F29+FC_IND_PPP_PR_E!F29</f>
        <v>0</v>
      </c>
      <c r="G29" s="8">
        <f>FC_IND_PPP_PU_E!G29+FC_IND_PPP_PA_E!G29+FC_IND_PPP_PR_E!G29</f>
        <v>0</v>
      </c>
      <c r="H29" s="8">
        <f>FC_IND_PPP_PU_E!H29+FC_IND_PPP_PA_E!H29+FC_IND_PPP_PR_E!H29</f>
        <v>0</v>
      </c>
      <c r="I29" s="8">
        <f>FC_IND_PPP_PU_E!I29+FC_IND_PPP_PA_E!I29+FC_IND_PPP_PR_E!I29</f>
        <v>0</v>
      </c>
      <c r="J29" s="8">
        <f>FC_IND_PPP_PU_E!J29+FC_IND_PPP_PA_E!J29+FC_IND_PPP_PR_E!J29</f>
        <v>0</v>
      </c>
      <c r="K29" s="8">
        <f>FC_IND_PPP_PU_E!K29+FC_IND_PPP_PA_E!K29+FC_IND_PPP_PR_E!K29</f>
        <v>0</v>
      </c>
      <c r="L29" s="8">
        <f>FC_IND_PPP_PU_E!L29+FC_IND_PPP_PA_E!L29+FC_IND_PPP_PR_E!L29</f>
        <v>0</v>
      </c>
      <c r="M29" s="8">
        <f>FC_IND_PPP_PU_E!M29+FC_IND_PPP_PA_E!M29+FC_IND_PPP_PR_E!M29</f>
        <v>0</v>
      </c>
      <c r="N29" s="8">
        <f>FC_IND_PPP_PU_E!N29+FC_IND_PPP_PA_E!N29+FC_IND_PPP_PR_E!N29</f>
        <v>0</v>
      </c>
      <c r="O29" s="8">
        <f>FC_IND_PPP_PU_E!O29+FC_IND_PPP_PA_E!O29+FC_IND_PPP_PR_E!O29</f>
        <v>0</v>
      </c>
      <c r="P29" s="8">
        <f>FC_IND_PPP_PU_E!P29+FC_IND_PPP_PA_E!P29+FC_IND_PPP_PR_E!P29</f>
        <v>0</v>
      </c>
      <c r="Q29" s="8">
        <f>FC_IND_PPP_PU_E!Q29+FC_IND_PPP_PA_E!Q29+FC_IND_PPP_PR_E!Q29</f>
        <v>0</v>
      </c>
      <c r="R29" s="8">
        <f>FC_IND_PPP_PU_E!R29+FC_IND_PPP_PA_E!R29+FC_IND_PPP_PR_E!R29</f>
        <v>0</v>
      </c>
      <c r="S29" s="8">
        <f>FC_IND_PPP_PU_E!S29+FC_IND_PPP_PA_E!S29+FC_IND_PPP_PR_E!S29</f>
        <v>0</v>
      </c>
      <c r="T29" s="8">
        <f>FC_IND_PPP_PU_E!T29+FC_IND_PPP_PA_E!T29+FC_IND_PPP_PR_E!T29</f>
        <v>0</v>
      </c>
      <c r="U29" s="8">
        <f>FC_IND_PPP_PU_E!U29+FC_IND_PPP_PA_E!U29+FC_IND_PPP_PR_E!U29</f>
        <v>0</v>
      </c>
      <c r="V29" s="8">
        <f>FC_IND_PPP_PU_E!V29+FC_IND_PPP_PA_E!V29+FC_IND_PPP_PR_E!V29</f>
        <v>0</v>
      </c>
      <c r="W29" s="8">
        <f>FC_IND_PPP_PU_E!W29+FC_IND_PPP_PA_E!W29+FC_IND_PPP_PR_E!W29</f>
        <v>0</v>
      </c>
      <c r="X29" s="8">
        <f>FC_IND_PPP_PU_E!X29+FC_IND_PPP_PA_E!X29+FC_IND_PPP_PR_E!X29</f>
        <v>0</v>
      </c>
      <c r="Y29" s="8">
        <f>FC_IND_PPP_PU_E!Y29+FC_IND_PPP_PA_E!Y29+FC_IND_PPP_PR_E!Y29</f>
        <v>0</v>
      </c>
      <c r="Z29" s="8">
        <f>FC_IND_PPP_PU_E!Z29+FC_IND_PPP_PA_E!Z29+FC_IND_PPP_PR_E!Z29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FC_IND_PPP_PU_E!C30+FC_IND_PPP_PA_E!C30+FC_IND_PPP_PR_E!C30</f>
        <v>0</v>
      </c>
      <c r="D30" s="8">
        <f>FC_IND_PPP_PU_E!D30+FC_IND_PPP_PA_E!D30+FC_IND_PPP_PR_E!D30</f>
        <v>0</v>
      </c>
      <c r="E30" s="8">
        <f>FC_IND_PPP_PU_E!E30+FC_IND_PPP_PA_E!E30+FC_IND_PPP_PR_E!E30</f>
        <v>0</v>
      </c>
      <c r="F30" s="8">
        <f>FC_IND_PPP_PU_E!F30+FC_IND_PPP_PA_E!F30+FC_IND_PPP_PR_E!F30</f>
        <v>0</v>
      </c>
      <c r="G30" s="8">
        <f>FC_IND_PPP_PU_E!G30+FC_IND_PPP_PA_E!G30+FC_IND_PPP_PR_E!G30</f>
        <v>0</v>
      </c>
      <c r="H30" s="8">
        <f>FC_IND_PPP_PU_E!H30+FC_IND_PPP_PA_E!H30+FC_IND_PPP_PR_E!H30</f>
        <v>0</v>
      </c>
      <c r="I30" s="8">
        <f>FC_IND_PPP_PU_E!I30+FC_IND_PPP_PA_E!I30+FC_IND_PPP_PR_E!I30</f>
        <v>0</v>
      </c>
      <c r="J30" s="8">
        <f>FC_IND_PPP_PU_E!J30+FC_IND_PPP_PA_E!J30+FC_IND_PPP_PR_E!J30</f>
        <v>0</v>
      </c>
      <c r="K30" s="8">
        <f>FC_IND_PPP_PU_E!K30+FC_IND_PPP_PA_E!K30+FC_IND_PPP_PR_E!K30</f>
        <v>0</v>
      </c>
      <c r="L30" s="8">
        <f>FC_IND_PPP_PU_E!L30+FC_IND_PPP_PA_E!L30+FC_IND_PPP_PR_E!L30</f>
        <v>0</v>
      </c>
      <c r="M30" s="8">
        <f>FC_IND_PPP_PU_E!M30+FC_IND_PPP_PA_E!M30+FC_IND_PPP_PR_E!M30</f>
        <v>0</v>
      </c>
      <c r="N30" s="8">
        <f>FC_IND_PPP_PU_E!N30+FC_IND_PPP_PA_E!N30+FC_IND_PPP_PR_E!N30</f>
        <v>0</v>
      </c>
      <c r="O30" s="8">
        <f>FC_IND_PPP_PU_E!O30+FC_IND_PPP_PA_E!O30+FC_IND_PPP_PR_E!O30</f>
        <v>0</v>
      </c>
      <c r="P30" s="8">
        <f>FC_IND_PPP_PU_E!P30+FC_IND_PPP_PA_E!P30+FC_IND_PPP_PR_E!P30</f>
        <v>0</v>
      </c>
      <c r="Q30" s="8">
        <f>FC_IND_PPP_PU_E!Q30+FC_IND_PPP_PA_E!Q30+FC_IND_PPP_PR_E!Q30</f>
        <v>0</v>
      </c>
      <c r="R30" s="8">
        <f>FC_IND_PPP_PU_E!R30+FC_IND_PPP_PA_E!R30+FC_IND_PPP_PR_E!R30</f>
        <v>0</v>
      </c>
      <c r="S30" s="8">
        <f>FC_IND_PPP_PU_E!S30+FC_IND_PPP_PA_E!S30+FC_IND_PPP_PR_E!S30</f>
        <v>0</v>
      </c>
      <c r="T30" s="8">
        <f>FC_IND_PPP_PU_E!T30+FC_IND_PPP_PA_E!T30+FC_IND_PPP_PR_E!T30</f>
        <v>0</v>
      </c>
      <c r="U30" s="8">
        <f>FC_IND_PPP_PU_E!U30+FC_IND_PPP_PA_E!U30+FC_IND_PPP_PR_E!U30</f>
        <v>0</v>
      </c>
      <c r="V30" s="8">
        <f>FC_IND_PPP_PU_E!V30+FC_IND_PPP_PA_E!V30+FC_IND_PPP_PR_E!V30</f>
        <v>0</v>
      </c>
      <c r="W30" s="8">
        <f>FC_IND_PPP_PU_E!W30+FC_IND_PPP_PA_E!W30+FC_IND_PPP_PR_E!W30</f>
        <v>0</v>
      </c>
      <c r="X30" s="8">
        <f>FC_IND_PPP_PU_E!X30+FC_IND_PPP_PA_E!X30+FC_IND_PPP_PR_E!X30</f>
        <v>0</v>
      </c>
      <c r="Y30" s="8">
        <f>FC_IND_PPP_PU_E!Y30+FC_IND_PPP_PA_E!Y30+FC_IND_PPP_PR_E!Y30</f>
        <v>0</v>
      </c>
      <c r="Z30" s="8">
        <f>FC_IND_PPP_PU_E!Z30+FC_IND_PPP_PA_E!Z30+FC_IND_PPP_PR_E!Z30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FC_IND_PPP_PU_E!C31+FC_IND_PPP_PA_E!C31+FC_IND_PPP_PR_E!C31</f>
        <v>0</v>
      </c>
      <c r="D31" s="8">
        <f>FC_IND_PPP_PU_E!D31+FC_IND_PPP_PA_E!D31+FC_IND_PPP_PR_E!D31</f>
        <v>0</v>
      </c>
      <c r="E31" s="8">
        <f>FC_IND_PPP_PU_E!E31+FC_IND_PPP_PA_E!E31+FC_IND_PPP_PR_E!E31</f>
        <v>0</v>
      </c>
      <c r="F31" s="8">
        <f>FC_IND_PPP_PU_E!F31+FC_IND_PPP_PA_E!F31+FC_IND_PPP_PR_E!F31</f>
        <v>0</v>
      </c>
      <c r="G31" s="8">
        <f>FC_IND_PPP_PU_E!G31+FC_IND_PPP_PA_E!G31+FC_IND_PPP_PR_E!G31</f>
        <v>0</v>
      </c>
      <c r="H31" s="8">
        <f>FC_IND_PPP_PU_E!H31+FC_IND_PPP_PA_E!H31+FC_IND_PPP_PR_E!H31</f>
        <v>0</v>
      </c>
      <c r="I31" s="8">
        <f>FC_IND_PPP_PU_E!I31+FC_IND_PPP_PA_E!I31+FC_IND_PPP_PR_E!I31</f>
        <v>0</v>
      </c>
      <c r="J31" s="8">
        <f>FC_IND_PPP_PU_E!J31+FC_IND_PPP_PA_E!J31+FC_IND_PPP_PR_E!J31</f>
        <v>0</v>
      </c>
      <c r="K31" s="8">
        <f>FC_IND_PPP_PU_E!K31+FC_IND_PPP_PA_E!K31+FC_IND_PPP_PR_E!K31</f>
        <v>0</v>
      </c>
      <c r="L31" s="8">
        <f>FC_IND_PPP_PU_E!L31+FC_IND_PPP_PA_E!L31+FC_IND_PPP_PR_E!L31</f>
        <v>0</v>
      </c>
      <c r="M31" s="8">
        <f>FC_IND_PPP_PU_E!M31+FC_IND_PPP_PA_E!M31+FC_IND_PPP_PR_E!M31</f>
        <v>0</v>
      </c>
      <c r="N31" s="8">
        <f>FC_IND_PPP_PU_E!N31+FC_IND_PPP_PA_E!N31+FC_IND_PPP_PR_E!N31</f>
        <v>0</v>
      </c>
      <c r="O31" s="8">
        <f>FC_IND_PPP_PU_E!O31+FC_IND_PPP_PA_E!O31+FC_IND_PPP_PR_E!O31</f>
        <v>0</v>
      </c>
      <c r="P31" s="8">
        <f>FC_IND_PPP_PU_E!P31+FC_IND_PPP_PA_E!P31+FC_IND_PPP_PR_E!P31</f>
        <v>0</v>
      </c>
      <c r="Q31" s="8">
        <f>FC_IND_PPP_PU_E!Q31+FC_IND_PPP_PA_E!Q31+FC_IND_PPP_PR_E!Q31</f>
        <v>0</v>
      </c>
      <c r="R31" s="8">
        <f>FC_IND_PPP_PU_E!R31+FC_IND_PPP_PA_E!R31+FC_IND_PPP_PR_E!R31</f>
        <v>0</v>
      </c>
      <c r="S31" s="8">
        <f>FC_IND_PPP_PU_E!S31+FC_IND_PPP_PA_E!S31+FC_IND_PPP_PR_E!S31</f>
        <v>0</v>
      </c>
      <c r="T31" s="8">
        <f>FC_IND_PPP_PU_E!T31+FC_IND_PPP_PA_E!T31+FC_IND_PPP_PR_E!T31</f>
        <v>0</v>
      </c>
      <c r="U31" s="8">
        <f>FC_IND_PPP_PU_E!U31+FC_IND_PPP_PA_E!U31+FC_IND_PPP_PR_E!U31</f>
        <v>0</v>
      </c>
      <c r="V31" s="8">
        <f>FC_IND_PPP_PU_E!V31+FC_IND_PPP_PA_E!V31+FC_IND_PPP_PR_E!V31</f>
        <v>0</v>
      </c>
      <c r="W31" s="8">
        <f>FC_IND_PPP_PU_E!W31+FC_IND_PPP_PA_E!W31+FC_IND_PPP_PR_E!W31</f>
        <v>0</v>
      </c>
      <c r="X31" s="8">
        <f>FC_IND_PPP_PU_E!X31+FC_IND_PPP_PA_E!X31+FC_IND_PPP_PR_E!X31</f>
        <v>0</v>
      </c>
      <c r="Y31" s="8">
        <f>FC_IND_PPP_PU_E!Y31+FC_IND_PPP_PA_E!Y31+FC_IND_PPP_PR_E!Y31</f>
        <v>0</v>
      </c>
      <c r="Z31" s="8">
        <f>FC_IND_PPP_PU_E!Z31+FC_IND_PPP_PA_E!Z31+FC_IND_PPP_PR_E!Z31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FC_IND_PPP_PU_E!C32+FC_IND_PPP_PA_E!C32+FC_IND_PPP_PR_E!C32</f>
        <v>0</v>
      </c>
      <c r="D32" s="8">
        <f>FC_IND_PPP_PU_E!D32+FC_IND_PPP_PA_E!D32+FC_IND_PPP_PR_E!D32</f>
        <v>0</v>
      </c>
      <c r="E32" s="8">
        <f>FC_IND_PPP_PU_E!E32+FC_IND_PPP_PA_E!E32+FC_IND_PPP_PR_E!E32</f>
        <v>0</v>
      </c>
      <c r="F32" s="8">
        <f>FC_IND_PPP_PU_E!F32+FC_IND_PPP_PA_E!F32+FC_IND_PPP_PR_E!F32</f>
        <v>0</v>
      </c>
      <c r="G32" s="8">
        <f>FC_IND_PPP_PU_E!G32+FC_IND_PPP_PA_E!G32+FC_IND_PPP_PR_E!G32</f>
        <v>0</v>
      </c>
      <c r="H32" s="8">
        <f>FC_IND_PPP_PU_E!H32+FC_IND_PPP_PA_E!H32+FC_IND_PPP_PR_E!H32</f>
        <v>0</v>
      </c>
      <c r="I32" s="8">
        <f>FC_IND_PPP_PU_E!I32+FC_IND_PPP_PA_E!I32+FC_IND_PPP_PR_E!I32</f>
        <v>0</v>
      </c>
      <c r="J32" s="8">
        <f>FC_IND_PPP_PU_E!J32+FC_IND_PPP_PA_E!J32+FC_IND_PPP_PR_E!J32</f>
        <v>0</v>
      </c>
      <c r="K32" s="8">
        <f>FC_IND_PPP_PU_E!K32+FC_IND_PPP_PA_E!K32+FC_IND_PPP_PR_E!K32</f>
        <v>0</v>
      </c>
      <c r="L32" s="8">
        <f>FC_IND_PPP_PU_E!L32+FC_IND_PPP_PA_E!L32+FC_IND_PPP_PR_E!L32</f>
        <v>0</v>
      </c>
      <c r="M32" s="8">
        <f>FC_IND_PPP_PU_E!M32+FC_IND_PPP_PA_E!M32+FC_IND_PPP_PR_E!M32</f>
        <v>0</v>
      </c>
      <c r="N32" s="8">
        <f>FC_IND_PPP_PU_E!N32+FC_IND_PPP_PA_E!N32+FC_IND_PPP_PR_E!N32</f>
        <v>0</v>
      </c>
      <c r="O32" s="8">
        <f>FC_IND_PPP_PU_E!O32+FC_IND_PPP_PA_E!O32+FC_IND_PPP_PR_E!O32</f>
        <v>0</v>
      </c>
      <c r="P32" s="8">
        <f>FC_IND_PPP_PU_E!P32+FC_IND_PPP_PA_E!P32+FC_IND_PPP_PR_E!P32</f>
        <v>0</v>
      </c>
      <c r="Q32" s="8">
        <f>FC_IND_PPP_PU_E!Q32+FC_IND_PPP_PA_E!Q32+FC_IND_PPP_PR_E!Q32</f>
        <v>0</v>
      </c>
      <c r="R32" s="8">
        <f>FC_IND_PPP_PU_E!R32+FC_IND_PPP_PA_E!R32+FC_IND_PPP_PR_E!R32</f>
        <v>0</v>
      </c>
      <c r="S32" s="8">
        <f>FC_IND_PPP_PU_E!S32+FC_IND_PPP_PA_E!S32+FC_IND_PPP_PR_E!S32</f>
        <v>0</v>
      </c>
      <c r="T32" s="8">
        <f>FC_IND_PPP_PU_E!T32+FC_IND_PPP_PA_E!T32+FC_IND_PPP_PR_E!T32</f>
        <v>0</v>
      </c>
      <c r="U32" s="8">
        <f>FC_IND_PPP_PU_E!U32+FC_IND_PPP_PA_E!U32+FC_IND_PPP_PR_E!U32</f>
        <v>0</v>
      </c>
      <c r="V32" s="8">
        <f>FC_IND_PPP_PU_E!V32+FC_IND_PPP_PA_E!V32+FC_IND_PPP_PR_E!V32</f>
        <v>0</v>
      </c>
      <c r="W32" s="8">
        <f>FC_IND_PPP_PU_E!W32+FC_IND_PPP_PA_E!W32+FC_IND_PPP_PR_E!W32</f>
        <v>0</v>
      </c>
      <c r="X32" s="8">
        <f>FC_IND_PPP_PU_E!X32+FC_IND_PPP_PA_E!X32+FC_IND_PPP_PR_E!X32</f>
        <v>0</v>
      </c>
      <c r="Y32" s="8">
        <f>FC_IND_PPP_PU_E!Y32+FC_IND_PPP_PA_E!Y32+FC_IND_PPP_PR_E!Y32</f>
        <v>0</v>
      </c>
      <c r="Z32" s="8">
        <f>FC_IND_PPP_PU_E!Z32+FC_IND_PPP_PA_E!Z32+FC_IND_PPP_PR_E!Z32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1015.8522188400001</v>
      </c>
      <c r="D33" s="19">
        <f t="shared" ref="D33:W33" si="27">SUM(D34:D50)</f>
        <v>775.16015508000021</v>
      </c>
      <c r="E33" s="19">
        <f t="shared" si="27"/>
        <v>515.91520439999988</v>
      </c>
      <c r="F33" s="19">
        <f t="shared" si="27"/>
        <v>569.15713296000001</v>
      </c>
      <c r="G33" s="19">
        <f t="shared" si="27"/>
        <v>208.56634379999997</v>
      </c>
      <c r="H33" s="19">
        <f t="shared" si="27"/>
        <v>249.00564564000001</v>
      </c>
      <c r="I33" s="19">
        <f t="shared" si="27"/>
        <v>227.25848015999998</v>
      </c>
      <c r="J33" s="19">
        <f t="shared" si="27"/>
        <v>191.92649832000006</v>
      </c>
      <c r="K33" s="19">
        <f t="shared" si="27"/>
        <v>201.21468408000007</v>
      </c>
      <c r="L33" s="19">
        <f t="shared" si="27"/>
        <v>139.10092164000002</v>
      </c>
      <c r="M33" s="19">
        <f t="shared" si="27"/>
        <v>67.621905720000015</v>
      </c>
      <c r="N33" s="19">
        <f t="shared" si="27"/>
        <v>105.23852928000001</v>
      </c>
      <c r="O33" s="19">
        <f t="shared" si="27"/>
        <v>160.96652928000003</v>
      </c>
      <c r="P33" s="19">
        <f t="shared" si="27"/>
        <v>108.43733771999999</v>
      </c>
      <c r="Q33" s="19">
        <f t="shared" si="27"/>
        <v>111.43046736000001</v>
      </c>
      <c r="R33" s="19">
        <f t="shared" si="27"/>
        <v>201.21468408000004</v>
      </c>
      <c r="S33" s="19">
        <f t="shared" si="27"/>
        <v>213.59856023999998</v>
      </c>
      <c r="T33" s="19">
        <f t="shared" si="27"/>
        <v>161.21333808000003</v>
      </c>
      <c r="U33" s="19">
        <f t="shared" si="27"/>
        <v>144.29966184</v>
      </c>
      <c r="V33" s="19">
        <f t="shared" si="27"/>
        <v>119.19375395999998</v>
      </c>
      <c r="W33" s="19">
        <f t="shared" si="27"/>
        <v>139.66255548000001</v>
      </c>
      <c r="X33" s="19">
        <f t="shared" ref="X33:Z33" si="28">SUM(X34:X50)</f>
        <v>103.09681620000001</v>
      </c>
      <c r="Y33" s="19">
        <f t="shared" si="28"/>
        <v>165.31832555999998</v>
      </c>
      <c r="Z33" s="19">
        <f t="shared" si="28"/>
        <v>230.47476156000002</v>
      </c>
    </row>
    <row r="34" spans="1:26" ht="11.25" customHeight="1" x14ac:dyDescent="0.2">
      <c r="A34" s="28" t="s">
        <v>54</v>
      </c>
      <c r="B34" s="7" t="s">
        <v>55</v>
      </c>
      <c r="C34" s="8">
        <f>FC_IND_PPP_PU_E!C34+FC_IND_PPP_PA_E!C34+FC_IND_PPP_PR_E!C34</f>
        <v>0</v>
      </c>
      <c r="D34" s="8">
        <f>FC_IND_PPP_PU_E!D34+FC_IND_PPP_PA_E!D34+FC_IND_PPP_PR_E!D34</f>
        <v>0</v>
      </c>
      <c r="E34" s="8">
        <f>FC_IND_PPP_PU_E!E34+FC_IND_PPP_PA_E!E34+FC_IND_PPP_PR_E!E34</f>
        <v>0</v>
      </c>
      <c r="F34" s="8">
        <f>FC_IND_PPP_PU_E!F34+FC_IND_PPP_PA_E!F34+FC_IND_PPP_PR_E!F34</f>
        <v>0</v>
      </c>
      <c r="G34" s="8">
        <f>FC_IND_PPP_PU_E!G34+FC_IND_PPP_PA_E!G34+FC_IND_PPP_PR_E!G34</f>
        <v>0</v>
      </c>
      <c r="H34" s="8">
        <f>FC_IND_PPP_PU_E!H34+FC_IND_PPP_PA_E!H34+FC_IND_PPP_PR_E!H34</f>
        <v>0</v>
      </c>
      <c r="I34" s="8">
        <f>FC_IND_PPP_PU_E!I34+FC_IND_PPP_PA_E!I34+FC_IND_PPP_PR_E!I34</f>
        <v>0</v>
      </c>
      <c r="J34" s="8">
        <f>FC_IND_PPP_PU_E!J34+FC_IND_PPP_PA_E!J34+FC_IND_PPP_PR_E!J34</f>
        <v>0</v>
      </c>
      <c r="K34" s="8">
        <f>FC_IND_PPP_PU_E!K34+FC_IND_PPP_PA_E!K34+FC_IND_PPP_PR_E!K34</f>
        <v>0</v>
      </c>
      <c r="L34" s="8">
        <f>FC_IND_PPP_PU_E!L34+FC_IND_PPP_PA_E!L34+FC_IND_PPP_PR_E!L34</f>
        <v>0</v>
      </c>
      <c r="M34" s="8">
        <f>FC_IND_PPP_PU_E!M34+FC_IND_PPP_PA_E!M34+FC_IND_PPP_PR_E!M34</f>
        <v>0</v>
      </c>
      <c r="N34" s="8">
        <f>FC_IND_PPP_PU_E!N34+FC_IND_PPP_PA_E!N34+FC_IND_PPP_PR_E!N34</f>
        <v>0</v>
      </c>
      <c r="O34" s="8">
        <f>FC_IND_PPP_PU_E!O34+FC_IND_PPP_PA_E!O34+FC_IND_PPP_PR_E!O34</f>
        <v>0</v>
      </c>
      <c r="P34" s="8">
        <f>FC_IND_PPP_PU_E!P34+FC_IND_PPP_PA_E!P34+FC_IND_PPP_PR_E!P34</f>
        <v>0</v>
      </c>
      <c r="Q34" s="8">
        <f>FC_IND_PPP_PU_E!Q34+FC_IND_PPP_PA_E!Q34+FC_IND_PPP_PR_E!Q34</f>
        <v>0</v>
      </c>
      <c r="R34" s="8">
        <f>FC_IND_PPP_PU_E!R34+FC_IND_PPP_PA_E!R34+FC_IND_PPP_PR_E!R34</f>
        <v>0</v>
      </c>
      <c r="S34" s="8">
        <f>FC_IND_PPP_PU_E!S34+FC_IND_PPP_PA_E!S34+FC_IND_PPP_PR_E!S34</f>
        <v>0</v>
      </c>
      <c r="T34" s="8">
        <f>FC_IND_PPP_PU_E!T34+FC_IND_PPP_PA_E!T34+FC_IND_PPP_PR_E!T34</f>
        <v>0</v>
      </c>
      <c r="U34" s="8">
        <f>FC_IND_PPP_PU_E!U34+FC_IND_PPP_PA_E!U34+FC_IND_PPP_PR_E!U34</f>
        <v>0</v>
      </c>
      <c r="V34" s="8">
        <f>FC_IND_PPP_PU_E!V34+FC_IND_PPP_PA_E!V34+FC_IND_PPP_PR_E!V34</f>
        <v>0</v>
      </c>
      <c r="W34" s="8">
        <f>FC_IND_PPP_PU_E!W34+FC_IND_PPP_PA_E!W34+FC_IND_PPP_PR_E!W34</f>
        <v>0</v>
      </c>
      <c r="X34" s="8">
        <f>FC_IND_PPP_PU_E!X34+FC_IND_PPP_PA_E!X34+FC_IND_PPP_PR_E!X34</f>
        <v>0</v>
      </c>
      <c r="Y34" s="8">
        <f>FC_IND_PPP_PU_E!Y34+FC_IND_PPP_PA_E!Y34+FC_IND_PPP_PR_E!Y34</f>
        <v>0</v>
      </c>
      <c r="Z34" s="8">
        <f>FC_IND_PPP_PU_E!Z34+FC_IND_PPP_PA_E!Z34+FC_IND_PPP_PR_E!Z34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FC_IND_PPP_PU_E!C35+FC_IND_PPP_PA_E!C35+FC_IND_PPP_PR_E!C35</f>
        <v>0</v>
      </c>
      <c r="D35" s="8">
        <f>FC_IND_PPP_PU_E!D35+FC_IND_PPP_PA_E!D35+FC_IND_PPP_PR_E!D35</f>
        <v>0</v>
      </c>
      <c r="E35" s="8">
        <f>FC_IND_PPP_PU_E!E35+FC_IND_PPP_PA_E!E35+FC_IND_PPP_PR_E!E35</f>
        <v>0</v>
      </c>
      <c r="F35" s="8">
        <f>FC_IND_PPP_PU_E!F35+FC_IND_PPP_PA_E!F35+FC_IND_PPP_PR_E!F35</f>
        <v>0</v>
      </c>
      <c r="G35" s="8">
        <f>FC_IND_PPP_PU_E!G35+FC_IND_PPP_PA_E!G35+FC_IND_PPP_PR_E!G35</f>
        <v>0</v>
      </c>
      <c r="H35" s="8">
        <f>FC_IND_PPP_PU_E!H35+FC_IND_PPP_PA_E!H35+FC_IND_PPP_PR_E!H35</f>
        <v>0</v>
      </c>
      <c r="I35" s="8">
        <f>FC_IND_PPP_PU_E!I35+FC_IND_PPP_PA_E!I35+FC_IND_PPP_PR_E!I35</f>
        <v>0</v>
      </c>
      <c r="J35" s="8">
        <f>FC_IND_PPP_PU_E!J35+FC_IND_PPP_PA_E!J35+FC_IND_PPP_PR_E!J35</f>
        <v>0</v>
      </c>
      <c r="K35" s="8">
        <f>FC_IND_PPP_PU_E!K35+FC_IND_PPP_PA_E!K35+FC_IND_PPP_PR_E!K35</f>
        <v>0</v>
      </c>
      <c r="L35" s="8">
        <f>FC_IND_PPP_PU_E!L35+FC_IND_PPP_PA_E!L35+FC_IND_PPP_PR_E!L35</f>
        <v>0</v>
      </c>
      <c r="M35" s="8">
        <f>FC_IND_PPP_PU_E!M35+FC_IND_PPP_PA_E!M35+FC_IND_PPP_PR_E!M35</f>
        <v>0</v>
      </c>
      <c r="N35" s="8">
        <f>FC_IND_PPP_PU_E!N35+FC_IND_PPP_PA_E!N35+FC_IND_PPP_PR_E!N35</f>
        <v>0</v>
      </c>
      <c r="O35" s="8">
        <f>FC_IND_PPP_PU_E!O35+FC_IND_PPP_PA_E!O35+FC_IND_PPP_PR_E!O35</f>
        <v>0</v>
      </c>
      <c r="P35" s="8">
        <f>FC_IND_PPP_PU_E!P35+FC_IND_PPP_PA_E!P35+FC_IND_PPP_PR_E!P35</f>
        <v>0</v>
      </c>
      <c r="Q35" s="8">
        <f>FC_IND_PPP_PU_E!Q35+FC_IND_PPP_PA_E!Q35+FC_IND_PPP_PR_E!Q35</f>
        <v>0</v>
      </c>
      <c r="R35" s="8">
        <f>FC_IND_PPP_PU_E!R35+FC_IND_PPP_PA_E!R35+FC_IND_PPP_PR_E!R35</f>
        <v>0</v>
      </c>
      <c r="S35" s="8">
        <f>FC_IND_PPP_PU_E!S35+FC_IND_PPP_PA_E!S35+FC_IND_PPP_PR_E!S35</f>
        <v>0</v>
      </c>
      <c r="T35" s="8">
        <f>FC_IND_PPP_PU_E!T35+FC_IND_PPP_PA_E!T35+FC_IND_PPP_PR_E!T35</f>
        <v>0</v>
      </c>
      <c r="U35" s="8">
        <f>FC_IND_PPP_PU_E!U35+FC_IND_PPP_PA_E!U35+FC_IND_PPP_PR_E!U35</f>
        <v>0</v>
      </c>
      <c r="V35" s="8">
        <f>FC_IND_PPP_PU_E!V35+FC_IND_PPP_PA_E!V35+FC_IND_PPP_PR_E!V35</f>
        <v>0</v>
      </c>
      <c r="W35" s="8">
        <f>FC_IND_PPP_PU_E!W35+FC_IND_PPP_PA_E!W35+FC_IND_PPP_PR_E!W35</f>
        <v>0</v>
      </c>
      <c r="X35" s="8">
        <f>FC_IND_PPP_PU_E!X35+FC_IND_PPP_PA_E!X35+FC_IND_PPP_PR_E!X35</f>
        <v>0</v>
      </c>
      <c r="Y35" s="8">
        <f>FC_IND_PPP_PU_E!Y35+FC_IND_PPP_PA_E!Y35+FC_IND_PPP_PR_E!Y35</f>
        <v>0</v>
      </c>
      <c r="Z35" s="8">
        <f>FC_IND_PPP_PU_E!Z35+FC_IND_PPP_PA_E!Z35+FC_IND_PPP_PR_E!Z35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FC_IND_PPP_PU_E!C36+FC_IND_PPP_PA_E!C36+FC_IND_PPP_PR_E!C36</f>
        <v>20.892359520000007</v>
      </c>
      <c r="D36" s="8">
        <f>FC_IND_PPP_PU_E!D36+FC_IND_PPP_PA_E!D36+FC_IND_PPP_PR_E!D36</f>
        <v>20.892359520000003</v>
      </c>
      <c r="E36" s="8">
        <f>FC_IND_PPP_PU_E!E36+FC_IND_PPP_PA_E!E36+FC_IND_PPP_PR_E!E36</f>
        <v>5.969310479999999</v>
      </c>
      <c r="F36" s="8">
        <f>FC_IND_PPP_PU_E!F36+FC_IND_PPP_PA_E!F36+FC_IND_PPP_PR_E!F36</f>
        <v>5.969310479999999</v>
      </c>
      <c r="G36" s="8">
        <f>FC_IND_PPP_PU_E!G36+FC_IND_PPP_PA_E!G36+FC_IND_PPP_PR_E!G36</f>
        <v>5.97044628</v>
      </c>
      <c r="H36" s="8">
        <f>FC_IND_PPP_PU_E!H36+FC_IND_PPP_PA_E!H36+FC_IND_PPP_PR_E!H36</f>
        <v>5.9704462800000018</v>
      </c>
      <c r="I36" s="8">
        <f>FC_IND_PPP_PU_E!I36+FC_IND_PPP_PA_E!I36+FC_IND_PPP_PR_E!I36</f>
        <v>2.9853367200000021</v>
      </c>
      <c r="J36" s="8">
        <f>FC_IND_PPP_PU_E!J36+FC_IND_PPP_PA_E!J36+FC_IND_PPP_PR_E!J36</f>
        <v>5.8053009600000003</v>
      </c>
      <c r="K36" s="8">
        <f>FC_IND_PPP_PU_E!K36+FC_IND_PPP_PA_E!K36+FC_IND_PPP_PR_E!K36</f>
        <v>5.8053009600000003</v>
      </c>
      <c r="L36" s="8">
        <f>FC_IND_PPP_PU_E!L36+FC_IND_PPP_PA_E!L36+FC_IND_PPP_PR_E!L36</f>
        <v>8.707724279999999</v>
      </c>
      <c r="M36" s="8">
        <f>FC_IND_PPP_PU_E!M36+FC_IND_PPP_PA_E!M36+FC_IND_PPP_PR_E!M36</f>
        <v>8.7077242799999972</v>
      </c>
      <c r="N36" s="8">
        <f>FC_IND_PPP_PU_E!N36+FC_IND_PPP_PA_E!N36+FC_IND_PPP_PR_E!N36</f>
        <v>5.8053009600000003</v>
      </c>
      <c r="O36" s="8">
        <f>FC_IND_PPP_PU_E!O36+FC_IND_PPP_PA_E!O36+FC_IND_PPP_PR_E!O36</f>
        <v>5.8053009600000003</v>
      </c>
      <c r="P36" s="8">
        <f>FC_IND_PPP_PU_E!P36+FC_IND_PPP_PA_E!P36+FC_IND_PPP_PR_E!P36</f>
        <v>2.9026504799999993</v>
      </c>
      <c r="Q36" s="8">
        <f>FC_IND_PPP_PU_E!Q36+FC_IND_PPP_PA_E!Q36+FC_IND_PPP_PR_E!Q36</f>
        <v>5.8053009600000003</v>
      </c>
      <c r="R36" s="8">
        <f>FC_IND_PPP_PU_E!R36+FC_IND_PPP_PA_E!R36+FC_IND_PPP_PR_E!R36</f>
        <v>5.8053009600000003</v>
      </c>
      <c r="S36" s="8">
        <f>FC_IND_PPP_PU_E!S36+FC_IND_PPP_PA_E!S36+FC_IND_PPP_PR_E!S36</f>
        <v>5.8053009600000003</v>
      </c>
      <c r="T36" s="8">
        <f>FC_IND_PPP_PU_E!T36+FC_IND_PPP_PA_E!T36+FC_IND_PPP_PR_E!T36</f>
        <v>4.2522080400000011</v>
      </c>
      <c r="U36" s="8">
        <f>FC_IND_PPP_PU_E!U36+FC_IND_PPP_PA_E!U36+FC_IND_PPP_PR_E!U36</f>
        <v>3.5091676800000009</v>
      </c>
      <c r="V36" s="8">
        <f>FC_IND_PPP_PU_E!V36+FC_IND_PPP_PA_E!V36+FC_IND_PPP_PR_E!V36</f>
        <v>2.9780676000000006</v>
      </c>
      <c r="W36" s="8">
        <f>FC_IND_PPP_PU_E!W36+FC_IND_PPP_PA_E!W36+FC_IND_PPP_PR_E!W36</f>
        <v>1.8924699600000001</v>
      </c>
      <c r="X36" s="8">
        <f>FC_IND_PPP_PU_E!X36+FC_IND_PPP_PA_E!X36+FC_IND_PPP_PR_E!X36</f>
        <v>2.0492103600000005</v>
      </c>
      <c r="Y36" s="8">
        <f>FC_IND_PPP_PU_E!Y36+FC_IND_PPP_PA_E!Y36+FC_IND_PPP_PR_E!Y36</f>
        <v>1.95630192</v>
      </c>
      <c r="Z36" s="8">
        <f>FC_IND_PPP_PU_E!Z36+FC_IND_PPP_PA_E!Z36+FC_IND_PPP_PR_E!Z36</f>
        <v>2.04921036</v>
      </c>
    </row>
    <row r="37" spans="1:26" ht="11.25" customHeight="1" x14ac:dyDescent="0.2">
      <c r="A37" s="28" t="s">
        <v>60</v>
      </c>
      <c r="B37" s="7" t="s">
        <v>61</v>
      </c>
      <c r="C37" s="8">
        <f>FC_IND_PPP_PU_E!C37+FC_IND_PPP_PA_E!C37+FC_IND_PPP_PR_E!C37</f>
        <v>0</v>
      </c>
      <c r="D37" s="8">
        <f>FC_IND_PPP_PU_E!D37+FC_IND_PPP_PA_E!D37+FC_IND_PPP_PR_E!D37</f>
        <v>0</v>
      </c>
      <c r="E37" s="8">
        <f>FC_IND_PPP_PU_E!E37+FC_IND_PPP_PA_E!E37+FC_IND_PPP_PR_E!E37</f>
        <v>0</v>
      </c>
      <c r="F37" s="8">
        <f>FC_IND_PPP_PU_E!F37+FC_IND_PPP_PA_E!F37+FC_IND_PPP_PR_E!F37</f>
        <v>0</v>
      </c>
      <c r="G37" s="8">
        <f>FC_IND_PPP_PU_E!G37+FC_IND_PPP_PA_E!G37+FC_IND_PPP_PR_E!G37</f>
        <v>0</v>
      </c>
      <c r="H37" s="8">
        <f>FC_IND_PPP_PU_E!H37+FC_IND_PPP_PA_E!H37+FC_IND_PPP_PR_E!H37</f>
        <v>0</v>
      </c>
      <c r="I37" s="8">
        <f>FC_IND_PPP_PU_E!I37+FC_IND_PPP_PA_E!I37+FC_IND_PPP_PR_E!I37</f>
        <v>0</v>
      </c>
      <c r="J37" s="8">
        <f>FC_IND_PPP_PU_E!J37+FC_IND_PPP_PA_E!J37+FC_IND_PPP_PR_E!J37</f>
        <v>0</v>
      </c>
      <c r="K37" s="8">
        <f>FC_IND_PPP_PU_E!K37+FC_IND_PPP_PA_E!K37+FC_IND_PPP_PR_E!K37</f>
        <v>0</v>
      </c>
      <c r="L37" s="8">
        <f>FC_IND_PPP_PU_E!L37+FC_IND_PPP_PA_E!L37+FC_IND_PPP_PR_E!L37</f>
        <v>0</v>
      </c>
      <c r="M37" s="8">
        <f>FC_IND_PPP_PU_E!M37+FC_IND_PPP_PA_E!M37+FC_IND_PPP_PR_E!M37</f>
        <v>0</v>
      </c>
      <c r="N37" s="8">
        <f>FC_IND_PPP_PU_E!N37+FC_IND_PPP_PA_E!N37+FC_IND_PPP_PR_E!N37</f>
        <v>0</v>
      </c>
      <c r="O37" s="8">
        <f>FC_IND_PPP_PU_E!O37+FC_IND_PPP_PA_E!O37+FC_IND_PPP_PR_E!O37</f>
        <v>0</v>
      </c>
      <c r="P37" s="8">
        <f>FC_IND_PPP_PU_E!P37+FC_IND_PPP_PA_E!P37+FC_IND_PPP_PR_E!P37</f>
        <v>0</v>
      </c>
      <c r="Q37" s="8">
        <f>FC_IND_PPP_PU_E!Q37+FC_IND_PPP_PA_E!Q37+FC_IND_PPP_PR_E!Q37</f>
        <v>0</v>
      </c>
      <c r="R37" s="8">
        <f>FC_IND_PPP_PU_E!R37+FC_IND_PPP_PA_E!R37+FC_IND_PPP_PR_E!R37</f>
        <v>0</v>
      </c>
      <c r="S37" s="8">
        <f>FC_IND_PPP_PU_E!S37+FC_IND_PPP_PA_E!S37+FC_IND_PPP_PR_E!S37</f>
        <v>0</v>
      </c>
      <c r="T37" s="8">
        <f>FC_IND_PPP_PU_E!T37+FC_IND_PPP_PA_E!T37+FC_IND_PPP_PR_E!T37</f>
        <v>0</v>
      </c>
      <c r="U37" s="8">
        <f>FC_IND_PPP_PU_E!U37+FC_IND_PPP_PA_E!U37+FC_IND_PPP_PR_E!U37</f>
        <v>0</v>
      </c>
      <c r="V37" s="8">
        <f>FC_IND_PPP_PU_E!V37+FC_IND_PPP_PA_E!V37+FC_IND_PPP_PR_E!V37</f>
        <v>0</v>
      </c>
      <c r="W37" s="8">
        <f>FC_IND_PPP_PU_E!W37+FC_IND_PPP_PA_E!W37+FC_IND_PPP_PR_E!W37</f>
        <v>0</v>
      </c>
      <c r="X37" s="8">
        <f>FC_IND_PPP_PU_E!X37+FC_IND_PPP_PA_E!X37+FC_IND_PPP_PR_E!X37</f>
        <v>0</v>
      </c>
      <c r="Y37" s="8">
        <f>FC_IND_PPP_PU_E!Y37+FC_IND_PPP_PA_E!Y37+FC_IND_PPP_PR_E!Y37</f>
        <v>0</v>
      </c>
      <c r="Z37" s="8">
        <f>FC_IND_PPP_PU_E!Z37+FC_IND_PPP_PA_E!Z37+FC_IND_PPP_PR_E!Z37</f>
        <v>0</v>
      </c>
    </row>
    <row r="38" spans="1:26" ht="11.25" customHeight="1" x14ac:dyDescent="0.2">
      <c r="A38" s="28" t="s">
        <v>62</v>
      </c>
      <c r="B38" s="7" t="s">
        <v>63</v>
      </c>
      <c r="C38" s="8">
        <f>FC_IND_PPP_PU_E!C38+FC_IND_PPP_PA_E!C38+FC_IND_PPP_PR_E!C38</f>
        <v>0</v>
      </c>
      <c r="D38" s="8">
        <f>FC_IND_PPP_PU_E!D38+FC_IND_PPP_PA_E!D38+FC_IND_PPP_PR_E!D38</f>
        <v>0</v>
      </c>
      <c r="E38" s="8">
        <f>FC_IND_PPP_PU_E!E38+FC_IND_PPP_PA_E!E38+FC_IND_PPP_PR_E!E38</f>
        <v>0</v>
      </c>
      <c r="F38" s="8">
        <f>FC_IND_PPP_PU_E!F38+FC_IND_PPP_PA_E!F38+FC_IND_PPP_PR_E!F38</f>
        <v>0</v>
      </c>
      <c r="G38" s="8">
        <f>FC_IND_PPP_PU_E!G38+FC_IND_PPP_PA_E!G38+FC_IND_PPP_PR_E!G38</f>
        <v>0</v>
      </c>
      <c r="H38" s="8">
        <f>FC_IND_PPP_PU_E!H38+FC_IND_PPP_PA_E!H38+FC_IND_PPP_PR_E!H38</f>
        <v>0</v>
      </c>
      <c r="I38" s="8">
        <f>FC_IND_PPP_PU_E!I38+FC_IND_PPP_PA_E!I38+FC_IND_PPP_PR_E!I38</f>
        <v>0</v>
      </c>
      <c r="J38" s="8">
        <f>FC_IND_PPP_PU_E!J38+FC_IND_PPP_PA_E!J38+FC_IND_PPP_PR_E!J38</f>
        <v>0</v>
      </c>
      <c r="K38" s="8">
        <f>FC_IND_PPP_PU_E!K38+FC_IND_PPP_PA_E!K38+FC_IND_PPP_PR_E!K38</f>
        <v>0</v>
      </c>
      <c r="L38" s="8">
        <f>FC_IND_PPP_PU_E!L38+FC_IND_PPP_PA_E!L38+FC_IND_PPP_PR_E!L38</f>
        <v>0</v>
      </c>
      <c r="M38" s="8">
        <f>FC_IND_PPP_PU_E!M38+FC_IND_PPP_PA_E!M38+FC_IND_PPP_PR_E!M38</f>
        <v>0</v>
      </c>
      <c r="N38" s="8">
        <f>FC_IND_PPP_PU_E!N38+FC_IND_PPP_PA_E!N38+FC_IND_PPP_PR_E!N38</f>
        <v>0</v>
      </c>
      <c r="O38" s="8">
        <f>FC_IND_PPP_PU_E!O38+FC_IND_PPP_PA_E!O38+FC_IND_PPP_PR_E!O38</f>
        <v>0</v>
      </c>
      <c r="P38" s="8">
        <f>FC_IND_PPP_PU_E!P38+FC_IND_PPP_PA_E!P38+FC_IND_PPP_PR_E!P38</f>
        <v>0</v>
      </c>
      <c r="Q38" s="8">
        <f>FC_IND_PPP_PU_E!Q38+FC_IND_PPP_PA_E!Q38+FC_IND_PPP_PR_E!Q38</f>
        <v>0</v>
      </c>
      <c r="R38" s="8">
        <f>FC_IND_PPP_PU_E!R38+FC_IND_PPP_PA_E!R38+FC_IND_PPP_PR_E!R38</f>
        <v>0</v>
      </c>
      <c r="S38" s="8">
        <f>FC_IND_PPP_PU_E!S38+FC_IND_PPP_PA_E!S38+FC_IND_PPP_PR_E!S38</f>
        <v>0</v>
      </c>
      <c r="T38" s="8">
        <f>FC_IND_PPP_PU_E!T38+FC_IND_PPP_PA_E!T38+FC_IND_PPP_PR_E!T38</f>
        <v>0</v>
      </c>
      <c r="U38" s="8">
        <f>FC_IND_PPP_PU_E!U38+FC_IND_PPP_PA_E!U38+FC_IND_PPP_PR_E!U38</f>
        <v>0</v>
      </c>
      <c r="V38" s="8">
        <f>FC_IND_PPP_PU_E!V38+FC_IND_PPP_PA_E!V38+FC_IND_PPP_PR_E!V38</f>
        <v>0</v>
      </c>
      <c r="W38" s="8">
        <f>FC_IND_PPP_PU_E!W38+FC_IND_PPP_PA_E!W38+FC_IND_PPP_PR_E!W38</f>
        <v>0</v>
      </c>
      <c r="X38" s="8">
        <f>FC_IND_PPP_PU_E!X38+FC_IND_PPP_PA_E!X38+FC_IND_PPP_PR_E!X38</f>
        <v>0</v>
      </c>
      <c r="Y38" s="8">
        <f>FC_IND_PPP_PU_E!Y38+FC_IND_PPP_PA_E!Y38+FC_IND_PPP_PR_E!Y38</f>
        <v>0</v>
      </c>
      <c r="Z38" s="8">
        <f>FC_IND_PPP_PU_E!Z38+FC_IND_PPP_PA_E!Z38+FC_IND_PPP_PR_E!Z38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FC_IND_PPP_PU_E!C39+FC_IND_PPP_PA_E!C39+FC_IND_PPP_PR_E!C39</f>
        <v>0</v>
      </c>
      <c r="D39" s="8">
        <f>FC_IND_PPP_PU_E!D39+FC_IND_PPP_PA_E!D39+FC_IND_PPP_PR_E!D39</f>
        <v>0</v>
      </c>
      <c r="E39" s="8">
        <f>FC_IND_PPP_PU_E!E39+FC_IND_PPP_PA_E!E39+FC_IND_PPP_PR_E!E39</f>
        <v>0</v>
      </c>
      <c r="F39" s="8">
        <f>FC_IND_PPP_PU_E!F39+FC_IND_PPP_PA_E!F39+FC_IND_PPP_PR_E!F39</f>
        <v>0</v>
      </c>
      <c r="G39" s="8">
        <f>FC_IND_PPP_PU_E!G39+FC_IND_PPP_PA_E!G39+FC_IND_PPP_PR_E!G39</f>
        <v>0</v>
      </c>
      <c r="H39" s="8">
        <f>FC_IND_PPP_PU_E!H39+FC_IND_PPP_PA_E!H39+FC_IND_PPP_PR_E!H39</f>
        <v>0</v>
      </c>
      <c r="I39" s="8">
        <f>FC_IND_PPP_PU_E!I39+FC_IND_PPP_PA_E!I39+FC_IND_PPP_PR_E!I39</f>
        <v>0</v>
      </c>
      <c r="J39" s="8">
        <f>FC_IND_PPP_PU_E!J39+FC_IND_PPP_PA_E!J39+FC_IND_PPP_PR_E!J39</f>
        <v>0</v>
      </c>
      <c r="K39" s="8">
        <f>FC_IND_PPP_PU_E!K39+FC_IND_PPP_PA_E!K39+FC_IND_PPP_PR_E!K39</f>
        <v>0</v>
      </c>
      <c r="L39" s="8">
        <f>FC_IND_PPP_PU_E!L39+FC_IND_PPP_PA_E!L39+FC_IND_PPP_PR_E!L39</f>
        <v>0</v>
      </c>
      <c r="M39" s="8">
        <f>FC_IND_PPP_PU_E!M39+FC_IND_PPP_PA_E!M39+FC_IND_PPP_PR_E!M39</f>
        <v>0</v>
      </c>
      <c r="N39" s="8">
        <f>FC_IND_PPP_PU_E!N39+FC_IND_PPP_PA_E!N39+FC_IND_PPP_PR_E!N39</f>
        <v>0</v>
      </c>
      <c r="O39" s="8">
        <f>FC_IND_PPP_PU_E!O39+FC_IND_PPP_PA_E!O39+FC_IND_PPP_PR_E!O39</f>
        <v>0</v>
      </c>
      <c r="P39" s="8">
        <f>FC_IND_PPP_PU_E!P39+FC_IND_PPP_PA_E!P39+FC_IND_PPP_PR_E!P39</f>
        <v>0</v>
      </c>
      <c r="Q39" s="8">
        <f>FC_IND_PPP_PU_E!Q39+FC_IND_PPP_PA_E!Q39+FC_IND_PPP_PR_E!Q39</f>
        <v>0</v>
      </c>
      <c r="R39" s="8">
        <f>FC_IND_PPP_PU_E!R39+FC_IND_PPP_PA_E!R39+FC_IND_PPP_PR_E!R39</f>
        <v>0</v>
      </c>
      <c r="S39" s="8">
        <f>FC_IND_PPP_PU_E!S39+FC_IND_PPP_PA_E!S39+FC_IND_PPP_PR_E!S39</f>
        <v>0</v>
      </c>
      <c r="T39" s="8">
        <f>FC_IND_PPP_PU_E!T39+FC_IND_PPP_PA_E!T39+FC_IND_PPP_PR_E!T39</f>
        <v>0</v>
      </c>
      <c r="U39" s="8">
        <f>FC_IND_PPP_PU_E!U39+FC_IND_PPP_PA_E!U39+FC_IND_PPP_PR_E!U39</f>
        <v>0</v>
      </c>
      <c r="V39" s="8">
        <f>FC_IND_PPP_PU_E!V39+FC_IND_PPP_PA_E!V39+FC_IND_PPP_PR_E!V39</f>
        <v>0</v>
      </c>
      <c r="W39" s="8">
        <f>FC_IND_PPP_PU_E!W39+FC_IND_PPP_PA_E!W39+FC_IND_PPP_PR_E!W39</f>
        <v>0</v>
      </c>
      <c r="X39" s="8">
        <f>FC_IND_PPP_PU_E!X39+FC_IND_PPP_PA_E!X39+FC_IND_PPP_PR_E!X39</f>
        <v>0</v>
      </c>
      <c r="Y39" s="8">
        <f>FC_IND_PPP_PU_E!Y39+FC_IND_PPP_PA_E!Y39+FC_IND_PPP_PR_E!Y39</f>
        <v>0</v>
      </c>
      <c r="Z39" s="8">
        <f>FC_IND_PPP_PU_E!Z39+FC_IND_PPP_PA_E!Z39+FC_IND_PPP_PR_E!Z39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FC_IND_PPP_PU_E!C40+FC_IND_PPP_PA_E!C40+FC_IND_PPP_PR_E!C40</f>
        <v>0</v>
      </c>
      <c r="D40" s="8">
        <f>FC_IND_PPP_PU_E!D40+FC_IND_PPP_PA_E!D40+FC_IND_PPP_PR_E!D40</f>
        <v>0</v>
      </c>
      <c r="E40" s="8">
        <f>FC_IND_PPP_PU_E!E40+FC_IND_PPP_PA_E!E40+FC_IND_PPP_PR_E!E40</f>
        <v>0</v>
      </c>
      <c r="F40" s="8">
        <f>FC_IND_PPP_PU_E!F40+FC_IND_PPP_PA_E!F40+FC_IND_PPP_PR_E!F40</f>
        <v>0</v>
      </c>
      <c r="G40" s="8">
        <f>FC_IND_PPP_PU_E!G40+FC_IND_PPP_PA_E!G40+FC_IND_PPP_PR_E!G40</f>
        <v>0</v>
      </c>
      <c r="H40" s="8">
        <f>FC_IND_PPP_PU_E!H40+FC_IND_PPP_PA_E!H40+FC_IND_PPP_PR_E!H40</f>
        <v>0</v>
      </c>
      <c r="I40" s="8">
        <f>FC_IND_PPP_PU_E!I40+FC_IND_PPP_PA_E!I40+FC_IND_PPP_PR_E!I40</f>
        <v>0</v>
      </c>
      <c r="J40" s="8">
        <f>FC_IND_PPP_PU_E!J40+FC_IND_PPP_PA_E!J40+FC_IND_PPP_PR_E!J40</f>
        <v>0</v>
      </c>
      <c r="K40" s="8">
        <f>FC_IND_PPP_PU_E!K40+FC_IND_PPP_PA_E!K40+FC_IND_PPP_PR_E!K40</f>
        <v>0</v>
      </c>
      <c r="L40" s="8">
        <f>FC_IND_PPP_PU_E!L40+FC_IND_PPP_PA_E!L40+FC_IND_PPP_PR_E!L40</f>
        <v>0</v>
      </c>
      <c r="M40" s="8">
        <f>FC_IND_PPP_PU_E!M40+FC_IND_PPP_PA_E!M40+FC_IND_PPP_PR_E!M40</f>
        <v>0</v>
      </c>
      <c r="N40" s="8">
        <f>FC_IND_PPP_PU_E!N40+FC_IND_PPP_PA_E!N40+FC_IND_PPP_PR_E!N40</f>
        <v>0</v>
      </c>
      <c r="O40" s="8">
        <f>FC_IND_PPP_PU_E!O40+FC_IND_PPP_PA_E!O40+FC_IND_PPP_PR_E!O40</f>
        <v>0</v>
      </c>
      <c r="P40" s="8">
        <f>FC_IND_PPP_PU_E!P40+FC_IND_PPP_PA_E!P40+FC_IND_PPP_PR_E!P40</f>
        <v>0</v>
      </c>
      <c r="Q40" s="8">
        <f>FC_IND_PPP_PU_E!Q40+FC_IND_PPP_PA_E!Q40+FC_IND_PPP_PR_E!Q40</f>
        <v>0</v>
      </c>
      <c r="R40" s="8">
        <f>FC_IND_PPP_PU_E!R40+FC_IND_PPP_PA_E!R40+FC_IND_PPP_PR_E!R40</f>
        <v>0</v>
      </c>
      <c r="S40" s="8">
        <f>FC_IND_PPP_PU_E!S40+FC_IND_PPP_PA_E!S40+FC_IND_PPP_PR_E!S40</f>
        <v>0</v>
      </c>
      <c r="T40" s="8">
        <f>FC_IND_PPP_PU_E!T40+FC_IND_PPP_PA_E!T40+FC_IND_PPP_PR_E!T40</f>
        <v>0</v>
      </c>
      <c r="U40" s="8">
        <f>FC_IND_PPP_PU_E!U40+FC_IND_PPP_PA_E!U40+FC_IND_PPP_PR_E!U40</f>
        <v>0</v>
      </c>
      <c r="V40" s="8">
        <f>FC_IND_PPP_PU_E!V40+FC_IND_PPP_PA_E!V40+FC_IND_PPP_PR_E!V40</f>
        <v>0</v>
      </c>
      <c r="W40" s="8">
        <f>FC_IND_PPP_PU_E!W40+FC_IND_PPP_PA_E!W40+FC_IND_PPP_PR_E!W40</f>
        <v>0</v>
      </c>
      <c r="X40" s="8">
        <f>FC_IND_PPP_PU_E!X40+FC_IND_PPP_PA_E!X40+FC_IND_PPP_PR_E!X40</f>
        <v>0</v>
      </c>
      <c r="Y40" s="8">
        <f>FC_IND_PPP_PU_E!Y40+FC_IND_PPP_PA_E!Y40+FC_IND_PPP_PR_E!Y40</f>
        <v>0</v>
      </c>
      <c r="Z40" s="8">
        <f>FC_IND_PPP_PU_E!Z40+FC_IND_PPP_PA_E!Z40+FC_IND_PPP_PR_E!Z40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FC_IND_PPP_PU_E!C41+FC_IND_PPP_PA_E!C41+FC_IND_PPP_PR_E!C41</f>
        <v>0</v>
      </c>
      <c r="D41" s="8">
        <f>FC_IND_PPP_PU_E!D41+FC_IND_PPP_PA_E!D41+FC_IND_PPP_PR_E!D41</f>
        <v>0</v>
      </c>
      <c r="E41" s="8">
        <f>FC_IND_PPP_PU_E!E41+FC_IND_PPP_PA_E!E41+FC_IND_PPP_PR_E!E41</f>
        <v>0</v>
      </c>
      <c r="F41" s="8">
        <f>FC_IND_PPP_PU_E!F41+FC_IND_PPP_PA_E!F41+FC_IND_PPP_PR_E!F41</f>
        <v>0</v>
      </c>
      <c r="G41" s="8">
        <f>FC_IND_PPP_PU_E!G41+FC_IND_PPP_PA_E!G41+FC_IND_PPP_PR_E!G41</f>
        <v>0</v>
      </c>
      <c r="H41" s="8">
        <f>FC_IND_PPP_PU_E!H41+FC_IND_PPP_PA_E!H41+FC_IND_PPP_PR_E!H41</f>
        <v>0</v>
      </c>
      <c r="I41" s="8">
        <f>FC_IND_PPP_PU_E!I41+FC_IND_PPP_PA_E!I41+FC_IND_PPP_PR_E!I41</f>
        <v>0</v>
      </c>
      <c r="J41" s="8">
        <f>FC_IND_PPP_PU_E!J41+FC_IND_PPP_PA_E!J41+FC_IND_PPP_PR_E!J41</f>
        <v>0</v>
      </c>
      <c r="K41" s="8">
        <f>FC_IND_PPP_PU_E!K41+FC_IND_PPP_PA_E!K41+FC_IND_PPP_PR_E!K41</f>
        <v>0</v>
      </c>
      <c r="L41" s="8">
        <f>FC_IND_PPP_PU_E!L41+FC_IND_PPP_PA_E!L41+FC_IND_PPP_PR_E!L41</f>
        <v>0</v>
      </c>
      <c r="M41" s="8">
        <f>FC_IND_PPP_PU_E!M41+FC_IND_PPP_PA_E!M41+FC_IND_PPP_PR_E!M41</f>
        <v>0</v>
      </c>
      <c r="N41" s="8">
        <f>FC_IND_PPP_PU_E!N41+FC_IND_PPP_PA_E!N41+FC_IND_PPP_PR_E!N41</f>
        <v>0</v>
      </c>
      <c r="O41" s="8">
        <f>FC_IND_PPP_PU_E!O41+FC_IND_PPP_PA_E!O41+FC_IND_PPP_PR_E!O41</f>
        <v>0</v>
      </c>
      <c r="P41" s="8">
        <f>FC_IND_PPP_PU_E!P41+FC_IND_PPP_PA_E!P41+FC_IND_PPP_PR_E!P41</f>
        <v>0</v>
      </c>
      <c r="Q41" s="8">
        <f>FC_IND_PPP_PU_E!Q41+FC_IND_PPP_PA_E!Q41+FC_IND_PPP_PR_E!Q41</f>
        <v>0</v>
      </c>
      <c r="R41" s="8">
        <f>FC_IND_PPP_PU_E!R41+FC_IND_PPP_PA_E!R41+FC_IND_PPP_PR_E!R41</f>
        <v>0</v>
      </c>
      <c r="S41" s="8">
        <f>FC_IND_PPP_PU_E!S41+FC_IND_PPP_PA_E!S41+FC_IND_PPP_PR_E!S41</f>
        <v>0</v>
      </c>
      <c r="T41" s="8">
        <f>FC_IND_PPP_PU_E!T41+FC_IND_PPP_PA_E!T41+FC_IND_PPP_PR_E!T41</f>
        <v>2.5107480000000001E-2</v>
      </c>
      <c r="U41" s="8">
        <f>FC_IND_PPP_PU_E!U41+FC_IND_PPP_PA_E!U41+FC_IND_PPP_PR_E!U41</f>
        <v>1.2683160000000002E-2</v>
      </c>
      <c r="V41" s="8">
        <f>FC_IND_PPP_PU_E!V41+FC_IND_PPP_PA_E!V41+FC_IND_PPP_PR_E!V41</f>
        <v>9.3182400000000002E-3</v>
      </c>
      <c r="W41" s="8">
        <f>FC_IND_PPP_PU_E!W41+FC_IND_PPP_PA_E!W41+FC_IND_PPP_PR_E!W41</f>
        <v>9.3182399999999985E-3</v>
      </c>
      <c r="X41" s="8">
        <f>FC_IND_PPP_PU_E!X41+FC_IND_PPP_PA_E!X41+FC_IND_PPP_PR_E!X41</f>
        <v>9.3182400000000019E-3</v>
      </c>
      <c r="Y41" s="8">
        <f>FC_IND_PPP_PU_E!Y41+FC_IND_PPP_PA_E!Y41+FC_IND_PPP_PR_E!Y41</f>
        <v>6.2121600000000013E-3</v>
      </c>
      <c r="Z41" s="8">
        <f>FC_IND_PPP_PU_E!Z41+FC_IND_PPP_PA_E!Z41+FC_IND_PPP_PR_E!Z41</f>
        <v>6.2121599999999996E-3</v>
      </c>
    </row>
    <row r="42" spans="1:26" ht="11.25" customHeight="1" x14ac:dyDescent="0.2">
      <c r="A42" s="28" t="s">
        <v>70</v>
      </c>
      <c r="B42" s="7" t="s">
        <v>71</v>
      </c>
      <c r="C42" s="8">
        <f>FC_IND_PPP_PU_E!C42+FC_IND_PPP_PA_E!C42+FC_IND_PPP_PR_E!C42</f>
        <v>0</v>
      </c>
      <c r="D42" s="8">
        <f>FC_IND_PPP_PU_E!D42+FC_IND_PPP_PA_E!D42+FC_IND_PPP_PR_E!D42</f>
        <v>0</v>
      </c>
      <c r="E42" s="8">
        <f>FC_IND_PPP_PU_E!E42+FC_IND_PPP_PA_E!E42+FC_IND_PPP_PR_E!E42</f>
        <v>0</v>
      </c>
      <c r="F42" s="8">
        <f>FC_IND_PPP_PU_E!F42+FC_IND_PPP_PA_E!F42+FC_IND_PPP_PR_E!F42</f>
        <v>0</v>
      </c>
      <c r="G42" s="8">
        <f>FC_IND_PPP_PU_E!G42+FC_IND_PPP_PA_E!G42+FC_IND_PPP_PR_E!G42</f>
        <v>0</v>
      </c>
      <c r="H42" s="8">
        <f>FC_IND_PPP_PU_E!H42+FC_IND_PPP_PA_E!H42+FC_IND_PPP_PR_E!H42</f>
        <v>0</v>
      </c>
      <c r="I42" s="8">
        <f>FC_IND_PPP_PU_E!I42+FC_IND_PPP_PA_E!I42+FC_IND_PPP_PR_E!I42</f>
        <v>0</v>
      </c>
      <c r="J42" s="8">
        <f>FC_IND_PPP_PU_E!J42+FC_IND_PPP_PA_E!J42+FC_IND_PPP_PR_E!J42</f>
        <v>0</v>
      </c>
      <c r="K42" s="8">
        <f>FC_IND_PPP_PU_E!K42+FC_IND_PPP_PA_E!K42+FC_IND_PPP_PR_E!K42</f>
        <v>0</v>
      </c>
      <c r="L42" s="8">
        <f>FC_IND_PPP_PU_E!L42+FC_IND_PPP_PA_E!L42+FC_IND_PPP_PR_E!L42</f>
        <v>0</v>
      </c>
      <c r="M42" s="8">
        <f>FC_IND_PPP_PU_E!M42+FC_IND_PPP_PA_E!M42+FC_IND_PPP_PR_E!M42</f>
        <v>0</v>
      </c>
      <c r="N42" s="8">
        <f>FC_IND_PPP_PU_E!N42+FC_IND_PPP_PA_E!N42+FC_IND_PPP_PR_E!N42</f>
        <v>0</v>
      </c>
      <c r="O42" s="8">
        <f>FC_IND_PPP_PU_E!O42+FC_IND_PPP_PA_E!O42+FC_IND_PPP_PR_E!O42</f>
        <v>0</v>
      </c>
      <c r="P42" s="8">
        <f>FC_IND_PPP_PU_E!P42+FC_IND_PPP_PA_E!P42+FC_IND_PPP_PR_E!P42</f>
        <v>0</v>
      </c>
      <c r="Q42" s="8">
        <f>FC_IND_PPP_PU_E!Q42+FC_IND_PPP_PA_E!Q42+FC_IND_PPP_PR_E!Q42</f>
        <v>0</v>
      </c>
      <c r="R42" s="8">
        <f>FC_IND_PPP_PU_E!R42+FC_IND_PPP_PA_E!R42+FC_IND_PPP_PR_E!R42</f>
        <v>0</v>
      </c>
      <c r="S42" s="8">
        <f>FC_IND_PPP_PU_E!S42+FC_IND_PPP_PA_E!S42+FC_IND_PPP_PR_E!S42</f>
        <v>0</v>
      </c>
      <c r="T42" s="8">
        <f>FC_IND_PPP_PU_E!T42+FC_IND_PPP_PA_E!T42+FC_IND_PPP_PR_E!T42</f>
        <v>0</v>
      </c>
      <c r="U42" s="8">
        <f>FC_IND_PPP_PU_E!U42+FC_IND_PPP_PA_E!U42+FC_IND_PPP_PR_E!U42</f>
        <v>0</v>
      </c>
      <c r="V42" s="8">
        <f>FC_IND_PPP_PU_E!V42+FC_IND_PPP_PA_E!V42+FC_IND_PPP_PR_E!V42</f>
        <v>0</v>
      </c>
      <c r="W42" s="8">
        <f>FC_IND_PPP_PU_E!W42+FC_IND_PPP_PA_E!W42+FC_IND_PPP_PR_E!W42</f>
        <v>0</v>
      </c>
      <c r="X42" s="8">
        <f>FC_IND_PPP_PU_E!X42+FC_IND_PPP_PA_E!X42+FC_IND_PPP_PR_E!X42</f>
        <v>0</v>
      </c>
      <c r="Y42" s="8">
        <f>FC_IND_PPP_PU_E!Y42+FC_IND_PPP_PA_E!Y42+FC_IND_PPP_PR_E!Y42</f>
        <v>0</v>
      </c>
      <c r="Z42" s="8">
        <f>FC_IND_PPP_PU_E!Z42+FC_IND_PPP_PA_E!Z42+FC_IND_PPP_PR_E!Z42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FC_IND_PPP_PU_E!C43+FC_IND_PPP_PA_E!C43+FC_IND_PPP_PR_E!C43</f>
        <v>22.475330279999998</v>
      </c>
      <c r="D43" s="8">
        <f>FC_IND_PPP_PU_E!D43+FC_IND_PPP_PA_E!D43+FC_IND_PPP_PR_E!D43</f>
        <v>25.686053639999997</v>
      </c>
      <c r="E43" s="8">
        <f>FC_IND_PPP_PU_E!E43+FC_IND_PPP_PA_E!E43+FC_IND_PPP_PR_E!E43</f>
        <v>9.6321700799999981</v>
      </c>
      <c r="F43" s="8">
        <f>FC_IND_PPP_PU_E!F43+FC_IND_PPP_PA_E!F43+FC_IND_PPP_PR_E!F43</f>
        <v>12.842893440000001</v>
      </c>
      <c r="G43" s="8">
        <f>FC_IND_PPP_PU_E!G43+FC_IND_PPP_PA_E!G43+FC_IND_PPP_PR_E!G43</f>
        <v>12.842893440000001</v>
      </c>
      <c r="H43" s="8">
        <f>FC_IND_PPP_PU_E!H43+FC_IND_PPP_PA_E!H43+FC_IND_PPP_PR_E!H43</f>
        <v>12.842893439999999</v>
      </c>
      <c r="I43" s="8">
        <f>FC_IND_PPP_PU_E!I43+FC_IND_PPP_PA_E!I43+FC_IND_PPP_PR_E!I43</f>
        <v>12.745259279999999</v>
      </c>
      <c r="J43" s="8">
        <f>FC_IND_PPP_PU_E!J43+FC_IND_PPP_PA_E!J43+FC_IND_PPP_PR_E!J43</f>
        <v>12.745259279999999</v>
      </c>
      <c r="K43" s="8">
        <f>FC_IND_PPP_PU_E!K43+FC_IND_PPP_PA_E!K43+FC_IND_PPP_PR_E!K43</f>
        <v>12.745259279999999</v>
      </c>
      <c r="L43" s="8">
        <f>FC_IND_PPP_PU_E!L43+FC_IND_PPP_PA_E!L43+FC_IND_PPP_PR_E!L43</f>
        <v>12.745259279999997</v>
      </c>
      <c r="M43" s="8">
        <f>FC_IND_PPP_PU_E!M43+FC_IND_PPP_PA_E!M43+FC_IND_PPP_PR_E!M43</f>
        <v>3.1861814399999999</v>
      </c>
      <c r="N43" s="8">
        <f>FC_IND_PPP_PU_E!N43+FC_IND_PPP_PA_E!N43+FC_IND_PPP_PR_E!N43</f>
        <v>12.745259279999999</v>
      </c>
      <c r="O43" s="8">
        <f>FC_IND_PPP_PU_E!O43+FC_IND_PPP_PA_E!O43+FC_IND_PPP_PR_E!O43</f>
        <v>12.745259279999997</v>
      </c>
      <c r="P43" s="8">
        <f>FC_IND_PPP_PU_E!P43+FC_IND_PPP_PA_E!P43+FC_IND_PPP_PR_E!P43</f>
        <v>9.5588110800000017</v>
      </c>
      <c r="Q43" s="8">
        <f>FC_IND_PPP_PU_E!Q43+FC_IND_PPP_PA_E!Q43+FC_IND_PPP_PR_E!Q43</f>
        <v>12.745259279999999</v>
      </c>
      <c r="R43" s="8">
        <f>FC_IND_PPP_PU_E!R43+FC_IND_PPP_PA_E!R43+FC_IND_PPP_PR_E!R43</f>
        <v>12.745259279999997</v>
      </c>
      <c r="S43" s="8">
        <f>FC_IND_PPP_PU_E!S43+FC_IND_PPP_PA_E!S43+FC_IND_PPP_PR_E!S43</f>
        <v>12.745259280000001</v>
      </c>
      <c r="T43" s="8">
        <f>FC_IND_PPP_PU_E!T43+FC_IND_PPP_PA_E!T43+FC_IND_PPP_PR_E!T43</f>
        <v>11.0278584</v>
      </c>
      <c r="U43" s="8">
        <f>FC_IND_PPP_PU_E!U43+FC_IND_PPP_PA_E!U43+FC_IND_PPP_PR_E!U43</f>
        <v>10.368160919999999</v>
      </c>
      <c r="V43" s="8">
        <f>FC_IND_PPP_PU_E!V43+FC_IND_PPP_PA_E!V43+FC_IND_PPP_PR_E!V43</f>
        <v>10.521281160000001</v>
      </c>
      <c r="W43" s="8">
        <f>FC_IND_PPP_PU_E!W43+FC_IND_PPP_PA_E!W43+FC_IND_PPP_PR_E!W43</f>
        <v>9.7596813600000019</v>
      </c>
      <c r="X43" s="8">
        <f>FC_IND_PPP_PU_E!X43+FC_IND_PPP_PA_E!X43+FC_IND_PPP_PR_E!X43</f>
        <v>9.1893484800000031</v>
      </c>
      <c r="Y43" s="8">
        <f>FC_IND_PPP_PU_E!Y43+FC_IND_PPP_PA_E!Y43+FC_IND_PPP_PR_E!Y43</f>
        <v>9.2338974000000018</v>
      </c>
      <c r="Z43" s="8">
        <f>FC_IND_PPP_PU_E!Z43+FC_IND_PPP_PA_E!Z43+FC_IND_PPP_PR_E!Z43</f>
        <v>9.2720440800000041</v>
      </c>
    </row>
    <row r="44" spans="1:26" ht="11.25" customHeight="1" x14ac:dyDescent="0.2">
      <c r="A44" s="28" t="s">
        <v>74</v>
      </c>
      <c r="B44" s="7" t="s">
        <v>75</v>
      </c>
      <c r="C44" s="8">
        <f>FC_IND_PPP_PU_E!C44+FC_IND_PPP_PA_E!C44+FC_IND_PPP_PR_E!C44</f>
        <v>972.4845290400001</v>
      </c>
      <c r="D44" s="8">
        <f>FC_IND_PPP_PU_E!D44+FC_IND_PPP_PA_E!D44+FC_IND_PPP_PR_E!D44</f>
        <v>728.58174192000024</v>
      </c>
      <c r="E44" s="8">
        <f>FC_IND_PPP_PU_E!E44+FC_IND_PPP_PA_E!E44+FC_IND_PPP_PR_E!E44</f>
        <v>500.31372383999991</v>
      </c>
      <c r="F44" s="8">
        <f>FC_IND_PPP_PU_E!F44+FC_IND_PPP_PA_E!F44+FC_IND_PPP_PR_E!F44</f>
        <v>550.34492904000001</v>
      </c>
      <c r="G44" s="8">
        <f>FC_IND_PPP_PU_E!G44+FC_IND_PPP_PA_E!G44+FC_IND_PPP_PR_E!G44</f>
        <v>189.75300407999998</v>
      </c>
      <c r="H44" s="8">
        <f>FC_IND_PPP_PU_E!H44+FC_IND_PPP_PA_E!H44+FC_IND_PPP_PR_E!H44</f>
        <v>230.19230592000002</v>
      </c>
      <c r="I44" s="8">
        <f>FC_IND_PPP_PU_E!I44+FC_IND_PPP_PA_E!I44+FC_IND_PPP_PR_E!I44</f>
        <v>211.52788415999999</v>
      </c>
      <c r="J44" s="8">
        <f>FC_IND_PPP_PU_E!J44+FC_IND_PPP_PA_E!J44+FC_IND_PPP_PR_E!J44</f>
        <v>173.37593808000005</v>
      </c>
      <c r="K44" s="8">
        <f>FC_IND_PPP_PU_E!K44+FC_IND_PPP_PA_E!K44+FC_IND_PPP_PR_E!K44</f>
        <v>182.66412384000006</v>
      </c>
      <c r="L44" s="8">
        <f>FC_IND_PPP_PU_E!L44+FC_IND_PPP_PA_E!L44+FC_IND_PPP_PR_E!L44</f>
        <v>117.64793808000002</v>
      </c>
      <c r="M44" s="8">
        <f>FC_IND_PPP_PU_E!M44+FC_IND_PPP_PA_E!M44+FC_IND_PPP_PR_E!M44</f>
        <v>55.728000000000023</v>
      </c>
      <c r="N44" s="8">
        <f>FC_IND_PPP_PU_E!N44+FC_IND_PPP_PA_E!N44+FC_IND_PPP_PR_E!N44</f>
        <v>86.687969040000013</v>
      </c>
      <c r="O44" s="8">
        <f>FC_IND_PPP_PU_E!O44+FC_IND_PPP_PA_E!O44+FC_IND_PPP_PR_E!O44</f>
        <v>142.41596904000002</v>
      </c>
      <c r="P44" s="8">
        <f>FC_IND_PPP_PU_E!P44+FC_IND_PPP_PA_E!P44+FC_IND_PPP_PR_E!P44</f>
        <v>95.975876159999984</v>
      </c>
      <c r="Q44" s="8">
        <f>FC_IND_PPP_PU_E!Q44+FC_IND_PPP_PA_E!Q44+FC_IND_PPP_PR_E!Q44</f>
        <v>92.879907120000013</v>
      </c>
      <c r="R44" s="8">
        <f>FC_IND_PPP_PU_E!R44+FC_IND_PPP_PA_E!R44+FC_IND_PPP_PR_E!R44</f>
        <v>182.66412384000006</v>
      </c>
      <c r="S44" s="8">
        <f>FC_IND_PPP_PU_E!S44+FC_IND_PPP_PA_E!S44+FC_IND_PPP_PR_E!S44</f>
        <v>195.04799999999997</v>
      </c>
      <c r="T44" s="8">
        <f>FC_IND_PPP_PU_E!T44+FC_IND_PPP_PA_E!T44+FC_IND_PPP_PR_E!T44</f>
        <v>145.90816416000001</v>
      </c>
      <c r="U44" s="8">
        <f>FC_IND_PPP_PU_E!U44+FC_IND_PPP_PA_E!U44+FC_IND_PPP_PR_E!U44</f>
        <v>130.40965008000001</v>
      </c>
      <c r="V44" s="8">
        <f>FC_IND_PPP_PU_E!V44+FC_IND_PPP_PA_E!V44+FC_IND_PPP_PR_E!V44</f>
        <v>105.68508695999998</v>
      </c>
      <c r="W44" s="8">
        <f>FC_IND_PPP_PU_E!W44+FC_IND_PPP_PA_E!W44+FC_IND_PPP_PR_E!W44</f>
        <v>128.00108592000001</v>
      </c>
      <c r="X44" s="8">
        <f>FC_IND_PPP_PU_E!X44+FC_IND_PPP_PA_E!X44+FC_IND_PPP_PR_E!X44</f>
        <v>91.848939119999997</v>
      </c>
      <c r="Y44" s="8">
        <f>FC_IND_PPP_PU_E!Y44+FC_IND_PPP_PA_E!Y44+FC_IND_PPP_PR_E!Y44</f>
        <v>154.12191407999998</v>
      </c>
      <c r="Z44" s="8">
        <f>FC_IND_PPP_PU_E!Z44+FC_IND_PPP_PA_E!Z44+FC_IND_PPP_PR_E!Z44</f>
        <v>219.14729496000001</v>
      </c>
    </row>
    <row r="45" spans="1:26" ht="11.25" customHeight="1" x14ac:dyDescent="0.2">
      <c r="A45" s="28" t="s">
        <v>76</v>
      </c>
      <c r="B45" s="7" t="s">
        <v>77</v>
      </c>
      <c r="C45" s="8">
        <f>FC_IND_PPP_PU_E!C45+FC_IND_PPP_PA_E!C45+FC_IND_PPP_PR_E!C45</f>
        <v>0</v>
      </c>
      <c r="D45" s="8">
        <f>FC_IND_PPP_PU_E!D45+FC_IND_PPP_PA_E!D45+FC_IND_PPP_PR_E!D45</f>
        <v>0</v>
      </c>
      <c r="E45" s="8">
        <f>FC_IND_PPP_PU_E!E45+FC_IND_PPP_PA_E!E45+FC_IND_PPP_PR_E!E45</f>
        <v>0</v>
      </c>
      <c r="F45" s="8">
        <f>FC_IND_PPP_PU_E!F45+FC_IND_PPP_PA_E!F45+FC_IND_PPP_PR_E!F45</f>
        <v>0</v>
      </c>
      <c r="G45" s="8">
        <f>FC_IND_PPP_PU_E!G45+FC_IND_PPP_PA_E!G45+FC_IND_PPP_PR_E!G45</f>
        <v>0</v>
      </c>
      <c r="H45" s="8">
        <f>FC_IND_PPP_PU_E!H45+FC_IND_PPP_PA_E!H45+FC_IND_PPP_PR_E!H45</f>
        <v>0</v>
      </c>
      <c r="I45" s="8">
        <f>FC_IND_PPP_PU_E!I45+FC_IND_PPP_PA_E!I45+FC_IND_PPP_PR_E!I45</f>
        <v>0</v>
      </c>
      <c r="J45" s="8">
        <f>FC_IND_PPP_PU_E!J45+FC_IND_PPP_PA_E!J45+FC_IND_PPP_PR_E!J45</f>
        <v>0</v>
      </c>
      <c r="K45" s="8">
        <f>FC_IND_PPP_PU_E!K45+FC_IND_PPP_PA_E!K45+FC_IND_PPP_PR_E!K45</f>
        <v>0</v>
      </c>
      <c r="L45" s="8">
        <f>FC_IND_PPP_PU_E!L45+FC_IND_PPP_PA_E!L45+FC_IND_PPP_PR_E!L45</f>
        <v>0</v>
      </c>
      <c r="M45" s="8">
        <f>FC_IND_PPP_PU_E!M45+FC_IND_PPP_PA_E!M45+FC_IND_PPP_PR_E!M45</f>
        <v>0</v>
      </c>
      <c r="N45" s="8">
        <f>FC_IND_PPP_PU_E!N45+FC_IND_PPP_PA_E!N45+FC_IND_PPP_PR_E!N45</f>
        <v>0</v>
      </c>
      <c r="O45" s="8">
        <f>FC_IND_PPP_PU_E!O45+FC_IND_PPP_PA_E!O45+FC_IND_PPP_PR_E!O45</f>
        <v>0</v>
      </c>
      <c r="P45" s="8">
        <f>FC_IND_PPP_PU_E!P45+FC_IND_PPP_PA_E!P45+FC_IND_PPP_PR_E!P45</f>
        <v>0</v>
      </c>
      <c r="Q45" s="8">
        <f>FC_IND_PPP_PU_E!Q45+FC_IND_PPP_PA_E!Q45+FC_IND_PPP_PR_E!Q45</f>
        <v>0</v>
      </c>
      <c r="R45" s="8">
        <f>FC_IND_PPP_PU_E!R45+FC_IND_PPP_PA_E!R45+FC_IND_PPP_PR_E!R45</f>
        <v>0</v>
      </c>
      <c r="S45" s="8">
        <f>FC_IND_PPP_PU_E!S45+FC_IND_PPP_PA_E!S45+FC_IND_PPP_PR_E!S45</f>
        <v>0</v>
      </c>
      <c r="T45" s="8">
        <f>FC_IND_PPP_PU_E!T45+FC_IND_PPP_PA_E!T45+FC_IND_PPP_PR_E!T45</f>
        <v>0</v>
      </c>
      <c r="U45" s="8">
        <f>FC_IND_PPP_PU_E!U45+FC_IND_PPP_PA_E!U45+FC_IND_PPP_PR_E!U45</f>
        <v>0</v>
      </c>
      <c r="V45" s="8">
        <f>FC_IND_PPP_PU_E!V45+FC_IND_PPP_PA_E!V45+FC_IND_PPP_PR_E!V45</f>
        <v>0</v>
      </c>
      <c r="W45" s="8">
        <f>FC_IND_PPP_PU_E!W45+FC_IND_PPP_PA_E!W45+FC_IND_PPP_PR_E!W45</f>
        <v>0</v>
      </c>
      <c r="X45" s="8">
        <f>FC_IND_PPP_PU_E!X45+FC_IND_PPP_PA_E!X45+FC_IND_PPP_PR_E!X45</f>
        <v>0</v>
      </c>
      <c r="Y45" s="8">
        <f>FC_IND_PPP_PU_E!Y45+FC_IND_PPP_PA_E!Y45+FC_IND_PPP_PR_E!Y45</f>
        <v>0</v>
      </c>
      <c r="Z45" s="8">
        <f>FC_IND_PPP_PU_E!Z45+FC_IND_PPP_PA_E!Z45+FC_IND_PPP_PR_E!Z45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FC_IND_PPP_PU_E!C46+FC_IND_PPP_PA_E!C46+FC_IND_PPP_PR_E!C46</f>
        <v>0</v>
      </c>
      <c r="D46" s="8">
        <f>FC_IND_PPP_PU_E!D46+FC_IND_PPP_PA_E!D46+FC_IND_PPP_PR_E!D46</f>
        <v>0</v>
      </c>
      <c r="E46" s="8">
        <f>FC_IND_PPP_PU_E!E46+FC_IND_PPP_PA_E!E46+FC_IND_PPP_PR_E!E46</f>
        <v>0</v>
      </c>
      <c r="F46" s="8">
        <f>FC_IND_PPP_PU_E!F46+FC_IND_PPP_PA_E!F46+FC_IND_PPP_PR_E!F46</f>
        <v>0</v>
      </c>
      <c r="G46" s="8">
        <f>FC_IND_PPP_PU_E!G46+FC_IND_PPP_PA_E!G46+FC_IND_PPP_PR_E!G46</f>
        <v>0</v>
      </c>
      <c r="H46" s="8">
        <f>FC_IND_PPP_PU_E!H46+FC_IND_PPP_PA_E!H46+FC_IND_PPP_PR_E!H46</f>
        <v>0</v>
      </c>
      <c r="I46" s="8">
        <f>FC_IND_PPP_PU_E!I46+FC_IND_PPP_PA_E!I46+FC_IND_PPP_PR_E!I46</f>
        <v>0</v>
      </c>
      <c r="J46" s="8">
        <f>FC_IND_PPP_PU_E!J46+FC_IND_PPP_PA_E!J46+FC_IND_PPP_PR_E!J46</f>
        <v>0</v>
      </c>
      <c r="K46" s="8">
        <f>FC_IND_PPP_PU_E!K46+FC_IND_PPP_PA_E!K46+FC_IND_PPP_PR_E!K46</f>
        <v>0</v>
      </c>
      <c r="L46" s="8">
        <f>FC_IND_PPP_PU_E!L46+FC_IND_PPP_PA_E!L46+FC_IND_PPP_PR_E!L46</f>
        <v>0</v>
      </c>
      <c r="M46" s="8">
        <f>FC_IND_PPP_PU_E!M46+FC_IND_PPP_PA_E!M46+FC_IND_PPP_PR_E!M46</f>
        <v>0</v>
      </c>
      <c r="N46" s="8">
        <f>FC_IND_PPP_PU_E!N46+FC_IND_PPP_PA_E!N46+FC_IND_PPP_PR_E!N46</f>
        <v>0</v>
      </c>
      <c r="O46" s="8">
        <f>FC_IND_PPP_PU_E!O46+FC_IND_PPP_PA_E!O46+FC_IND_PPP_PR_E!O46</f>
        <v>0</v>
      </c>
      <c r="P46" s="8">
        <f>FC_IND_PPP_PU_E!P46+FC_IND_PPP_PA_E!P46+FC_IND_PPP_PR_E!P46</f>
        <v>0</v>
      </c>
      <c r="Q46" s="8">
        <f>FC_IND_PPP_PU_E!Q46+FC_IND_PPP_PA_E!Q46+FC_IND_PPP_PR_E!Q46</f>
        <v>0</v>
      </c>
      <c r="R46" s="8">
        <f>FC_IND_PPP_PU_E!R46+FC_IND_PPP_PA_E!R46+FC_IND_PPP_PR_E!R46</f>
        <v>0</v>
      </c>
      <c r="S46" s="8">
        <f>FC_IND_PPP_PU_E!S46+FC_IND_PPP_PA_E!S46+FC_IND_PPP_PR_E!S46</f>
        <v>0</v>
      </c>
      <c r="T46" s="8">
        <f>FC_IND_PPP_PU_E!T46+FC_IND_PPP_PA_E!T46+FC_IND_PPP_PR_E!T46</f>
        <v>0</v>
      </c>
      <c r="U46" s="8">
        <f>FC_IND_PPP_PU_E!U46+FC_IND_PPP_PA_E!U46+FC_IND_PPP_PR_E!U46</f>
        <v>0</v>
      </c>
      <c r="V46" s="8">
        <f>FC_IND_PPP_PU_E!V46+FC_IND_PPP_PA_E!V46+FC_IND_PPP_PR_E!V46</f>
        <v>0</v>
      </c>
      <c r="W46" s="8">
        <f>FC_IND_PPP_PU_E!W46+FC_IND_PPP_PA_E!W46+FC_IND_PPP_PR_E!W46</f>
        <v>0</v>
      </c>
      <c r="X46" s="8">
        <f>FC_IND_PPP_PU_E!X46+FC_IND_PPP_PA_E!X46+FC_IND_PPP_PR_E!X46</f>
        <v>0</v>
      </c>
      <c r="Y46" s="8">
        <f>FC_IND_PPP_PU_E!Y46+FC_IND_PPP_PA_E!Y46+FC_IND_PPP_PR_E!Y46</f>
        <v>0</v>
      </c>
      <c r="Z46" s="8">
        <f>FC_IND_PPP_PU_E!Z46+FC_IND_PPP_PA_E!Z46+FC_IND_PPP_PR_E!Z46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FC_IND_PPP_PU_E!C47+FC_IND_PPP_PA_E!C47+FC_IND_PPP_PR_E!C47</f>
        <v>0</v>
      </c>
      <c r="D47" s="8">
        <f>FC_IND_PPP_PU_E!D47+FC_IND_PPP_PA_E!D47+FC_IND_PPP_PR_E!D47</f>
        <v>0</v>
      </c>
      <c r="E47" s="8">
        <f>FC_IND_PPP_PU_E!E47+FC_IND_PPP_PA_E!E47+FC_IND_PPP_PR_E!E47</f>
        <v>0</v>
      </c>
      <c r="F47" s="8">
        <f>FC_IND_PPP_PU_E!F47+FC_IND_PPP_PA_E!F47+FC_IND_PPP_PR_E!F47</f>
        <v>0</v>
      </c>
      <c r="G47" s="8">
        <f>FC_IND_PPP_PU_E!G47+FC_IND_PPP_PA_E!G47+FC_IND_PPP_PR_E!G47</f>
        <v>0</v>
      </c>
      <c r="H47" s="8">
        <f>FC_IND_PPP_PU_E!H47+FC_IND_PPP_PA_E!H47+FC_IND_PPP_PR_E!H47</f>
        <v>0</v>
      </c>
      <c r="I47" s="8">
        <f>FC_IND_PPP_PU_E!I47+FC_IND_PPP_PA_E!I47+FC_IND_PPP_PR_E!I47</f>
        <v>0</v>
      </c>
      <c r="J47" s="8">
        <f>FC_IND_PPP_PU_E!J47+FC_IND_PPP_PA_E!J47+FC_IND_PPP_PR_E!J47</f>
        <v>0</v>
      </c>
      <c r="K47" s="8">
        <f>FC_IND_PPP_PU_E!K47+FC_IND_PPP_PA_E!K47+FC_IND_PPP_PR_E!K47</f>
        <v>0</v>
      </c>
      <c r="L47" s="8">
        <f>FC_IND_PPP_PU_E!L47+FC_IND_PPP_PA_E!L47+FC_IND_PPP_PR_E!L47</f>
        <v>0</v>
      </c>
      <c r="M47" s="8">
        <f>FC_IND_PPP_PU_E!M47+FC_IND_PPP_PA_E!M47+FC_IND_PPP_PR_E!M47</f>
        <v>0</v>
      </c>
      <c r="N47" s="8">
        <f>FC_IND_PPP_PU_E!N47+FC_IND_PPP_PA_E!N47+FC_IND_PPP_PR_E!N47</f>
        <v>0</v>
      </c>
      <c r="O47" s="8">
        <f>FC_IND_PPP_PU_E!O47+FC_IND_PPP_PA_E!O47+FC_IND_PPP_PR_E!O47</f>
        <v>0</v>
      </c>
      <c r="P47" s="8">
        <f>FC_IND_PPP_PU_E!P47+FC_IND_PPP_PA_E!P47+FC_IND_PPP_PR_E!P47</f>
        <v>0</v>
      </c>
      <c r="Q47" s="8">
        <f>FC_IND_PPP_PU_E!Q47+FC_IND_PPP_PA_E!Q47+FC_IND_PPP_PR_E!Q47</f>
        <v>0</v>
      </c>
      <c r="R47" s="8">
        <f>FC_IND_PPP_PU_E!R47+FC_IND_PPP_PA_E!R47+FC_IND_PPP_PR_E!R47</f>
        <v>0</v>
      </c>
      <c r="S47" s="8">
        <f>FC_IND_PPP_PU_E!S47+FC_IND_PPP_PA_E!S47+FC_IND_PPP_PR_E!S47</f>
        <v>0</v>
      </c>
      <c r="T47" s="8">
        <f>FC_IND_PPP_PU_E!T47+FC_IND_PPP_PA_E!T47+FC_IND_PPP_PR_E!T47</f>
        <v>0</v>
      </c>
      <c r="U47" s="8">
        <f>FC_IND_PPP_PU_E!U47+FC_IND_PPP_PA_E!U47+FC_IND_PPP_PR_E!U47</f>
        <v>0</v>
      </c>
      <c r="V47" s="8">
        <f>FC_IND_PPP_PU_E!V47+FC_IND_PPP_PA_E!V47+FC_IND_PPP_PR_E!V47</f>
        <v>0</v>
      </c>
      <c r="W47" s="8">
        <f>FC_IND_PPP_PU_E!W47+FC_IND_PPP_PA_E!W47+FC_IND_PPP_PR_E!W47</f>
        <v>0</v>
      </c>
      <c r="X47" s="8">
        <f>FC_IND_PPP_PU_E!X47+FC_IND_PPP_PA_E!X47+FC_IND_PPP_PR_E!X47</f>
        <v>0</v>
      </c>
      <c r="Y47" s="8">
        <f>FC_IND_PPP_PU_E!Y47+FC_IND_PPP_PA_E!Y47+FC_IND_PPP_PR_E!Y47</f>
        <v>0</v>
      </c>
      <c r="Z47" s="8">
        <f>FC_IND_PPP_PU_E!Z47+FC_IND_PPP_PA_E!Z47+FC_IND_PPP_PR_E!Z47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FC_IND_PPP_PU_E!C48+FC_IND_PPP_PA_E!C48+FC_IND_PPP_PR_E!C48</f>
        <v>0</v>
      </c>
      <c r="D48" s="8">
        <f>FC_IND_PPP_PU_E!D48+FC_IND_PPP_PA_E!D48+FC_IND_PPP_PR_E!D48</f>
        <v>0</v>
      </c>
      <c r="E48" s="8">
        <f>FC_IND_PPP_PU_E!E48+FC_IND_PPP_PA_E!E48+FC_IND_PPP_PR_E!E48</f>
        <v>0</v>
      </c>
      <c r="F48" s="8">
        <f>FC_IND_PPP_PU_E!F48+FC_IND_PPP_PA_E!F48+FC_IND_PPP_PR_E!F48</f>
        <v>0</v>
      </c>
      <c r="G48" s="8">
        <f>FC_IND_PPP_PU_E!G48+FC_IND_PPP_PA_E!G48+FC_IND_PPP_PR_E!G48</f>
        <v>0</v>
      </c>
      <c r="H48" s="8">
        <f>FC_IND_PPP_PU_E!H48+FC_IND_PPP_PA_E!H48+FC_IND_PPP_PR_E!H48</f>
        <v>0</v>
      </c>
      <c r="I48" s="8">
        <f>FC_IND_PPP_PU_E!I48+FC_IND_PPP_PA_E!I48+FC_IND_PPP_PR_E!I48</f>
        <v>0</v>
      </c>
      <c r="J48" s="8">
        <f>FC_IND_PPP_PU_E!J48+FC_IND_PPP_PA_E!J48+FC_IND_PPP_PR_E!J48</f>
        <v>0</v>
      </c>
      <c r="K48" s="8">
        <f>FC_IND_PPP_PU_E!K48+FC_IND_PPP_PA_E!K48+FC_IND_PPP_PR_E!K48</f>
        <v>0</v>
      </c>
      <c r="L48" s="8">
        <f>FC_IND_PPP_PU_E!L48+FC_IND_PPP_PA_E!L48+FC_IND_PPP_PR_E!L48</f>
        <v>0</v>
      </c>
      <c r="M48" s="8">
        <f>FC_IND_PPP_PU_E!M48+FC_IND_PPP_PA_E!M48+FC_IND_PPP_PR_E!M48</f>
        <v>0</v>
      </c>
      <c r="N48" s="8">
        <f>FC_IND_PPP_PU_E!N48+FC_IND_PPP_PA_E!N48+FC_IND_PPP_PR_E!N48</f>
        <v>0</v>
      </c>
      <c r="O48" s="8">
        <f>FC_IND_PPP_PU_E!O48+FC_IND_PPP_PA_E!O48+FC_IND_PPP_PR_E!O48</f>
        <v>0</v>
      </c>
      <c r="P48" s="8">
        <f>FC_IND_PPP_PU_E!P48+FC_IND_PPP_PA_E!P48+FC_IND_PPP_PR_E!P48</f>
        <v>0</v>
      </c>
      <c r="Q48" s="8">
        <f>FC_IND_PPP_PU_E!Q48+FC_IND_PPP_PA_E!Q48+FC_IND_PPP_PR_E!Q48</f>
        <v>0</v>
      </c>
      <c r="R48" s="8">
        <f>FC_IND_PPP_PU_E!R48+FC_IND_PPP_PA_E!R48+FC_IND_PPP_PR_E!R48</f>
        <v>0</v>
      </c>
      <c r="S48" s="8">
        <f>FC_IND_PPP_PU_E!S48+FC_IND_PPP_PA_E!S48+FC_IND_PPP_PR_E!S48</f>
        <v>0</v>
      </c>
      <c r="T48" s="8">
        <f>FC_IND_PPP_PU_E!T48+FC_IND_PPP_PA_E!T48+FC_IND_PPP_PR_E!T48</f>
        <v>0</v>
      </c>
      <c r="U48" s="8">
        <f>FC_IND_PPP_PU_E!U48+FC_IND_PPP_PA_E!U48+FC_IND_PPP_PR_E!U48</f>
        <v>0</v>
      </c>
      <c r="V48" s="8">
        <f>FC_IND_PPP_PU_E!V48+FC_IND_PPP_PA_E!V48+FC_IND_PPP_PR_E!V48</f>
        <v>0</v>
      </c>
      <c r="W48" s="8">
        <f>FC_IND_PPP_PU_E!W48+FC_IND_PPP_PA_E!W48+FC_IND_PPP_PR_E!W48</f>
        <v>0</v>
      </c>
      <c r="X48" s="8">
        <f>FC_IND_PPP_PU_E!X48+FC_IND_PPP_PA_E!X48+FC_IND_PPP_PR_E!X48</f>
        <v>0</v>
      </c>
      <c r="Y48" s="8">
        <f>FC_IND_PPP_PU_E!Y48+FC_IND_PPP_PA_E!Y48+FC_IND_PPP_PR_E!Y48</f>
        <v>0</v>
      </c>
      <c r="Z48" s="8">
        <f>FC_IND_PPP_PU_E!Z48+FC_IND_PPP_PA_E!Z48+FC_IND_PPP_PR_E!Z48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FC_IND_PPP_PU_E!C49+FC_IND_PPP_PA_E!C49+FC_IND_PPP_PR_E!C49</f>
        <v>0</v>
      </c>
      <c r="D49" s="8">
        <f>FC_IND_PPP_PU_E!D49+FC_IND_PPP_PA_E!D49+FC_IND_PPP_PR_E!D49</f>
        <v>0</v>
      </c>
      <c r="E49" s="8">
        <f>FC_IND_PPP_PU_E!E49+FC_IND_PPP_PA_E!E49+FC_IND_PPP_PR_E!E49</f>
        <v>0</v>
      </c>
      <c r="F49" s="8">
        <f>FC_IND_PPP_PU_E!F49+FC_IND_PPP_PA_E!F49+FC_IND_PPP_PR_E!F49</f>
        <v>0</v>
      </c>
      <c r="G49" s="8">
        <f>FC_IND_PPP_PU_E!G49+FC_IND_PPP_PA_E!G49+FC_IND_PPP_PR_E!G49</f>
        <v>0</v>
      </c>
      <c r="H49" s="8">
        <f>FC_IND_PPP_PU_E!H49+FC_IND_PPP_PA_E!H49+FC_IND_PPP_PR_E!H49</f>
        <v>0</v>
      </c>
      <c r="I49" s="8">
        <f>FC_IND_PPP_PU_E!I49+FC_IND_PPP_PA_E!I49+FC_IND_PPP_PR_E!I49</f>
        <v>0</v>
      </c>
      <c r="J49" s="8">
        <f>FC_IND_PPP_PU_E!J49+FC_IND_PPP_PA_E!J49+FC_IND_PPP_PR_E!J49</f>
        <v>0</v>
      </c>
      <c r="K49" s="8">
        <f>FC_IND_PPP_PU_E!K49+FC_IND_PPP_PA_E!K49+FC_IND_PPP_PR_E!K49</f>
        <v>0</v>
      </c>
      <c r="L49" s="8">
        <f>FC_IND_PPP_PU_E!L49+FC_IND_PPP_PA_E!L49+FC_IND_PPP_PR_E!L49</f>
        <v>0</v>
      </c>
      <c r="M49" s="8">
        <f>FC_IND_PPP_PU_E!M49+FC_IND_PPP_PA_E!M49+FC_IND_PPP_PR_E!M49</f>
        <v>0</v>
      </c>
      <c r="N49" s="8">
        <f>FC_IND_PPP_PU_E!N49+FC_IND_PPP_PA_E!N49+FC_IND_PPP_PR_E!N49</f>
        <v>0</v>
      </c>
      <c r="O49" s="8">
        <f>FC_IND_PPP_PU_E!O49+FC_IND_PPP_PA_E!O49+FC_IND_PPP_PR_E!O49</f>
        <v>0</v>
      </c>
      <c r="P49" s="8">
        <f>FC_IND_PPP_PU_E!P49+FC_IND_PPP_PA_E!P49+FC_IND_PPP_PR_E!P49</f>
        <v>0</v>
      </c>
      <c r="Q49" s="8">
        <f>FC_IND_PPP_PU_E!Q49+FC_IND_PPP_PA_E!Q49+FC_IND_PPP_PR_E!Q49</f>
        <v>0</v>
      </c>
      <c r="R49" s="8">
        <f>FC_IND_PPP_PU_E!R49+FC_IND_PPP_PA_E!R49+FC_IND_PPP_PR_E!R49</f>
        <v>0</v>
      </c>
      <c r="S49" s="8">
        <f>FC_IND_PPP_PU_E!S49+FC_IND_PPP_PA_E!S49+FC_IND_PPP_PR_E!S49</f>
        <v>0</v>
      </c>
      <c r="T49" s="8">
        <f>FC_IND_PPP_PU_E!T49+FC_IND_PPP_PA_E!T49+FC_IND_PPP_PR_E!T49</f>
        <v>0</v>
      </c>
      <c r="U49" s="8">
        <f>FC_IND_PPP_PU_E!U49+FC_IND_PPP_PA_E!U49+FC_IND_PPP_PR_E!U49</f>
        <v>0</v>
      </c>
      <c r="V49" s="8">
        <f>FC_IND_PPP_PU_E!V49+FC_IND_PPP_PA_E!V49+FC_IND_PPP_PR_E!V49</f>
        <v>0</v>
      </c>
      <c r="W49" s="8">
        <f>FC_IND_PPP_PU_E!W49+FC_IND_PPP_PA_E!W49+FC_IND_PPP_PR_E!W49</f>
        <v>0</v>
      </c>
      <c r="X49" s="8">
        <f>FC_IND_PPP_PU_E!X49+FC_IND_PPP_PA_E!X49+FC_IND_PPP_PR_E!X49</f>
        <v>0</v>
      </c>
      <c r="Y49" s="8">
        <f>FC_IND_PPP_PU_E!Y49+FC_IND_PPP_PA_E!Y49+FC_IND_PPP_PR_E!Y49</f>
        <v>0</v>
      </c>
      <c r="Z49" s="8">
        <f>FC_IND_PPP_PU_E!Z49+FC_IND_PPP_PA_E!Z49+FC_IND_PPP_PR_E!Z49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FC_IND_PPP_PU_E!C50+FC_IND_PPP_PA_E!C50+FC_IND_PPP_PR_E!C50</f>
        <v>0</v>
      </c>
      <c r="D50" s="8">
        <f>FC_IND_PPP_PU_E!D50+FC_IND_PPP_PA_E!D50+FC_IND_PPP_PR_E!D50</f>
        <v>0</v>
      </c>
      <c r="E50" s="8">
        <f>FC_IND_PPP_PU_E!E50+FC_IND_PPP_PA_E!E50+FC_IND_PPP_PR_E!E50</f>
        <v>0</v>
      </c>
      <c r="F50" s="8">
        <f>FC_IND_PPP_PU_E!F50+FC_IND_PPP_PA_E!F50+FC_IND_PPP_PR_E!F50</f>
        <v>0</v>
      </c>
      <c r="G50" s="8">
        <f>FC_IND_PPP_PU_E!G50+FC_IND_PPP_PA_E!G50+FC_IND_PPP_PR_E!G50</f>
        <v>0</v>
      </c>
      <c r="H50" s="8">
        <f>FC_IND_PPP_PU_E!H50+FC_IND_PPP_PA_E!H50+FC_IND_PPP_PR_E!H50</f>
        <v>0</v>
      </c>
      <c r="I50" s="8">
        <f>FC_IND_PPP_PU_E!I50+FC_IND_PPP_PA_E!I50+FC_IND_PPP_PR_E!I50</f>
        <v>0</v>
      </c>
      <c r="J50" s="8">
        <f>FC_IND_PPP_PU_E!J50+FC_IND_PPP_PA_E!J50+FC_IND_PPP_PR_E!J50</f>
        <v>0</v>
      </c>
      <c r="K50" s="8">
        <f>FC_IND_PPP_PU_E!K50+FC_IND_PPP_PA_E!K50+FC_IND_PPP_PR_E!K50</f>
        <v>0</v>
      </c>
      <c r="L50" s="8">
        <f>FC_IND_PPP_PU_E!L50+FC_IND_PPP_PA_E!L50+FC_IND_PPP_PR_E!L50</f>
        <v>0</v>
      </c>
      <c r="M50" s="8">
        <f>FC_IND_PPP_PU_E!M50+FC_IND_PPP_PA_E!M50+FC_IND_PPP_PR_E!M50</f>
        <v>0</v>
      </c>
      <c r="N50" s="8">
        <f>FC_IND_PPP_PU_E!N50+FC_IND_PPP_PA_E!N50+FC_IND_PPP_PR_E!N50</f>
        <v>0</v>
      </c>
      <c r="O50" s="8">
        <f>FC_IND_PPP_PU_E!O50+FC_IND_PPP_PA_E!O50+FC_IND_PPP_PR_E!O50</f>
        <v>0</v>
      </c>
      <c r="P50" s="8">
        <f>FC_IND_PPP_PU_E!P50+FC_IND_PPP_PA_E!P50+FC_IND_PPP_PR_E!P50</f>
        <v>0</v>
      </c>
      <c r="Q50" s="8">
        <f>FC_IND_PPP_PU_E!Q50+FC_IND_PPP_PA_E!Q50+FC_IND_PPP_PR_E!Q50</f>
        <v>0</v>
      </c>
      <c r="R50" s="8">
        <f>FC_IND_PPP_PU_E!R50+FC_IND_PPP_PA_E!R50+FC_IND_PPP_PR_E!R50</f>
        <v>0</v>
      </c>
      <c r="S50" s="8">
        <f>FC_IND_PPP_PU_E!S50+FC_IND_PPP_PA_E!S50+FC_IND_PPP_PR_E!S50</f>
        <v>0</v>
      </c>
      <c r="T50" s="8">
        <f>FC_IND_PPP_PU_E!T50+FC_IND_PPP_PA_E!T50+FC_IND_PPP_PR_E!T50</f>
        <v>0</v>
      </c>
      <c r="U50" s="8">
        <f>FC_IND_PPP_PU_E!U50+FC_IND_PPP_PA_E!U50+FC_IND_PPP_PR_E!U50</f>
        <v>0</v>
      </c>
      <c r="V50" s="8">
        <f>FC_IND_PPP_PU_E!V50+FC_IND_PPP_PA_E!V50+FC_IND_PPP_PR_E!V50</f>
        <v>0</v>
      </c>
      <c r="W50" s="8">
        <f>FC_IND_PPP_PU_E!W50+FC_IND_PPP_PA_E!W50+FC_IND_PPP_PR_E!W50</f>
        <v>0</v>
      </c>
      <c r="X50" s="8">
        <f>FC_IND_PPP_PU_E!X50+FC_IND_PPP_PA_E!X50+FC_IND_PPP_PR_E!X50</f>
        <v>0</v>
      </c>
      <c r="Y50" s="8">
        <f>FC_IND_PPP_PU_E!Y50+FC_IND_PPP_PA_E!Y50+FC_IND_PPP_PR_E!Y50</f>
        <v>0</v>
      </c>
      <c r="Z50" s="8">
        <f>FC_IND_PPP_PU_E!Z50+FC_IND_PPP_PA_E!Z50+FC_IND_PPP_PR_E!Z50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FC_IND_PPP_PU_E!C51+FC_IND_PPP_PA_E!C51+FC_IND_PPP_PR_E!C51</f>
        <v>15.550920000000001</v>
      </c>
      <c r="D51" s="27">
        <f>FC_IND_PPP_PU_E!D51+FC_IND_PPP_PA_E!D51+FC_IND_PPP_PR_E!D51</f>
        <v>40.543469999999999</v>
      </c>
      <c r="E51" s="27">
        <f>FC_IND_PPP_PU_E!E51+FC_IND_PPP_PA_E!E51+FC_IND_PPP_PR_E!E51</f>
        <v>59.325750000000014</v>
      </c>
      <c r="F51" s="27">
        <f>FC_IND_PPP_PU_E!F51+FC_IND_PPP_PA_E!F51+FC_IND_PPP_PR_E!F51</f>
        <v>84.166830000000004</v>
      </c>
      <c r="G51" s="27">
        <f>FC_IND_PPP_PU_E!G51+FC_IND_PPP_PA_E!G51+FC_IND_PPP_PR_E!G51</f>
        <v>68.211990000000014</v>
      </c>
      <c r="H51" s="27">
        <f>FC_IND_PPP_PU_E!H51+FC_IND_PPP_PA_E!H51+FC_IND_PPP_PR_E!H51</f>
        <v>89.417790000000025</v>
      </c>
      <c r="I51" s="27">
        <f>FC_IND_PPP_PU_E!I51+FC_IND_PPP_PA_E!I51+FC_IND_PPP_PR_E!I51</f>
        <v>98.455500000000029</v>
      </c>
      <c r="J51" s="27">
        <f>FC_IND_PPP_PU_E!J51+FC_IND_PPP_PA_E!J51+FC_IND_PPP_PR_E!J51</f>
        <v>101.68686</v>
      </c>
      <c r="K51" s="27">
        <f>FC_IND_PPP_PU_E!K51+FC_IND_PPP_PA_E!K51+FC_IND_PPP_PR_E!K51</f>
        <v>125.97255</v>
      </c>
      <c r="L51" s="27">
        <f>FC_IND_PPP_PU_E!L51+FC_IND_PPP_PA_E!L51+FC_IND_PPP_PR_E!L51</f>
        <v>183.48066</v>
      </c>
      <c r="M51" s="27">
        <f>FC_IND_PPP_PU_E!M51+FC_IND_PPP_PA_E!M51+FC_IND_PPP_PR_E!M51</f>
        <v>212.76486000000003</v>
      </c>
      <c r="N51" s="27">
        <f>FC_IND_PPP_PU_E!N51+FC_IND_PPP_PA_E!N51+FC_IND_PPP_PR_E!N51</f>
        <v>262.04309999999992</v>
      </c>
      <c r="O51" s="27">
        <f>FC_IND_PPP_PU_E!O51+FC_IND_PPP_PA_E!O51+FC_IND_PPP_PR_E!O51</f>
        <v>251.18775000000002</v>
      </c>
      <c r="P51" s="27">
        <f>FC_IND_PPP_PU_E!P51+FC_IND_PPP_PA_E!P51+FC_IND_PPP_PR_E!P51</f>
        <v>219.37905000000001</v>
      </c>
      <c r="Q51" s="27">
        <f>FC_IND_PPP_PU_E!Q51+FC_IND_PPP_PA_E!Q51+FC_IND_PPP_PR_E!Q51</f>
        <v>211.75506000000001</v>
      </c>
      <c r="R51" s="27">
        <f>FC_IND_PPP_PU_E!R51+FC_IND_PPP_PA_E!R51+FC_IND_PPP_PR_E!R51</f>
        <v>217.16920368000004</v>
      </c>
      <c r="S51" s="27">
        <f>FC_IND_PPP_PU_E!S51+FC_IND_PPP_PA_E!S51+FC_IND_PPP_PR_E!S51</f>
        <v>256.47930395999992</v>
      </c>
      <c r="T51" s="27">
        <f>FC_IND_PPP_PU_E!T51+FC_IND_PPP_PA_E!T51+FC_IND_PPP_PR_E!T51</f>
        <v>371.00395332000005</v>
      </c>
      <c r="U51" s="27">
        <f>FC_IND_PPP_PU_E!U51+FC_IND_PPP_PA_E!U51+FC_IND_PPP_PR_E!U51</f>
        <v>366.60526451999999</v>
      </c>
      <c r="V51" s="27">
        <f>FC_IND_PPP_PU_E!V51+FC_IND_PPP_PA_E!V51+FC_IND_PPP_PR_E!V51</f>
        <v>370.6745565600001</v>
      </c>
      <c r="W51" s="27">
        <f>FC_IND_PPP_PU_E!W51+FC_IND_PPP_PA_E!W51+FC_IND_PPP_PR_E!W51</f>
        <v>350.80997292000006</v>
      </c>
      <c r="X51" s="27">
        <f>FC_IND_PPP_PU_E!X51+FC_IND_PPP_PA_E!X51+FC_IND_PPP_PR_E!X51</f>
        <v>420.82506180000013</v>
      </c>
      <c r="Y51" s="27">
        <f>FC_IND_PPP_PU_E!Y51+FC_IND_PPP_PA_E!Y51+FC_IND_PPP_PR_E!Y51</f>
        <v>325.51892604000005</v>
      </c>
      <c r="Z51" s="27">
        <f>FC_IND_PPP_PU_E!Z51+FC_IND_PPP_PA_E!Z51+FC_IND_PPP_PR_E!Z51</f>
        <v>273.74284475999991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0</v>
      </c>
      <c r="D52" s="27">
        <f t="shared" ref="D52:W52" si="30">SUM(D53:D54)</f>
        <v>0</v>
      </c>
      <c r="E52" s="27">
        <f t="shared" si="30"/>
        <v>0</v>
      </c>
      <c r="F52" s="27">
        <f t="shared" si="30"/>
        <v>0</v>
      </c>
      <c r="G52" s="27">
        <f t="shared" si="30"/>
        <v>0</v>
      </c>
      <c r="H52" s="27">
        <f t="shared" si="30"/>
        <v>0</v>
      </c>
      <c r="I52" s="27">
        <f t="shared" si="30"/>
        <v>0</v>
      </c>
      <c r="J52" s="27">
        <f t="shared" si="30"/>
        <v>0</v>
      </c>
      <c r="K52" s="27">
        <f t="shared" si="30"/>
        <v>0</v>
      </c>
      <c r="L52" s="27">
        <f t="shared" si="30"/>
        <v>0</v>
      </c>
      <c r="M52" s="27">
        <f t="shared" si="30"/>
        <v>0</v>
      </c>
      <c r="N52" s="27">
        <f t="shared" si="30"/>
        <v>0</v>
      </c>
      <c r="O52" s="27">
        <f t="shared" si="30"/>
        <v>0.71505720000000017</v>
      </c>
      <c r="P52" s="27">
        <f t="shared" si="30"/>
        <v>1.2869999999999999</v>
      </c>
      <c r="Q52" s="27">
        <f t="shared" si="30"/>
        <v>0.14311439999999997</v>
      </c>
      <c r="R52" s="27">
        <f t="shared" si="30"/>
        <v>0.14311439999999997</v>
      </c>
      <c r="S52" s="27">
        <f t="shared" si="30"/>
        <v>0</v>
      </c>
      <c r="T52" s="27">
        <f t="shared" si="30"/>
        <v>0</v>
      </c>
      <c r="U52" s="27">
        <f t="shared" si="30"/>
        <v>0</v>
      </c>
      <c r="V52" s="27">
        <f t="shared" si="30"/>
        <v>0</v>
      </c>
      <c r="W52" s="27">
        <f t="shared" si="30"/>
        <v>0</v>
      </c>
      <c r="X52" s="27">
        <f t="shared" ref="X52:Z52" si="31">SUM(X53:X54)</f>
        <v>0</v>
      </c>
      <c r="Y52" s="27">
        <f t="shared" si="31"/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f>FC_IND_PPP_PU_E!C53+FC_IND_PPP_PA_E!C53+FC_IND_PPP_PR_E!C53</f>
        <v>0</v>
      </c>
      <c r="D53" s="8">
        <f>FC_IND_PPP_PU_E!D53+FC_IND_PPP_PA_E!D53+FC_IND_PPP_PR_E!D53</f>
        <v>0</v>
      </c>
      <c r="E53" s="8">
        <f>FC_IND_PPP_PU_E!E53+FC_IND_PPP_PA_E!E53+FC_IND_PPP_PR_E!E53</f>
        <v>0</v>
      </c>
      <c r="F53" s="8">
        <f>FC_IND_PPP_PU_E!F53+FC_IND_PPP_PA_E!F53+FC_IND_PPP_PR_E!F53</f>
        <v>0</v>
      </c>
      <c r="G53" s="8">
        <f>FC_IND_PPP_PU_E!G53+FC_IND_PPP_PA_E!G53+FC_IND_PPP_PR_E!G53</f>
        <v>0</v>
      </c>
      <c r="H53" s="8">
        <f>FC_IND_PPP_PU_E!H53+FC_IND_PPP_PA_E!H53+FC_IND_PPP_PR_E!H53</f>
        <v>0</v>
      </c>
      <c r="I53" s="8">
        <f>FC_IND_PPP_PU_E!I53+FC_IND_PPP_PA_E!I53+FC_IND_PPP_PR_E!I53</f>
        <v>0</v>
      </c>
      <c r="J53" s="8">
        <f>FC_IND_PPP_PU_E!J53+FC_IND_PPP_PA_E!J53+FC_IND_PPP_PR_E!J53</f>
        <v>0</v>
      </c>
      <c r="K53" s="8">
        <f>FC_IND_PPP_PU_E!K53+FC_IND_PPP_PA_E!K53+FC_IND_PPP_PR_E!K53</f>
        <v>0</v>
      </c>
      <c r="L53" s="8">
        <f>FC_IND_PPP_PU_E!L53+FC_IND_PPP_PA_E!L53+FC_IND_PPP_PR_E!L53</f>
        <v>0</v>
      </c>
      <c r="M53" s="8">
        <f>FC_IND_PPP_PU_E!M53+FC_IND_PPP_PA_E!M53+FC_IND_PPP_PR_E!M53</f>
        <v>0</v>
      </c>
      <c r="N53" s="8">
        <f>FC_IND_PPP_PU_E!N53+FC_IND_PPP_PA_E!N53+FC_IND_PPP_PR_E!N53</f>
        <v>0</v>
      </c>
      <c r="O53" s="8">
        <f>FC_IND_PPP_PU_E!O53+FC_IND_PPP_PA_E!O53+FC_IND_PPP_PR_E!O53</f>
        <v>0.71505720000000017</v>
      </c>
      <c r="P53" s="8">
        <f>FC_IND_PPP_PU_E!P53+FC_IND_PPP_PA_E!P53+FC_IND_PPP_PR_E!P53</f>
        <v>1.2869999999999999</v>
      </c>
      <c r="Q53" s="8">
        <f>FC_IND_PPP_PU_E!Q53+FC_IND_PPP_PA_E!Q53+FC_IND_PPP_PR_E!Q53</f>
        <v>0.14311439999999997</v>
      </c>
      <c r="R53" s="8">
        <f>FC_IND_PPP_PU_E!R53+FC_IND_PPP_PA_E!R53+FC_IND_PPP_PR_E!R53</f>
        <v>0.14311439999999997</v>
      </c>
      <c r="S53" s="8">
        <f>FC_IND_PPP_PU_E!S53+FC_IND_PPP_PA_E!S53+FC_IND_PPP_PR_E!S53</f>
        <v>0</v>
      </c>
      <c r="T53" s="8">
        <f>FC_IND_PPP_PU_E!T53+FC_IND_PPP_PA_E!T53+FC_IND_PPP_PR_E!T53</f>
        <v>0</v>
      </c>
      <c r="U53" s="8">
        <f>FC_IND_PPP_PU_E!U53+FC_IND_PPP_PA_E!U53+FC_IND_PPP_PR_E!U53</f>
        <v>0</v>
      </c>
      <c r="V53" s="8">
        <f>FC_IND_PPP_PU_E!V53+FC_IND_PPP_PA_E!V53+FC_IND_PPP_PR_E!V53</f>
        <v>0</v>
      </c>
      <c r="W53" s="8">
        <f>FC_IND_PPP_PU_E!W53+FC_IND_PPP_PA_E!W53+FC_IND_PPP_PR_E!W53</f>
        <v>0</v>
      </c>
      <c r="X53" s="8">
        <f>FC_IND_PPP_PU_E!X53+FC_IND_PPP_PA_E!X53+FC_IND_PPP_PR_E!X53</f>
        <v>0</v>
      </c>
      <c r="Y53" s="8">
        <f>FC_IND_PPP_PU_E!Y53+FC_IND_PPP_PA_E!Y53+FC_IND_PPP_PR_E!Y53</f>
        <v>0</v>
      </c>
      <c r="Z53" s="8">
        <f>FC_IND_PPP_PU_E!Z53+FC_IND_PPP_PA_E!Z53+FC_IND_PPP_PR_E!Z53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FC_IND_PPP_PU_E!C54+FC_IND_PPP_PA_E!C54+FC_IND_PPP_PR_E!C54</f>
        <v>0</v>
      </c>
      <c r="D54" s="45">
        <f>FC_IND_PPP_PU_E!D54+FC_IND_PPP_PA_E!D54+FC_IND_PPP_PR_E!D54</f>
        <v>0</v>
      </c>
      <c r="E54" s="45">
        <f>FC_IND_PPP_PU_E!E54+FC_IND_PPP_PA_E!E54+FC_IND_PPP_PR_E!E54</f>
        <v>0</v>
      </c>
      <c r="F54" s="45">
        <f>FC_IND_PPP_PU_E!F54+FC_IND_PPP_PA_E!F54+FC_IND_PPP_PR_E!F54</f>
        <v>0</v>
      </c>
      <c r="G54" s="45">
        <f>FC_IND_PPP_PU_E!G54+FC_IND_PPP_PA_E!G54+FC_IND_PPP_PR_E!G54</f>
        <v>0</v>
      </c>
      <c r="H54" s="45">
        <f>FC_IND_PPP_PU_E!H54+FC_IND_PPP_PA_E!H54+FC_IND_PPP_PR_E!H54</f>
        <v>0</v>
      </c>
      <c r="I54" s="45">
        <f>FC_IND_PPP_PU_E!I54+FC_IND_PPP_PA_E!I54+FC_IND_PPP_PR_E!I54</f>
        <v>0</v>
      </c>
      <c r="J54" s="45">
        <f>FC_IND_PPP_PU_E!J54+FC_IND_PPP_PA_E!J54+FC_IND_PPP_PR_E!J54</f>
        <v>0</v>
      </c>
      <c r="K54" s="45">
        <f>FC_IND_PPP_PU_E!K54+FC_IND_PPP_PA_E!K54+FC_IND_PPP_PR_E!K54</f>
        <v>0</v>
      </c>
      <c r="L54" s="45">
        <f>FC_IND_PPP_PU_E!L54+FC_IND_PPP_PA_E!L54+FC_IND_PPP_PR_E!L54</f>
        <v>0</v>
      </c>
      <c r="M54" s="45">
        <f>FC_IND_PPP_PU_E!M54+FC_IND_PPP_PA_E!M54+FC_IND_PPP_PR_E!M54</f>
        <v>0</v>
      </c>
      <c r="N54" s="45">
        <f>FC_IND_PPP_PU_E!N54+FC_IND_PPP_PA_E!N54+FC_IND_PPP_PR_E!N54</f>
        <v>0</v>
      </c>
      <c r="O54" s="45">
        <f>FC_IND_PPP_PU_E!O54+FC_IND_PPP_PA_E!O54+FC_IND_PPP_PR_E!O54</f>
        <v>0</v>
      </c>
      <c r="P54" s="45">
        <f>FC_IND_PPP_PU_E!P54+FC_IND_PPP_PA_E!P54+FC_IND_PPP_PR_E!P54</f>
        <v>0</v>
      </c>
      <c r="Q54" s="45">
        <f>FC_IND_PPP_PU_E!Q54+FC_IND_PPP_PA_E!Q54+FC_IND_PPP_PR_E!Q54</f>
        <v>0</v>
      </c>
      <c r="R54" s="45">
        <f>FC_IND_PPP_PU_E!R54+FC_IND_PPP_PA_E!R54+FC_IND_PPP_PR_E!R54</f>
        <v>0</v>
      </c>
      <c r="S54" s="45">
        <f>FC_IND_PPP_PU_E!S54+FC_IND_PPP_PA_E!S54+FC_IND_PPP_PR_E!S54</f>
        <v>0</v>
      </c>
      <c r="T54" s="45">
        <f>FC_IND_PPP_PU_E!T54+FC_IND_PPP_PA_E!T54+FC_IND_PPP_PR_E!T54</f>
        <v>0</v>
      </c>
      <c r="U54" s="45">
        <f>FC_IND_PPP_PU_E!U54+FC_IND_PPP_PA_E!U54+FC_IND_PPP_PR_E!U54</f>
        <v>0</v>
      </c>
      <c r="V54" s="45">
        <f>FC_IND_PPP_PU_E!V54+FC_IND_PPP_PA_E!V54+FC_IND_PPP_PR_E!V54</f>
        <v>0</v>
      </c>
      <c r="W54" s="45">
        <f>FC_IND_PPP_PU_E!W54+FC_IND_PPP_PA_E!W54+FC_IND_PPP_PR_E!W54</f>
        <v>0</v>
      </c>
      <c r="X54" s="45">
        <f>FC_IND_PPP_PU_E!X54+FC_IND_PPP_PA_E!X54+FC_IND_PPP_PR_E!X54</f>
        <v>0</v>
      </c>
      <c r="Y54" s="45">
        <f>FC_IND_PPP_PU_E!Y54+FC_IND_PPP_PA_E!Y54+FC_IND_PPP_PR_E!Y54</f>
        <v>0</v>
      </c>
      <c r="Z54" s="45">
        <f>FC_IND_PPP_PU_E!Z54+FC_IND_PPP_PA_E!Z54+FC_IND_PPP_PR_E!Z54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3437.9521344000004</v>
      </c>
      <c r="D61" s="49">
        <f t="shared" si="32"/>
        <v>3381.9520895999999</v>
      </c>
      <c r="E61" s="49">
        <f t="shared" si="32"/>
        <v>3628.6879104</v>
      </c>
      <c r="F61" s="49">
        <f t="shared" si="32"/>
        <v>3594.6400896000005</v>
      </c>
      <c r="G61" s="49">
        <f t="shared" si="32"/>
        <v>3555.8881343999992</v>
      </c>
      <c r="H61" s="49">
        <f t="shared" si="32"/>
        <v>3605.5039103999993</v>
      </c>
      <c r="I61" s="49">
        <f t="shared" si="32"/>
        <v>3659.2641791999995</v>
      </c>
      <c r="J61" s="49">
        <f t="shared" si="32"/>
        <v>3769.359955200001</v>
      </c>
      <c r="K61" s="49">
        <f t="shared" si="32"/>
        <v>3919.4398656000003</v>
      </c>
      <c r="L61" s="49">
        <f t="shared" si="32"/>
        <v>3748.9761791999999</v>
      </c>
      <c r="M61" s="49">
        <f t="shared" si="32"/>
        <v>3852.0159552000005</v>
      </c>
      <c r="N61" s="49">
        <f t="shared" si="32"/>
        <v>3782.4639552000003</v>
      </c>
      <c r="O61" s="49">
        <f t="shared" si="32"/>
        <v>4103.3438207999989</v>
      </c>
      <c r="P61" s="49">
        <f t="shared" si="32"/>
        <v>4336.0801343999992</v>
      </c>
      <c r="Q61" s="49">
        <f t="shared" si="32"/>
        <v>3874.3782436800002</v>
      </c>
      <c r="R61" s="49">
        <f t="shared" si="32"/>
        <v>3840.0279573599992</v>
      </c>
      <c r="S61" s="49">
        <f t="shared" si="32"/>
        <v>4033.1338437600002</v>
      </c>
      <c r="T61" s="49">
        <f t="shared" si="32"/>
        <v>3991.1209948799992</v>
      </c>
      <c r="U61" s="49">
        <f t="shared" si="32"/>
        <v>3837.8662351200001</v>
      </c>
      <c r="V61" s="49">
        <f t="shared" si="32"/>
        <v>3938.4849924</v>
      </c>
      <c r="W61" s="49">
        <f t="shared" si="32"/>
        <v>3896.9091943200006</v>
      </c>
      <c r="X61" s="49">
        <f t="shared" si="32"/>
        <v>3652.8645743999996</v>
      </c>
      <c r="Y61" s="49">
        <f t="shared" ref="Y61:Z61" si="33">SUM(Y62:Y72)</f>
        <v>3818.3004237599989</v>
      </c>
      <c r="Z61" s="49">
        <f t="shared" si="33"/>
        <v>3846.3767467199987</v>
      </c>
    </row>
    <row r="62" spans="1:26" ht="11.25" customHeight="1" x14ac:dyDescent="0.2">
      <c r="A62" s="50" t="s">
        <v>92</v>
      </c>
      <c r="B62" s="51" t="s">
        <v>93</v>
      </c>
      <c r="C62" s="52">
        <f>FC_IND_PPP_PU_E!C62+FC_IND_PPP_PA_E!C62+FC_IND_PPP_PR_E!C62</f>
        <v>3437.9521344000004</v>
      </c>
      <c r="D62" s="52">
        <f>FC_IND_PPP_PU_E!D62+FC_IND_PPP_PA_E!D62+FC_IND_PPP_PR_E!D62</f>
        <v>3381.9520895999999</v>
      </c>
      <c r="E62" s="52">
        <f>FC_IND_PPP_PU_E!E62+FC_IND_PPP_PA_E!E62+FC_IND_PPP_PR_E!E62</f>
        <v>3628.6879104</v>
      </c>
      <c r="F62" s="52">
        <f>FC_IND_PPP_PU_E!F62+FC_IND_PPP_PA_E!F62+FC_IND_PPP_PR_E!F62</f>
        <v>3594.6400896000005</v>
      </c>
      <c r="G62" s="52">
        <f>FC_IND_PPP_PU_E!G62+FC_IND_PPP_PA_E!G62+FC_IND_PPP_PR_E!G62</f>
        <v>3555.8881343999992</v>
      </c>
      <c r="H62" s="52">
        <f>FC_IND_PPP_PU_E!H62+FC_IND_PPP_PA_E!H62+FC_IND_PPP_PR_E!H62</f>
        <v>3605.5039103999993</v>
      </c>
      <c r="I62" s="52">
        <f>FC_IND_PPP_PU_E!I62+FC_IND_PPP_PA_E!I62+FC_IND_PPP_PR_E!I62</f>
        <v>3659.2641791999995</v>
      </c>
      <c r="J62" s="52">
        <f>FC_IND_PPP_PU_E!J62+FC_IND_PPP_PA_E!J62+FC_IND_PPP_PR_E!J62</f>
        <v>3769.359955200001</v>
      </c>
      <c r="K62" s="52">
        <f>FC_IND_PPP_PU_E!K62+FC_IND_PPP_PA_E!K62+FC_IND_PPP_PR_E!K62</f>
        <v>3919.4398656000003</v>
      </c>
      <c r="L62" s="52">
        <f>FC_IND_PPP_PU_E!L62+FC_IND_PPP_PA_E!L62+FC_IND_PPP_PR_E!L62</f>
        <v>3748.9761791999999</v>
      </c>
      <c r="M62" s="52">
        <f>FC_IND_PPP_PU_E!M62+FC_IND_PPP_PA_E!M62+FC_IND_PPP_PR_E!M62</f>
        <v>3852.0159552000005</v>
      </c>
      <c r="N62" s="52">
        <f>FC_IND_PPP_PU_E!N62+FC_IND_PPP_PA_E!N62+FC_IND_PPP_PR_E!N62</f>
        <v>3782.4639552000003</v>
      </c>
      <c r="O62" s="52">
        <f>FC_IND_PPP_PU_E!O62+FC_IND_PPP_PA_E!O62+FC_IND_PPP_PR_E!O62</f>
        <v>4103.3438207999989</v>
      </c>
      <c r="P62" s="52">
        <f>FC_IND_PPP_PU_E!P62+FC_IND_PPP_PA_E!P62+FC_IND_PPP_PR_E!P62</f>
        <v>4336.0801343999992</v>
      </c>
      <c r="Q62" s="52">
        <f>FC_IND_PPP_PU_E!Q62+FC_IND_PPP_PA_E!Q62+FC_IND_PPP_PR_E!Q62</f>
        <v>3857.616</v>
      </c>
      <c r="R62" s="52">
        <f>FC_IND_PPP_PU_E!R62+FC_IND_PPP_PA_E!R62+FC_IND_PPP_PR_E!R62</f>
        <v>3824.5761791999994</v>
      </c>
      <c r="S62" s="52">
        <f>FC_IND_PPP_PU_E!S62+FC_IND_PPP_PA_E!S62+FC_IND_PPP_PR_E!S62</f>
        <v>4016.2078656000003</v>
      </c>
      <c r="T62" s="52">
        <f>FC_IND_PPP_PU_E!T62+FC_IND_PPP_PA_E!T62+FC_IND_PPP_PR_E!T62</f>
        <v>3975.6620735999995</v>
      </c>
      <c r="U62" s="52">
        <f>FC_IND_PPP_PU_E!U62+FC_IND_PPP_PA_E!U62+FC_IND_PPP_PR_E!U62</f>
        <v>3823.0198271999998</v>
      </c>
      <c r="V62" s="52">
        <f>FC_IND_PPP_PU_E!V62+FC_IND_PPP_PA_E!V62+FC_IND_PPP_PR_E!V62</f>
        <v>3924.3431808</v>
      </c>
      <c r="W62" s="52">
        <f>FC_IND_PPP_PU_E!W62+FC_IND_PPP_PA_E!W62+FC_IND_PPP_PR_E!W62</f>
        <v>3883.4836992000005</v>
      </c>
      <c r="X62" s="52">
        <f>FC_IND_PPP_PU_E!X62+FC_IND_PPP_PA_E!X62+FC_IND_PPP_PR_E!X62</f>
        <v>3640.7391551999999</v>
      </c>
      <c r="Y62" s="52">
        <f>FC_IND_PPP_PU_E!Y62+FC_IND_PPP_PA_E!Y62+FC_IND_PPP_PR_E!Y62</f>
        <v>3795.028473599999</v>
      </c>
      <c r="Z62" s="52">
        <f>FC_IND_PPP_PU_E!Z62+FC_IND_PPP_PA_E!Z62+FC_IND_PPP_PR_E!Z62</f>
        <v>3800.9051135999989</v>
      </c>
    </row>
    <row r="63" spans="1:26" ht="11.25" customHeight="1" x14ac:dyDescent="0.2">
      <c r="A63" s="50" t="s">
        <v>94</v>
      </c>
      <c r="B63" s="51" t="s">
        <v>95</v>
      </c>
      <c r="C63" s="52">
        <f>FC_IND_PPP_PU_E!C63+FC_IND_PPP_PA_E!C63+FC_IND_PPP_PR_E!C63</f>
        <v>0</v>
      </c>
      <c r="D63" s="52">
        <f>FC_IND_PPP_PU_E!D63+FC_IND_PPP_PA_E!D63+FC_IND_PPP_PR_E!D63</f>
        <v>0</v>
      </c>
      <c r="E63" s="52">
        <f>FC_IND_PPP_PU_E!E63+FC_IND_PPP_PA_E!E63+FC_IND_PPP_PR_E!E63</f>
        <v>0</v>
      </c>
      <c r="F63" s="52">
        <f>FC_IND_PPP_PU_E!F63+FC_IND_PPP_PA_E!F63+FC_IND_PPP_PR_E!F63</f>
        <v>0</v>
      </c>
      <c r="G63" s="52">
        <f>FC_IND_PPP_PU_E!G63+FC_IND_PPP_PA_E!G63+FC_IND_PPP_PR_E!G63</f>
        <v>0</v>
      </c>
      <c r="H63" s="52">
        <f>FC_IND_PPP_PU_E!H63+FC_IND_PPP_PA_E!H63+FC_IND_PPP_PR_E!H63</f>
        <v>0</v>
      </c>
      <c r="I63" s="52">
        <f>FC_IND_PPP_PU_E!I63+FC_IND_PPP_PA_E!I63+FC_IND_PPP_PR_E!I63</f>
        <v>0</v>
      </c>
      <c r="J63" s="52">
        <f>FC_IND_PPP_PU_E!J63+FC_IND_PPP_PA_E!J63+FC_IND_PPP_PR_E!J63</f>
        <v>0</v>
      </c>
      <c r="K63" s="52">
        <f>FC_IND_PPP_PU_E!K63+FC_IND_PPP_PA_E!K63+FC_IND_PPP_PR_E!K63</f>
        <v>0</v>
      </c>
      <c r="L63" s="52">
        <f>FC_IND_PPP_PU_E!L63+FC_IND_PPP_PA_E!L63+FC_IND_PPP_PR_E!L63</f>
        <v>0</v>
      </c>
      <c r="M63" s="52">
        <f>FC_IND_PPP_PU_E!M63+FC_IND_PPP_PA_E!M63+FC_IND_PPP_PR_E!M63</f>
        <v>0</v>
      </c>
      <c r="N63" s="52">
        <f>FC_IND_PPP_PU_E!N63+FC_IND_PPP_PA_E!N63+FC_IND_PPP_PR_E!N63</f>
        <v>0</v>
      </c>
      <c r="O63" s="52">
        <f>FC_IND_PPP_PU_E!O63+FC_IND_PPP_PA_E!O63+FC_IND_PPP_PR_E!O63</f>
        <v>0</v>
      </c>
      <c r="P63" s="52">
        <f>FC_IND_PPP_PU_E!P63+FC_IND_PPP_PA_E!P63+FC_IND_PPP_PR_E!P63</f>
        <v>0</v>
      </c>
      <c r="Q63" s="52">
        <f>FC_IND_PPP_PU_E!Q63+FC_IND_PPP_PA_E!Q63+FC_IND_PPP_PR_E!Q63</f>
        <v>0</v>
      </c>
      <c r="R63" s="52">
        <f>FC_IND_PPP_PU_E!R63+FC_IND_PPP_PA_E!R63+FC_IND_PPP_PR_E!R63</f>
        <v>0</v>
      </c>
      <c r="S63" s="52">
        <f>FC_IND_PPP_PU_E!S63+FC_IND_PPP_PA_E!S63+FC_IND_PPP_PR_E!S63</f>
        <v>0</v>
      </c>
      <c r="T63" s="52">
        <f>FC_IND_PPP_PU_E!T63+FC_IND_PPP_PA_E!T63+FC_IND_PPP_PR_E!T63</f>
        <v>0</v>
      </c>
      <c r="U63" s="52">
        <f>FC_IND_PPP_PU_E!U63+FC_IND_PPP_PA_E!U63+FC_IND_PPP_PR_E!U63</f>
        <v>0</v>
      </c>
      <c r="V63" s="52">
        <f>FC_IND_PPP_PU_E!V63+FC_IND_PPP_PA_E!V63+FC_IND_PPP_PR_E!V63</f>
        <v>0</v>
      </c>
      <c r="W63" s="52">
        <f>FC_IND_PPP_PU_E!W63+FC_IND_PPP_PA_E!W63+FC_IND_PPP_PR_E!W63</f>
        <v>0</v>
      </c>
      <c r="X63" s="52">
        <f>FC_IND_PPP_PU_E!X63+FC_IND_PPP_PA_E!X63+FC_IND_PPP_PR_E!X63</f>
        <v>0</v>
      </c>
      <c r="Y63" s="52">
        <f>FC_IND_PPP_PU_E!Y63+FC_IND_PPP_PA_E!Y63+FC_IND_PPP_PR_E!Y63</f>
        <v>0</v>
      </c>
      <c r="Z63" s="52">
        <f>FC_IND_PPP_PU_E!Z63+FC_IND_PPP_PA_E!Z63+FC_IND_PPP_PR_E!Z63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FC_IND_PPP_PU_E!C64+FC_IND_PPP_PA_E!C64+FC_IND_PPP_PR_E!C64</f>
        <v>0</v>
      </c>
      <c r="D64" s="52">
        <f>FC_IND_PPP_PU_E!D64+FC_IND_PPP_PA_E!D64+FC_IND_PPP_PR_E!D64</f>
        <v>0</v>
      </c>
      <c r="E64" s="52">
        <f>FC_IND_PPP_PU_E!E64+FC_IND_PPP_PA_E!E64+FC_IND_PPP_PR_E!E64</f>
        <v>0</v>
      </c>
      <c r="F64" s="52">
        <f>FC_IND_PPP_PU_E!F64+FC_IND_PPP_PA_E!F64+FC_IND_PPP_PR_E!F64</f>
        <v>0</v>
      </c>
      <c r="G64" s="52">
        <f>FC_IND_PPP_PU_E!G64+FC_IND_PPP_PA_E!G64+FC_IND_PPP_PR_E!G64</f>
        <v>0</v>
      </c>
      <c r="H64" s="52">
        <f>FC_IND_PPP_PU_E!H64+FC_IND_PPP_PA_E!H64+FC_IND_PPP_PR_E!H64</f>
        <v>0</v>
      </c>
      <c r="I64" s="52">
        <f>FC_IND_PPP_PU_E!I64+FC_IND_PPP_PA_E!I64+FC_IND_PPP_PR_E!I64</f>
        <v>0</v>
      </c>
      <c r="J64" s="52">
        <f>FC_IND_PPP_PU_E!J64+FC_IND_PPP_PA_E!J64+FC_IND_PPP_PR_E!J64</f>
        <v>0</v>
      </c>
      <c r="K64" s="52">
        <f>FC_IND_PPP_PU_E!K64+FC_IND_PPP_PA_E!K64+FC_IND_PPP_PR_E!K64</f>
        <v>0</v>
      </c>
      <c r="L64" s="52">
        <f>FC_IND_PPP_PU_E!L64+FC_IND_PPP_PA_E!L64+FC_IND_PPP_PR_E!L64</f>
        <v>0</v>
      </c>
      <c r="M64" s="52">
        <f>FC_IND_PPP_PU_E!M64+FC_IND_PPP_PA_E!M64+FC_IND_PPP_PR_E!M64</f>
        <v>0</v>
      </c>
      <c r="N64" s="52">
        <f>FC_IND_PPP_PU_E!N64+FC_IND_PPP_PA_E!N64+FC_IND_PPP_PR_E!N64</f>
        <v>0</v>
      </c>
      <c r="O64" s="52">
        <f>FC_IND_PPP_PU_E!O64+FC_IND_PPP_PA_E!O64+FC_IND_PPP_PR_E!O64</f>
        <v>0</v>
      </c>
      <c r="P64" s="52">
        <f>FC_IND_PPP_PU_E!P64+FC_IND_PPP_PA_E!P64+FC_IND_PPP_PR_E!P64</f>
        <v>0</v>
      </c>
      <c r="Q64" s="52">
        <f>FC_IND_PPP_PU_E!Q64+FC_IND_PPP_PA_E!Q64+FC_IND_PPP_PR_E!Q64</f>
        <v>16.762243680000005</v>
      </c>
      <c r="R64" s="52">
        <f>FC_IND_PPP_PU_E!R64+FC_IND_PPP_PA_E!R64+FC_IND_PPP_PR_E!R64</f>
        <v>15.451778160000003</v>
      </c>
      <c r="S64" s="52">
        <f>FC_IND_PPP_PU_E!S64+FC_IND_PPP_PA_E!S64+FC_IND_PPP_PR_E!S64</f>
        <v>16.925978160000003</v>
      </c>
      <c r="T64" s="52">
        <f>FC_IND_PPP_PU_E!T64+FC_IND_PPP_PA_E!T64+FC_IND_PPP_PR_E!T64</f>
        <v>14.851287359999999</v>
      </c>
      <c r="U64" s="52">
        <f>FC_IND_PPP_PU_E!U64+FC_IND_PPP_PA_E!U64+FC_IND_PPP_PR_E!U64</f>
        <v>14.249224079999999</v>
      </c>
      <c r="V64" s="52">
        <f>FC_IND_PPP_PU_E!V64+FC_IND_PPP_PA_E!V64+FC_IND_PPP_PR_E!V64</f>
        <v>13.5262764</v>
      </c>
      <c r="W64" s="52">
        <f>FC_IND_PPP_PU_E!W64+FC_IND_PPP_PA_E!W64+FC_IND_PPP_PR_E!W64</f>
        <v>12.835957680000003</v>
      </c>
      <c r="X64" s="52">
        <f>FC_IND_PPP_PU_E!X64+FC_IND_PPP_PA_E!X64+FC_IND_PPP_PR_E!X64</f>
        <v>11.39340384</v>
      </c>
      <c r="Y64" s="52">
        <f>FC_IND_PPP_PU_E!Y64+FC_IND_PPP_PA_E!Y64+FC_IND_PPP_PR_E!Y64</f>
        <v>22.635259919999999</v>
      </c>
      <c r="Z64" s="52">
        <f>FC_IND_PPP_PU_E!Z64+FC_IND_PPP_PA_E!Z64+FC_IND_PPP_PR_E!Z64</f>
        <v>44.78855472</v>
      </c>
    </row>
    <row r="65" spans="1:26" ht="11.25" customHeight="1" x14ac:dyDescent="0.2">
      <c r="A65" s="50" t="s">
        <v>98</v>
      </c>
      <c r="B65" s="51" t="s">
        <v>99</v>
      </c>
      <c r="C65" s="52">
        <f>FC_IND_PPP_PU_E!C65+FC_IND_PPP_PA_E!C65+FC_IND_PPP_PR_E!C65</f>
        <v>0</v>
      </c>
      <c r="D65" s="52">
        <f>FC_IND_PPP_PU_E!D65+FC_IND_PPP_PA_E!D65+FC_IND_PPP_PR_E!D65</f>
        <v>0</v>
      </c>
      <c r="E65" s="52">
        <f>FC_IND_PPP_PU_E!E65+FC_IND_PPP_PA_E!E65+FC_IND_PPP_PR_E!E65</f>
        <v>0</v>
      </c>
      <c r="F65" s="52">
        <f>FC_IND_PPP_PU_E!F65+FC_IND_PPP_PA_E!F65+FC_IND_PPP_PR_E!F65</f>
        <v>0</v>
      </c>
      <c r="G65" s="52">
        <f>FC_IND_PPP_PU_E!G65+FC_IND_PPP_PA_E!G65+FC_IND_PPP_PR_E!G65</f>
        <v>0</v>
      </c>
      <c r="H65" s="52">
        <f>FC_IND_PPP_PU_E!H65+FC_IND_PPP_PA_E!H65+FC_IND_PPP_PR_E!H65</f>
        <v>0</v>
      </c>
      <c r="I65" s="52">
        <f>FC_IND_PPP_PU_E!I65+FC_IND_PPP_PA_E!I65+FC_IND_PPP_PR_E!I65</f>
        <v>0</v>
      </c>
      <c r="J65" s="52">
        <f>FC_IND_PPP_PU_E!J65+FC_IND_PPP_PA_E!J65+FC_IND_PPP_PR_E!J65</f>
        <v>0</v>
      </c>
      <c r="K65" s="52">
        <f>FC_IND_PPP_PU_E!K65+FC_IND_PPP_PA_E!K65+FC_IND_PPP_PR_E!K65</f>
        <v>0</v>
      </c>
      <c r="L65" s="52">
        <f>FC_IND_PPP_PU_E!L65+FC_IND_PPP_PA_E!L65+FC_IND_PPP_PR_E!L65</f>
        <v>0</v>
      </c>
      <c r="M65" s="52">
        <f>FC_IND_PPP_PU_E!M65+FC_IND_PPP_PA_E!M65+FC_IND_PPP_PR_E!M65</f>
        <v>0</v>
      </c>
      <c r="N65" s="52">
        <f>FC_IND_PPP_PU_E!N65+FC_IND_PPP_PA_E!N65+FC_IND_PPP_PR_E!N65</f>
        <v>0</v>
      </c>
      <c r="O65" s="52">
        <f>FC_IND_PPP_PU_E!O65+FC_IND_PPP_PA_E!O65+FC_IND_PPP_PR_E!O65</f>
        <v>0</v>
      </c>
      <c r="P65" s="52">
        <f>FC_IND_PPP_PU_E!P65+FC_IND_PPP_PA_E!P65+FC_IND_PPP_PR_E!P65</f>
        <v>0</v>
      </c>
      <c r="Q65" s="52">
        <f>FC_IND_PPP_PU_E!Q65+FC_IND_PPP_PA_E!Q65+FC_IND_PPP_PR_E!Q65</f>
        <v>0</v>
      </c>
      <c r="R65" s="52">
        <f>FC_IND_PPP_PU_E!R65+FC_IND_PPP_PA_E!R65+FC_IND_PPP_PR_E!R65</f>
        <v>0</v>
      </c>
      <c r="S65" s="52">
        <f>FC_IND_PPP_PU_E!S65+FC_IND_PPP_PA_E!S65+FC_IND_PPP_PR_E!S65</f>
        <v>0</v>
      </c>
      <c r="T65" s="52">
        <f>FC_IND_PPP_PU_E!T65+FC_IND_PPP_PA_E!T65+FC_IND_PPP_PR_E!T65</f>
        <v>0</v>
      </c>
      <c r="U65" s="52">
        <f>FC_IND_PPP_PU_E!U65+FC_IND_PPP_PA_E!U65+FC_IND_PPP_PR_E!U65</f>
        <v>0</v>
      </c>
      <c r="V65" s="52">
        <f>FC_IND_PPP_PU_E!V65+FC_IND_PPP_PA_E!V65+FC_IND_PPP_PR_E!V65</f>
        <v>0</v>
      </c>
      <c r="W65" s="52">
        <f>FC_IND_PPP_PU_E!W65+FC_IND_PPP_PA_E!W65+FC_IND_PPP_PR_E!W65</f>
        <v>0</v>
      </c>
      <c r="X65" s="52">
        <f>FC_IND_PPP_PU_E!X65+FC_IND_PPP_PA_E!X65+FC_IND_PPP_PR_E!X65</f>
        <v>0</v>
      </c>
      <c r="Y65" s="52">
        <f>FC_IND_PPP_PU_E!Y65+FC_IND_PPP_PA_E!Y65+FC_IND_PPP_PR_E!Y65</f>
        <v>0</v>
      </c>
      <c r="Z65" s="52">
        <f>FC_IND_PPP_PU_E!Z65+FC_IND_PPP_PA_E!Z65+FC_IND_PPP_PR_E!Z65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FC_IND_PPP_PU_E!C66+FC_IND_PPP_PA_E!C66+FC_IND_PPP_PR_E!C66</f>
        <v>0</v>
      </c>
      <c r="D66" s="52">
        <f>FC_IND_PPP_PU_E!D66+FC_IND_PPP_PA_E!D66+FC_IND_PPP_PR_E!D66</f>
        <v>0</v>
      </c>
      <c r="E66" s="52">
        <f>FC_IND_PPP_PU_E!E66+FC_IND_PPP_PA_E!E66+FC_IND_PPP_PR_E!E66</f>
        <v>0</v>
      </c>
      <c r="F66" s="52">
        <f>FC_IND_PPP_PU_E!F66+FC_IND_PPP_PA_E!F66+FC_IND_PPP_PR_E!F66</f>
        <v>0</v>
      </c>
      <c r="G66" s="52">
        <f>FC_IND_PPP_PU_E!G66+FC_IND_PPP_PA_E!G66+FC_IND_PPP_PR_E!G66</f>
        <v>0</v>
      </c>
      <c r="H66" s="52">
        <f>FC_IND_PPP_PU_E!H66+FC_IND_PPP_PA_E!H66+FC_IND_PPP_PR_E!H66</f>
        <v>0</v>
      </c>
      <c r="I66" s="52">
        <f>FC_IND_PPP_PU_E!I66+FC_IND_PPP_PA_E!I66+FC_IND_PPP_PR_E!I66</f>
        <v>0</v>
      </c>
      <c r="J66" s="52">
        <f>FC_IND_PPP_PU_E!J66+FC_IND_PPP_PA_E!J66+FC_IND_PPP_PR_E!J66</f>
        <v>0</v>
      </c>
      <c r="K66" s="52">
        <f>FC_IND_PPP_PU_E!K66+FC_IND_PPP_PA_E!K66+FC_IND_PPP_PR_E!K66</f>
        <v>0</v>
      </c>
      <c r="L66" s="52">
        <f>FC_IND_PPP_PU_E!L66+FC_IND_PPP_PA_E!L66+FC_IND_PPP_PR_E!L66</f>
        <v>0</v>
      </c>
      <c r="M66" s="52">
        <f>FC_IND_PPP_PU_E!M66+FC_IND_PPP_PA_E!M66+FC_IND_PPP_PR_E!M66</f>
        <v>0</v>
      </c>
      <c r="N66" s="52">
        <f>FC_IND_PPP_PU_E!N66+FC_IND_PPP_PA_E!N66+FC_IND_PPP_PR_E!N66</f>
        <v>0</v>
      </c>
      <c r="O66" s="52">
        <f>FC_IND_PPP_PU_E!O66+FC_IND_PPP_PA_E!O66+FC_IND_PPP_PR_E!O66</f>
        <v>0</v>
      </c>
      <c r="P66" s="52">
        <f>FC_IND_PPP_PU_E!P66+FC_IND_PPP_PA_E!P66+FC_IND_PPP_PR_E!P66</f>
        <v>0</v>
      </c>
      <c r="Q66" s="52">
        <f>FC_IND_PPP_PU_E!Q66+FC_IND_PPP_PA_E!Q66+FC_IND_PPP_PR_E!Q66</f>
        <v>0</v>
      </c>
      <c r="R66" s="52">
        <f>FC_IND_PPP_PU_E!R66+FC_IND_PPP_PA_E!R66+FC_IND_PPP_PR_E!R66</f>
        <v>0</v>
      </c>
      <c r="S66" s="52">
        <f>FC_IND_PPP_PU_E!S66+FC_IND_PPP_PA_E!S66+FC_IND_PPP_PR_E!S66</f>
        <v>0</v>
      </c>
      <c r="T66" s="52">
        <f>FC_IND_PPP_PU_E!T66+FC_IND_PPP_PA_E!T66+FC_IND_PPP_PR_E!T66</f>
        <v>0</v>
      </c>
      <c r="U66" s="52">
        <f>FC_IND_PPP_PU_E!U66+FC_IND_PPP_PA_E!U66+FC_IND_PPP_PR_E!U66</f>
        <v>0</v>
      </c>
      <c r="V66" s="52">
        <f>FC_IND_PPP_PU_E!V66+FC_IND_PPP_PA_E!V66+FC_IND_PPP_PR_E!V66</f>
        <v>0</v>
      </c>
      <c r="W66" s="52">
        <f>FC_IND_PPP_PU_E!W66+FC_IND_PPP_PA_E!W66+FC_IND_PPP_PR_E!W66</f>
        <v>0</v>
      </c>
      <c r="X66" s="52">
        <f>FC_IND_PPP_PU_E!X66+FC_IND_PPP_PA_E!X66+FC_IND_PPP_PR_E!X66</f>
        <v>0</v>
      </c>
      <c r="Y66" s="52">
        <f>FC_IND_PPP_PU_E!Y66+FC_IND_PPP_PA_E!Y66+FC_IND_PPP_PR_E!Y66</f>
        <v>0</v>
      </c>
      <c r="Z66" s="52">
        <f>FC_IND_PPP_PU_E!Z66+FC_IND_PPP_PA_E!Z66+FC_IND_PPP_PR_E!Z66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FC_IND_PPP_PU_E!C67+FC_IND_PPP_PA_E!C67+FC_IND_PPP_PR_E!C67</f>
        <v>0</v>
      </c>
      <c r="D67" s="52">
        <f>FC_IND_PPP_PU_E!D67+FC_IND_PPP_PA_E!D67+FC_IND_PPP_PR_E!D67</f>
        <v>0</v>
      </c>
      <c r="E67" s="52">
        <f>FC_IND_PPP_PU_E!E67+FC_IND_PPP_PA_E!E67+FC_IND_PPP_PR_E!E67</f>
        <v>0</v>
      </c>
      <c r="F67" s="52">
        <f>FC_IND_PPP_PU_E!F67+FC_IND_PPP_PA_E!F67+FC_IND_PPP_PR_E!F67</f>
        <v>0</v>
      </c>
      <c r="G67" s="52">
        <f>FC_IND_PPP_PU_E!G67+FC_IND_PPP_PA_E!G67+FC_IND_PPP_PR_E!G67</f>
        <v>0</v>
      </c>
      <c r="H67" s="52">
        <f>FC_IND_PPP_PU_E!H67+FC_IND_PPP_PA_E!H67+FC_IND_PPP_PR_E!H67</f>
        <v>0</v>
      </c>
      <c r="I67" s="52">
        <f>FC_IND_PPP_PU_E!I67+FC_IND_PPP_PA_E!I67+FC_IND_PPP_PR_E!I67</f>
        <v>0</v>
      </c>
      <c r="J67" s="52">
        <f>FC_IND_PPP_PU_E!J67+FC_IND_PPP_PA_E!J67+FC_IND_PPP_PR_E!J67</f>
        <v>0</v>
      </c>
      <c r="K67" s="52">
        <f>FC_IND_PPP_PU_E!K67+FC_IND_PPP_PA_E!K67+FC_IND_PPP_PR_E!K67</f>
        <v>0</v>
      </c>
      <c r="L67" s="52">
        <f>FC_IND_PPP_PU_E!L67+FC_IND_PPP_PA_E!L67+FC_IND_PPP_PR_E!L67</f>
        <v>0</v>
      </c>
      <c r="M67" s="52">
        <f>FC_IND_PPP_PU_E!M67+FC_IND_PPP_PA_E!M67+FC_IND_PPP_PR_E!M67</f>
        <v>0</v>
      </c>
      <c r="N67" s="52">
        <f>FC_IND_PPP_PU_E!N67+FC_IND_PPP_PA_E!N67+FC_IND_PPP_PR_E!N67</f>
        <v>0</v>
      </c>
      <c r="O67" s="52">
        <f>FC_IND_PPP_PU_E!O67+FC_IND_PPP_PA_E!O67+FC_IND_PPP_PR_E!O67</f>
        <v>0</v>
      </c>
      <c r="P67" s="52">
        <f>FC_IND_PPP_PU_E!P67+FC_IND_PPP_PA_E!P67+FC_IND_PPP_PR_E!P67</f>
        <v>0</v>
      </c>
      <c r="Q67" s="52">
        <f>FC_IND_PPP_PU_E!Q67+FC_IND_PPP_PA_E!Q67+FC_IND_PPP_PR_E!Q67</f>
        <v>0</v>
      </c>
      <c r="R67" s="52">
        <f>FC_IND_PPP_PU_E!R67+FC_IND_PPP_PA_E!R67+FC_IND_PPP_PR_E!R67</f>
        <v>0</v>
      </c>
      <c r="S67" s="52">
        <f>FC_IND_PPP_PU_E!S67+FC_IND_PPP_PA_E!S67+FC_IND_PPP_PR_E!S67</f>
        <v>0</v>
      </c>
      <c r="T67" s="52">
        <f>FC_IND_PPP_PU_E!T67+FC_IND_PPP_PA_E!T67+FC_IND_PPP_PR_E!T67</f>
        <v>0</v>
      </c>
      <c r="U67" s="52">
        <f>FC_IND_PPP_PU_E!U67+FC_IND_PPP_PA_E!U67+FC_IND_PPP_PR_E!U67</f>
        <v>0</v>
      </c>
      <c r="V67" s="52">
        <f>FC_IND_PPP_PU_E!V67+FC_IND_PPP_PA_E!V67+FC_IND_PPP_PR_E!V67</f>
        <v>0</v>
      </c>
      <c r="W67" s="52">
        <f>FC_IND_PPP_PU_E!W67+FC_IND_PPP_PA_E!W67+FC_IND_PPP_PR_E!W67</f>
        <v>0</v>
      </c>
      <c r="X67" s="52">
        <f>FC_IND_PPP_PU_E!X67+FC_IND_PPP_PA_E!X67+FC_IND_PPP_PR_E!X67</f>
        <v>0</v>
      </c>
      <c r="Y67" s="52">
        <f>FC_IND_PPP_PU_E!Y67+FC_IND_PPP_PA_E!Y67+FC_IND_PPP_PR_E!Y67</f>
        <v>0</v>
      </c>
      <c r="Z67" s="52">
        <f>FC_IND_PPP_PU_E!Z67+FC_IND_PPP_PA_E!Z67+FC_IND_PPP_PR_E!Z67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FC_IND_PPP_PU_E!C68+FC_IND_PPP_PA_E!C68+FC_IND_PPP_PR_E!C68</f>
        <v>0</v>
      </c>
      <c r="D68" s="52">
        <f>FC_IND_PPP_PU_E!D68+FC_IND_PPP_PA_E!D68+FC_IND_PPP_PR_E!D68</f>
        <v>0</v>
      </c>
      <c r="E68" s="52">
        <f>FC_IND_PPP_PU_E!E68+FC_IND_PPP_PA_E!E68+FC_IND_PPP_PR_E!E68</f>
        <v>0</v>
      </c>
      <c r="F68" s="52">
        <f>FC_IND_PPP_PU_E!F68+FC_IND_PPP_PA_E!F68+FC_IND_PPP_PR_E!F68</f>
        <v>0</v>
      </c>
      <c r="G68" s="52">
        <f>FC_IND_PPP_PU_E!G68+FC_IND_PPP_PA_E!G68+FC_IND_PPP_PR_E!G68</f>
        <v>0</v>
      </c>
      <c r="H68" s="52">
        <f>FC_IND_PPP_PU_E!H68+FC_IND_PPP_PA_E!H68+FC_IND_PPP_PR_E!H68</f>
        <v>0</v>
      </c>
      <c r="I68" s="52">
        <f>FC_IND_PPP_PU_E!I68+FC_IND_PPP_PA_E!I68+FC_IND_PPP_PR_E!I68</f>
        <v>0</v>
      </c>
      <c r="J68" s="52">
        <f>FC_IND_PPP_PU_E!J68+FC_IND_PPP_PA_E!J68+FC_IND_PPP_PR_E!J68</f>
        <v>0</v>
      </c>
      <c r="K68" s="52">
        <f>FC_IND_PPP_PU_E!K68+FC_IND_PPP_PA_E!K68+FC_IND_PPP_PR_E!K68</f>
        <v>0</v>
      </c>
      <c r="L68" s="52">
        <f>FC_IND_PPP_PU_E!L68+FC_IND_PPP_PA_E!L68+FC_IND_PPP_PR_E!L68</f>
        <v>0</v>
      </c>
      <c r="M68" s="52">
        <f>FC_IND_PPP_PU_E!M68+FC_IND_PPP_PA_E!M68+FC_IND_PPP_PR_E!M68</f>
        <v>0</v>
      </c>
      <c r="N68" s="52">
        <f>FC_IND_PPP_PU_E!N68+FC_IND_PPP_PA_E!N68+FC_IND_PPP_PR_E!N68</f>
        <v>0</v>
      </c>
      <c r="O68" s="52">
        <f>FC_IND_PPP_PU_E!O68+FC_IND_PPP_PA_E!O68+FC_IND_PPP_PR_E!O68</f>
        <v>0</v>
      </c>
      <c r="P68" s="52">
        <f>FC_IND_PPP_PU_E!P68+FC_IND_PPP_PA_E!P68+FC_IND_PPP_PR_E!P68</f>
        <v>0</v>
      </c>
      <c r="Q68" s="52">
        <f>FC_IND_PPP_PU_E!Q68+FC_IND_PPP_PA_E!Q68+FC_IND_PPP_PR_E!Q68</f>
        <v>0</v>
      </c>
      <c r="R68" s="52">
        <f>FC_IND_PPP_PU_E!R68+FC_IND_PPP_PA_E!R68+FC_IND_PPP_PR_E!R68</f>
        <v>0</v>
      </c>
      <c r="S68" s="52">
        <f>FC_IND_PPP_PU_E!S68+FC_IND_PPP_PA_E!S68+FC_IND_PPP_PR_E!S68</f>
        <v>0</v>
      </c>
      <c r="T68" s="52">
        <f>FC_IND_PPP_PU_E!T68+FC_IND_PPP_PA_E!T68+FC_IND_PPP_PR_E!T68</f>
        <v>0</v>
      </c>
      <c r="U68" s="52">
        <f>FC_IND_PPP_PU_E!U68+FC_IND_PPP_PA_E!U68+FC_IND_PPP_PR_E!U68</f>
        <v>0</v>
      </c>
      <c r="V68" s="52">
        <f>FC_IND_PPP_PU_E!V68+FC_IND_PPP_PA_E!V68+FC_IND_PPP_PR_E!V68</f>
        <v>0</v>
      </c>
      <c r="W68" s="52">
        <f>FC_IND_PPP_PU_E!W68+FC_IND_PPP_PA_E!W68+FC_IND_PPP_PR_E!W68</f>
        <v>0</v>
      </c>
      <c r="X68" s="52">
        <f>FC_IND_PPP_PU_E!X68+FC_IND_PPP_PA_E!X68+FC_IND_PPP_PR_E!X68</f>
        <v>0</v>
      </c>
      <c r="Y68" s="52">
        <f>FC_IND_PPP_PU_E!Y68+FC_IND_PPP_PA_E!Y68+FC_IND_PPP_PR_E!Y68</f>
        <v>0</v>
      </c>
      <c r="Z68" s="52">
        <f>FC_IND_PPP_PU_E!Z68+FC_IND_PPP_PA_E!Z68+FC_IND_PPP_PR_E!Z68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FC_IND_PPP_PU_E!C69+FC_IND_PPP_PA_E!C69+FC_IND_PPP_PR_E!C69</f>
        <v>0</v>
      </c>
      <c r="D69" s="52">
        <f>FC_IND_PPP_PU_E!D69+FC_IND_PPP_PA_E!D69+FC_IND_PPP_PR_E!D69</f>
        <v>0</v>
      </c>
      <c r="E69" s="52">
        <f>FC_IND_PPP_PU_E!E69+FC_IND_PPP_PA_E!E69+FC_IND_PPP_PR_E!E69</f>
        <v>0</v>
      </c>
      <c r="F69" s="52">
        <f>FC_IND_PPP_PU_E!F69+FC_IND_PPP_PA_E!F69+FC_IND_PPP_PR_E!F69</f>
        <v>0</v>
      </c>
      <c r="G69" s="52">
        <f>FC_IND_PPP_PU_E!G69+FC_IND_PPP_PA_E!G69+FC_IND_PPP_PR_E!G69</f>
        <v>0</v>
      </c>
      <c r="H69" s="52">
        <f>FC_IND_PPP_PU_E!H69+FC_IND_PPP_PA_E!H69+FC_IND_PPP_PR_E!H69</f>
        <v>0</v>
      </c>
      <c r="I69" s="52">
        <f>FC_IND_PPP_PU_E!I69+FC_IND_PPP_PA_E!I69+FC_IND_PPP_PR_E!I69</f>
        <v>0</v>
      </c>
      <c r="J69" s="52">
        <f>FC_IND_PPP_PU_E!J69+FC_IND_PPP_PA_E!J69+FC_IND_PPP_PR_E!J69</f>
        <v>0</v>
      </c>
      <c r="K69" s="52">
        <f>FC_IND_PPP_PU_E!K69+FC_IND_PPP_PA_E!K69+FC_IND_PPP_PR_E!K69</f>
        <v>0</v>
      </c>
      <c r="L69" s="52">
        <f>FC_IND_PPP_PU_E!L69+FC_IND_PPP_PA_E!L69+FC_IND_PPP_PR_E!L69</f>
        <v>0</v>
      </c>
      <c r="M69" s="52">
        <f>FC_IND_PPP_PU_E!M69+FC_IND_PPP_PA_E!M69+FC_IND_PPP_PR_E!M69</f>
        <v>0</v>
      </c>
      <c r="N69" s="52">
        <f>FC_IND_PPP_PU_E!N69+FC_IND_PPP_PA_E!N69+FC_IND_PPP_PR_E!N69</f>
        <v>0</v>
      </c>
      <c r="O69" s="52">
        <f>FC_IND_PPP_PU_E!O69+FC_IND_PPP_PA_E!O69+FC_IND_PPP_PR_E!O69</f>
        <v>0</v>
      </c>
      <c r="P69" s="52">
        <f>FC_IND_PPP_PU_E!P69+FC_IND_PPP_PA_E!P69+FC_IND_PPP_PR_E!P69</f>
        <v>0</v>
      </c>
      <c r="Q69" s="52">
        <f>FC_IND_PPP_PU_E!Q69+FC_IND_PPP_PA_E!Q69+FC_IND_PPP_PR_E!Q69</f>
        <v>0</v>
      </c>
      <c r="R69" s="52">
        <f>FC_IND_PPP_PU_E!R69+FC_IND_PPP_PA_E!R69+FC_IND_PPP_PR_E!R69</f>
        <v>0</v>
      </c>
      <c r="S69" s="52">
        <f>FC_IND_PPP_PU_E!S69+FC_IND_PPP_PA_E!S69+FC_IND_PPP_PR_E!S69</f>
        <v>0</v>
      </c>
      <c r="T69" s="52">
        <f>FC_IND_PPP_PU_E!T69+FC_IND_PPP_PA_E!T69+FC_IND_PPP_PR_E!T69</f>
        <v>0.60763392000000005</v>
      </c>
      <c r="U69" s="52">
        <f>FC_IND_PPP_PU_E!U69+FC_IND_PPP_PA_E!U69+FC_IND_PPP_PR_E!U69</f>
        <v>0.59718384000000013</v>
      </c>
      <c r="V69" s="52">
        <f>FC_IND_PPP_PU_E!V69+FC_IND_PPP_PA_E!V69+FC_IND_PPP_PR_E!V69</f>
        <v>0.61553519999999984</v>
      </c>
      <c r="W69" s="52">
        <f>FC_IND_PPP_PU_E!W69+FC_IND_PPP_PA_E!W69+FC_IND_PPP_PR_E!W69</f>
        <v>0.58953744000000008</v>
      </c>
      <c r="X69" s="52">
        <f>FC_IND_PPP_PU_E!X69+FC_IND_PPP_PA_E!X69+FC_IND_PPP_PR_E!X69</f>
        <v>0.73201536000000011</v>
      </c>
      <c r="Y69" s="52">
        <f>FC_IND_PPP_PU_E!Y69+FC_IND_PPP_PA_E!Y69+FC_IND_PPP_PR_E!Y69</f>
        <v>0.63669024000000018</v>
      </c>
      <c r="Z69" s="52">
        <f>FC_IND_PPP_PU_E!Z69+FC_IND_PPP_PA_E!Z69+FC_IND_PPP_PR_E!Z69</f>
        <v>0.68307839999999997</v>
      </c>
    </row>
    <row r="70" spans="1:26" ht="11.25" customHeight="1" x14ac:dyDescent="0.2">
      <c r="A70" s="50" t="s">
        <v>108</v>
      </c>
      <c r="B70" s="51" t="s">
        <v>109</v>
      </c>
      <c r="C70" s="52">
        <f>FC_IND_PPP_PU_E!C70+FC_IND_PPP_PA_E!C70+FC_IND_PPP_PR_E!C70</f>
        <v>0</v>
      </c>
      <c r="D70" s="52">
        <f>FC_IND_PPP_PU_E!D70+FC_IND_PPP_PA_E!D70+FC_IND_PPP_PR_E!D70</f>
        <v>0</v>
      </c>
      <c r="E70" s="52">
        <f>FC_IND_PPP_PU_E!E70+FC_IND_PPP_PA_E!E70+FC_IND_PPP_PR_E!E70</f>
        <v>0</v>
      </c>
      <c r="F70" s="52">
        <f>FC_IND_PPP_PU_E!F70+FC_IND_PPP_PA_E!F70+FC_IND_PPP_PR_E!F70</f>
        <v>0</v>
      </c>
      <c r="G70" s="52">
        <f>FC_IND_PPP_PU_E!G70+FC_IND_PPP_PA_E!G70+FC_IND_PPP_PR_E!G70</f>
        <v>0</v>
      </c>
      <c r="H70" s="52">
        <f>FC_IND_PPP_PU_E!H70+FC_IND_PPP_PA_E!H70+FC_IND_PPP_PR_E!H70</f>
        <v>0</v>
      </c>
      <c r="I70" s="52">
        <f>FC_IND_PPP_PU_E!I70+FC_IND_PPP_PA_E!I70+FC_IND_PPP_PR_E!I70</f>
        <v>0</v>
      </c>
      <c r="J70" s="52">
        <f>FC_IND_PPP_PU_E!J70+FC_IND_PPP_PA_E!J70+FC_IND_PPP_PR_E!J70</f>
        <v>0</v>
      </c>
      <c r="K70" s="52">
        <f>FC_IND_PPP_PU_E!K70+FC_IND_PPP_PA_E!K70+FC_IND_PPP_PR_E!K70</f>
        <v>0</v>
      </c>
      <c r="L70" s="52">
        <f>FC_IND_PPP_PU_E!L70+FC_IND_PPP_PA_E!L70+FC_IND_PPP_PR_E!L70</f>
        <v>0</v>
      </c>
      <c r="M70" s="52">
        <f>FC_IND_PPP_PU_E!M70+FC_IND_PPP_PA_E!M70+FC_IND_PPP_PR_E!M70</f>
        <v>0</v>
      </c>
      <c r="N70" s="52">
        <f>FC_IND_PPP_PU_E!N70+FC_IND_PPP_PA_E!N70+FC_IND_PPP_PR_E!N70</f>
        <v>0</v>
      </c>
      <c r="O70" s="52">
        <f>FC_IND_PPP_PU_E!O70+FC_IND_PPP_PA_E!O70+FC_IND_PPP_PR_E!O70</f>
        <v>0</v>
      </c>
      <c r="P70" s="52">
        <f>FC_IND_PPP_PU_E!P70+FC_IND_PPP_PA_E!P70+FC_IND_PPP_PR_E!P70</f>
        <v>0</v>
      </c>
      <c r="Q70" s="52">
        <f>FC_IND_PPP_PU_E!Q70+FC_IND_PPP_PA_E!Q70+FC_IND_PPP_PR_E!Q70</f>
        <v>0</v>
      </c>
      <c r="R70" s="52">
        <f>FC_IND_PPP_PU_E!R70+FC_IND_PPP_PA_E!R70+FC_IND_PPP_PR_E!R70</f>
        <v>0</v>
      </c>
      <c r="S70" s="52">
        <f>FC_IND_PPP_PU_E!S70+FC_IND_PPP_PA_E!S70+FC_IND_PPP_PR_E!S70</f>
        <v>0</v>
      </c>
      <c r="T70" s="52">
        <f>FC_IND_PPP_PU_E!T70+FC_IND_PPP_PA_E!T70+FC_IND_PPP_PR_E!T70</f>
        <v>0</v>
      </c>
      <c r="U70" s="52">
        <f>FC_IND_PPP_PU_E!U70+FC_IND_PPP_PA_E!U70+FC_IND_PPP_PR_E!U70</f>
        <v>0</v>
      </c>
      <c r="V70" s="52">
        <f>FC_IND_PPP_PU_E!V70+FC_IND_PPP_PA_E!V70+FC_IND_PPP_PR_E!V70</f>
        <v>0</v>
      </c>
      <c r="W70" s="52">
        <f>FC_IND_PPP_PU_E!W70+FC_IND_PPP_PA_E!W70+FC_IND_PPP_PR_E!W70</f>
        <v>0</v>
      </c>
      <c r="X70" s="52">
        <f>FC_IND_PPP_PU_E!X70+FC_IND_PPP_PA_E!X70+FC_IND_PPP_PR_E!X70</f>
        <v>0</v>
      </c>
      <c r="Y70" s="52">
        <f>FC_IND_PPP_PU_E!Y70+FC_IND_PPP_PA_E!Y70+FC_IND_PPP_PR_E!Y70</f>
        <v>0</v>
      </c>
      <c r="Z70" s="52">
        <f>FC_IND_PPP_PU_E!Z70+FC_IND_PPP_PA_E!Z70+FC_IND_PPP_PR_E!Z70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FC_IND_PPP_PU_E!C71+FC_IND_PPP_PA_E!C71+FC_IND_PPP_PR_E!C71</f>
        <v>0</v>
      </c>
      <c r="D71" s="52">
        <f>FC_IND_PPP_PU_E!D71+FC_IND_PPP_PA_E!D71+FC_IND_PPP_PR_E!D71</f>
        <v>0</v>
      </c>
      <c r="E71" s="52">
        <f>FC_IND_PPP_PU_E!E71+FC_IND_PPP_PA_E!E71+FC_IND_PPP_PR_E!E71</f>
        <v>0</v>
      </c>
      <c r="F71" s="52">
        <f>FC_IND_PPP_PU_E!F71+FC_IND_PPP_PA_E!F71+FC_IND_PPP_PR_E!F71</f>
        <v>0</v>
      </c>
      <c r="G71" s="52">
        <f>FC_IND_PPP_PU_E!G71+FC_IND_PPP_PA_E!G71+FC_IND_PPP_PR_E!G71</f>
        <v>0</v>
      </c>
      <c r="H71" s="52">
        <f>FC_IND_PPP_PU_E!H71+FC_IND_PPP_PA_E!H71+FC_IND_PPP_PR_E!H71</f>
        <v>0</v>
      </c>
      <c r="I71" s="52">
        <f>FC_IND_PPP_PU_E!I71+FC_IND_PPP_PA_E!I71+FC_IND_PPP_PR_E!I71</f>
        <v>0</v>
      </c>
      <c r="J71" s="52">
        <f>FC_IND_PPP_PU_E!J71+FC_IND_PPP_PA_E!J71+FC_IND_PPP_PR_E!J71</f>
        <v>0</v>
      </c>
      <c r="K71" s="52">
        <f>FC_IND_PPP_PU_E!K71+FC_IND_PPP_PA_E!K71+FC_IND_PPP_PR_E!K71</f>
        <v>0</v>
      </c>
      <c r="L71" s="52">
        <f>FC_IND_PPP_PU_E!L71+FC_IND_PPP_PA_E!L71+FC_IND_PPP_PR_E!L71</f>
        <v>0</v>
      </c>
      <c r="M71" s="52">
        <f>FC_IND_PPP_PU_E!M71+FC_IND_PPP_PA_E!M71+FC_IND_PPP_PR_E!M71</f>
        <v>0</v>
      </c>
      <c r="N71" s="52">
        <f>FC_IND_PPP_PU_E!N71+FC_IND_PPP_PA_E!N71+FC_IND_PPP_PR_E!N71</f>
        <v>0</v>
      </c>
      <c r="O71" s="52">
        <f>FC_IND_PPP_PU_E!O71+FC_IND_PPP_PA_E!O71+FC_IND_PPP_PR_E!O71</f>
        <v>0</v>
      </c>
      <c r="P71" s="52">
        <f>FC_IND_PPP_PU_E!P71+FC_IND_PPP_PA_E!P71+FC_IND_PPP_PR_E!P71</f>
        <v>0</v>
      </c>
      <c r="Q71" s="52">
        <f>FC_IND_PPP_PU_E!Q71+FC_IND_PPP_PA_E!Q71+FC_IND_PPP_PR_E!Q71</f>
        <v>0</v>
      </c>
      <c r="R71" s="52">
        <f>FC_IND_PPP_PU_E!R71+FC_IND_PPP_PA_E!R71+FC_IND_PPP_PR_E!R71</f>
        <v>0</v>
      </c>
      <c r="S71" s="52">
        <f>FC_IND_PPP_PU_E!S71+FC_IND_PPP_PA_E!S71+FC_IND_PPP_PR_E!S71</f>
        <v>0</v>
      </c>
      <c r="T71" s="52">
        <f>FC_IND_PPP_PU_E!T71+FC_IND_PPP_PA_E!T71+FC_IND_PPP_PR_E!T71</f>
        <v>0</v>
      </c>
      <c r="U71" s="52">
        <f>FC_IND_PPP_PU_E!U71+FC_IND_PPP_PA_E!U71+FC_IND_PPP_PR_E!U71</f>
        <v>0</v>
      </c>
      <c r="V71" s="52">
        <f>FC_IND_PPP_PU_E!V71+FC_IND_PPP_PA_E!V71+FC_IND_PPP_PR_E!V71</f>
        <v>0</v>
      </c>
      <c r="W71" s="52">
        <f>FC_IND_PPP_PU_E!W71+FC_IND_PPP_PA_E!W71+FC_IND_PPP_PR_E!W71</f>
        <v>0</v>
      </c>
      <c r="X71" s="52">
        <f>FC_IND_PPP_PU_E!X71+FC_IND_PPP_PA_E!X71+FC_IND_PPP_PR_E!X71</f>
        <v>0</v>
      </c>
      <c r="Y71" s="52">
        <f>FC_IND_PPP_PU_E!Y71+FC_IND_PPP_PA_E!Y71+FC_IND_PPP_PR_E!Y71</f>
        <v>0</v>
      </c>
      <c r="Z71" s="52">
        <f>FC_IND_PPP_PU_E!Z71+FC_IND_PPP_PA_E!Z71+FC_IND_PPP_PR_E!Z71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FC_IND_PPP_PU_E!C72+FC_IND_PPP_PA_E!C72+FC_IND_PPP_PR_E!C72</f>
        <v>0</v>
      </c>
      <c r="D72" s="55">
        <f>FC_IND_PPP_PU_E!D72+FC_IND_PPP_PA_E!D72+FC_IND_PPP_PR_E!D72</f>
        <v>0</v>
      </c>
      <c r="E72" s="55">
        <f>FC_IND_PPP_PU_E!E72+FC_IND_PPP_PA_E!E72+FC_IND_PPP_PR_E!E72</f>
        <v>0</v>
      </c>
      <c r="F72" s="55">
        <f>FC_IND_PPP_PU_E!F72+FC_IND_PPP_PA_E!F72+FC_IND_PPP_PR_E!F72</f>
        <v>0</v>
      </c>
      <c r="G72" s="55">
        <f>FC_IND_PPP_PU_E!G72+FC_IND_PPP_PA_E!G72+FC_IND_PPP_PR_E!G72</f>
        <v>0</v>
      </c>
      <c r="H72" s="55">
        <f>FC_IND_PPP_PU_E!H72+FC_IND_PPP_PA_E!H72+FC_IND_PPP_PR_E!H72</f>
        <v>0</v>
      </c>
      <c r="I72" s="55">
        <f>FC_IND_PPP_PU_E!I72+FC_IND_PPP_PA_E!I72+FC_IND_PPP_PR_E!I72</f>
        <v>0</v>
      </c>
      <c r="J72" s="55">
        <f>FC_IND_PPP_PU_E!J72+FC_IND_PPP_PA_E!J72+FC_IND_PPP_PR_E!J72</f>
        <v>0</v>
      </c>
      <c r="K72" s="55">
        <f>FC_IND_PPP_PU_E!K72+FC_IND_PPP_PA_E!K72+FC_IND_PPP_PR_E!K72</f>
        <v>0</v>
      </c>
      <c r="L72" s="55">
        <f>FC_IND_PPP_PU_E!L72+FC_IND_PPP_PA_E!L72+FC_IND_PPP_PR_E!L72</f>
        <v>0</v>
      </c>
      <c r="M72" s="55">
        <f>FC_IND_PPP_PU_E!M72+FC_IND_PPP_PA_E!M72+FC_IND_PPP_PR_E!M72</f>
        <v>0</v>
      </c>
      <c r="N72" s="55">
        <f>FC_IND_PPP_PU_E!N72+FC_IND_PPP_PA_E!N72+FC_IND_PPP_PR_E!N72</f>
        <v>0</v>
      </c>
      <c r="O72" s="55">
        <f>FC_IND_PPP_PU_E!O72+FC_IND_PPP_PA_E!O72+FC_IND_PPP_PR_E!O72</f>
        <v>0</v>
      </c>
      <c r="P72" s="55">
        <f>FC_IND_PPP_PU_E!P72+FC_IND_PPP_PA_E!P72+FC_IND_PPP_PR_E!P72</f>
        <v>0</v>
      </c>
      <c r="Q72" s="55">
        <f>FC_IND_PPP_PU_E!Q72+FC_IND_PPP_PA_E!Q72+FC_IND_PPP_PR_E!Q72</f>
        <v>0</v>
      </c>
      <c r="R72" s="55">
        <f>FC_IND_PPP_PU_E!R72+FC_IND_PPP_PA_E!R72+FC_IND_PPP_PR_E!R72</f>
        <v>0</v>
      </c>
      <c r="S72" s="55">
        <f>FC_IND_PPP_PU_E!S72+FC_IND_PPP_PA_E!S72+FC_IND_PPP_PR_E!S72</f>
        <v>0</v>
      </c>
      <c r="T72" s="55">
        <f>FC_IND_PPP_PU_E!T72+FC_IND_PPP_PA_E!T72+FC_IND_PPP_PR_E!T72</f>
        <v>0</v>
      </c>
      <c r="U72" s="55">
        <f>FC_IND_PPP_PU_E!U72+FC_IND_PPP_PA_E!U72+FC_IND_PPP_PR_E!U72</f>
        <v>0</v>
      </c>
      <c r="V72" s="55">
        <f>FC_IND_PPP_PU_E!V72+FC_IND_PPP_PA_E!V72+FC_IND_PPP_PR_E!V72</f>
        <v>0</v>
      </c>
      <c r="W72" s="55">
        <f>FC_IND_PPP_PU_E!W72+FC_IND_PPP_PA_E!W72+FC_IND_PPP_PR_E!W72</f>
        <v>0</v>
      </c>
      <c r="X72" s="55">
        <f>FC_IND_PPP_PU_E!X72+FC_IND_PPP_PA_E!X72+FC_IND_PPP_PR_E!X72</f>
        <v>0</v>
      </c>
      <c r="Y72" s="55">
        <f>FC_IND_PPP_PU_E!Y72+FC_IND_PPP_PA_E!Y72+FC_IND_PPP_PR_E!Y72</f>
        <v>0</v>
      </c>
      <c r="Z72" s="55">
        <f>FC_IND_PPP_PU_E!Z72+FC_IND_PPP_PA_E!Z72+FC_IND_PPP_PR_E!Z72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3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295</v>
      </c>
      <c r="B1" s="4" t="s">
        <v>294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672.86994213614253</v>
      </c>
      <c r="D2" s="21">
        <f t="shared" ref="D2:X2" si="0">SUM(D3,D17,D22,D25,D26,D51,D52)</f>
        <v>508.26397772599995</v>
      </c>
      <c r="E2" s="21">
        <f t="shared" si="0"/>
        <v>351.13280554903503</v>
      </c>
      <c r="F2" s="21">
        <f t="shared" si="0"/>
        <v>401.11792585968186</v>
      </c>
      <c r="G2" s="21">
        <f t="shared" si="0"/>
        <v>159.69619641890603</v>
      </c>
      <c r="H2" s="21">
        <f t="shared" si="0"/>
        <v>201.73870229687654</v>
      </c>
      <c r="I2" s="21">
        <f t="shared" si="0"/>
        <v>192.55226739933335</v>
      </c>
      <c r="J2" s="21">
        <f t="shared" si="0"/>
        <v>172.08417045887322</v>
      </c>
      <c r="K2" s="21">
        <f t="shared" si="0"/>
        <v>191.27450403908435</v>
      </c>
      <c r="L2" s="21">
        <f t="shared" si="0"/>
        <v>194.61499453410249</v>
      </c>
      <c r="M2" s="21">
        <f t="shared" si="0"/>
        <v>166.54271383089119</v>
      </c>
      <c r="N2" s="21">
        <f t="shared" si="0"/>
        <v>213.07839953699261</v>
      </c>
      <c r="O2" s="21">
        <f t="shared" si="0"/>
        <v>240.52242502095316</v>
      </c>
      <c r="P2" s="21">
        <f t="shared" si="0"/>
        <v>198.69716346346888</v>
      </c>
      <c r="Q2" s="21">
        <f t="shared" si="0"/>
        <v>194.25928903800136</v>
      </c>
      <c r="R2" s="21">
        <f t="shared" si="0"/>
        <v>255.00322203767834</v>
      </c>
      <c r="S2" s="21">
        <f t="shared" si="0"/>
        <v>292.95779752194835</v>
      </c>
      <c r="T2" s="21">
        <f t="shared" si="0"/>
        <v>332.84353109896642</v>
      </c>
      <c r="U2" s="21">
        <f t="shared" si="0"/>
        <v>321.80833144751853</v>
      </c>
      <c r="V2" s="21">
        <f t="shared" si="0"/>
        <v>306.43988018596497</v>
      </c>
      <c r="W2" s="21">
        <f t="shared" si="0"/>
        <v>306.30388962341408</v>
      </c>
      <c r="X2" s="21">
        <f t="shared" si="0"/>
        <v>337.47314513097967</v>
      </c>
      <c r="Y2" s="21">
        <f t="shared" ref="Y2:Z2" si="1">SUM(Y3,Y17,Y22,Y25,Y26,Y51,Y52)</f>
        <v>311.30340602632356</v>
      </c>
      <c r="Z2" s="21">
        <f t="shared" si="1"/>
        <v>338.7916587601033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670.14105088816041</v>
      </c>
      <c r="D26" s="27">
        <f t="shared" si="16"/>
        <v>495.79160939321696</v>
      </c>
      <c r="E26" s="27">
        <f t="shared" si="16"/>
        <v>331.93541945507144</v>
      </c>
      <c r="F26" s="27">
        <f t="shared" si="16"/>
        <v>364.67704331603636</v>
      </c>
      <c r="G26" s="27">
        <f t="shared" si="16"/>
        <v>128.25531064895168</v>
      </c>
      <c r="H26" s="27">
        <f t="shared" si="16"/>
        <v>157.97416740968811</v>
      </c>
      <c r="I26" s="27">
        <f t="shared" si="16"/>
        <v>143.99578801304443</v>
      </c>
      <c r="J26" s="27">
        <f t="shared" si="16"/>
        <v>121.35220913745584</v>
      </c>
      <c r="K26" s="27">
        <f t="shared" si="16"/>
        <v>126.03311853811948</v>
      </c>
      <c r="L26" s="27">
        <f t="shared" si="16"/>
        <v>88.877114859824744</v>
      </c>
      <c r="M26" s="27">
        <f t="shared" si="16"/>
        <v>43.339541362375471</v>
      </c>
      <c r="N26" s="27">
        <f t="shared" si="16"/>
        <v>64.095588180769738</v>
      </c>
      <c r="O26" s="27">
        <f t="shared" si="16"/>
        <v>98.518964826055225</v>
      </c>
      <c r="P26" s="27">
        <f t="shared" si="16"/>
        <v>68.844572730465501</v>
      </c>
      <c r="Q26" s="27">
        <f t="shared" si="16"/>
        <v>69.889258168232473</v>
      </c>
      <c r="R26" s="27">
        <f t="shared" si="16"/>
        <v>127.17465446856073</v>
      </c>
      <c r="S26" s="27">
        <f t="shared" si="16"/>
        <v>138.14820061493984</v>
      </c>
      <c r="T26" s="27">
        <f t="shared" si="16"/>
        <v>104.68375117303792</v>
      </c>
      <c r="U26" s="27">
        <f t="shared" si="16"/>
        <v>94.461651077394109</v>
      </c>
      <c r="V26" s="27">
        <f t="shared" si="16"/>
        <v>77.898790691553174</v>
      </c>
      <c r="W26" s="27">
        <f t="shared" si="16"/>
        <v>90.496217800904816</v>
      </c>
      <c r="X26" s="27">
        <f t="shared" si="16"/>
        <v>68.602379962729216</v>
      </c>
      <c r="Y26" s="27">
        <f t="shared" ref="Y26:Z26" si="17">SUM(Y27,Y33)</f>
        <v>108.31952722471472</v>
      </c>
      <c r="Z26" s="27">
        <f t="shared" si="17"/>
        <v>159.75604788309693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670.14105088816041</v>
      </c>
      <c r="D33" s="19">
        <f t="shared" si="20"/>
        <v>495.79160939321696</v>
      </c>
      <c r="E33" s="19">
        <f t="shared" si="20"/>
        <v>331.93541945507144</v>
      </c>
      <c r="F33" s="19">
        <f t="shared" si="20"/>
        <v>364.67704331603636</v>
      </c>
      <c r="G33" s="19">
        <f t="shared" si="20"/>
        <v>128.25531064895168</v>
      </c>
      <c r="H33" s="19">
        <f t="shared" si="20"/>
        <v>157.97416740968811</v>
      </c>
      <c r="I33" s="19">
        <f t="shared" si="20"/>
        <v>143.99578801304443</v>
      </c>
      <c r="J33" s="19">
        <f t="shared" si="20"/>
        <v>121.35220913745584</v>
      </c>
      <c r="K33" s="19">
        <f t="shared" si="20"/>
        <v>126.03311853811948</v>
      </c>
      <c r="L33" s="19">
        <f t="shared" si="20"/>
        <v>88.877114859824744</v>
      </c>
      <c r="M33" s="19">
        <f t="shared" si="20"/>
        <v>43.339541362375471</v>
      </c>
      <c r="N33" s="19">
        <f t="shared" si="20"/>
        <v>64.095588180769738</v>
      </c>
      <c r="O33" s="19">
        <f t="shared" si="20"/>
        <v>98.518964826055225</v>
      </c>
      <c r="P33" s="19">
        <f t="shared" si="20"/>
        <v>68.844572730465501</v>
      </c>
      <c r="Q33" s="19">
        <f t="shared" si="20"/>
        <v>69.889258168232473</v>
      </c>
      <c r="R33" s="19">
        <f t="shared" si="20"/>
        <v>127.17465446856073</v>
      </c>
      <c r="S33" s="19">
        <f t="shared" si="20"/>
        <v>138.14820061493984</v>
      </c>
      <c r="T33" s="19">
        <f t="shared" si="20"/>
        <v>104.68375117303792</v>
      </c>
      <c r="U33" s="19">
        <f t="shared" si="20"/>
        <v>94.461651077394109</v>
      </c>
      <c r="V33" s="19">
        <f t="shared" si="20"/>
        <v>77.898790691553174</v>
      </c>
      <c r="W33" s="19">
        <f t="shared" si="20"/>
        <v>90.496217800904816</v>
      </c>
      <c r="X33" s="19">
        <f t="shared" si="20"/>
        <v>68.602379962729216</v>
      </c>
      <c r="Y33" s="19">
        <f t="shared" ref="Y33:Z33" si="21">SUM(Y34:Y50)</f>
        <v>108.31952722471472</v>
      </c>
      <c r="Z33" s="19">
        <f t="shared" si="21"/>
        <v>159.75604788309693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14.011226341277759</v>
      </c>
      <c r="D36" s="8">
        <v>13.60042932264334</v>
      </c>
      <c r="E36" s="8">
        <v>3.8769219889511537</v>
      </c>
      <c r="F36" s="8">
        <v>3.8533588148280851</v>
      </c>
      <c r="G36" s="8">
        <v>3.7317879653851604</v>
      </c>
      <c r="H36" s="8">
        <v>3.8348434690941677</v>
      </c>
      <c r="I36" s="8">
        <v>1.9164827429038067</v>
      </c>
      <c r="J36" s="8">
        <v>3.7256811839851496</v>
      </c>
      <c r="K36" s="8">
        <v>3.6787962348249654</v>
      </c>
      <c r="L36" s="8">
        <v>5.6187398208301529</v>
      </c>
      <c r="M36" s="8">
        <v>5.6074975924137993</v>
      </c>
      <c r="N36" s="8">
        <v>3.5681259179355327</v>
      </c>
      <c r="O36" s="8">
        <v>3.5773096490793779</v>
      </c>
      <c r="P36" s="8">
        <v>1.8559413673156977</v>
      </c>
      <c r="Q36" s="8">
        <v>3.6713023888565042</v>
      </c>
      <c r="R36" s="8">
        <v>3.6863624356958486</v>
      </c>
      <c r="S36" s="8">
        <v>3.7705721161975152</v>
      </c>
      <c r="T36" s="8">
        <v>2.7718992292521838</v>
      </c>
      <c r="U36" s="8">
        <v>2.3065434689620559</v>
      </c>
      <c r="V36" s="8">
        <v>1.9569749510745074</v>
      </c>
      <c r="W36" s="8">
        <v>1.2309138598549638</v>
      </c>
      <c r="X36" s="8">
        <v>1.3688942061846021</v>
      </c>
      <c r="Y36" s="8">
        <v>1.2854667761619349</v>
      </c>
      <c r="Z36" s="8">
        <v>1.4237933876555431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1.6366886052090857E-2</v>
      </c>
      <c r="U41" s="8">
        <v>8.3365237946682515E-3</v>
      </c>
      <c r="V41" s="8">
        <v>6.1232868817687391E-3</v>
      </c>
      <c r="W41" s="8">
        <v>6.0608363714554905E-3</v>
      </c>
      <c r="X41" s="8">
        <v>6.224682929983627E-3</v>
      </c>
      <c r="Y41" s="8">
        <v>4.0819493180286447E-3</v>
      </c>
      <c r="Z41" s="8">
        <v>4.3162149204917432E-3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3.9439938020772551</v>
      </c>
      <c r="D43" s="8">
        <v>7.901788426439615</v>
      </c>
      <c r="E43" s="8">
        <v>3.116900973834869</v>
      </c>
      <c r="F43" s="8">
        <v>5.5604609484234517</v>
      </c>
      <c r="G43" s="8">
        <v>5.9196622998791861</v>
      </c>
      <c r="H43" s="8">
        <v>6.2858102174894199</v>
      </c>
      <c r="I43" s="8">
        <v>6.2857323308725963</v>
      </c>
      <c r="J43" s="8">
        <v>6.3586583441006601</v>
      </c>
      <c r="K43" s="8">
        <v>6.6007902038676658</v>
      </c>
      <c r="L43" s="8">
        <v>7.3449522808895047</v>
      </c>
      <c r="M43" s="8">
        <v>1.8449835253260511</v>
      </c>
      <c r="N43" s="8">
        <v>7.2462299484259995</v>
      </c>
      <c r="O43" s="8">
        <v>7.1828940481157826</v>
      </c>
      <c r="P43" s="8">
        <v>5.622097549642735</v>
      </c>
      <c r="Q43" s="8">
        <v>7.4802215540643822</v>
      </c>
      <c r="R43" s="8">
        <v>7.4966889940672763</v>
      </c>
      <c r="S43" s="8">
        <v>7.6929733555415032</v>
      </c>
      <c r="T43" s="8">
        <v>6.7819054839776616</v>
      </c>
      <c r="U43" s="8">
        <v>6.4297139043857374</v>
      </c>
      <c r="V43" s="8">
        <v>6.4869439151651411</v>
      </c>
      <c r="W43" s="8">
        <v>6.0038604219254914</v>
      </c>
      <c r="X43" s="8">
        <v>5.8711977529264612</v>
      </c>
      <c r="Y43" s="8">
        <v>5.75798259569636</v>
      </c>
      <c r="Z43" s="8">
        <v>6.0641806999439005</v>
      </c>
    </row>
    <row r="44" spans="1:26" ht="11.25" customHeight="1" x14ac:dyDescent="0.2">
      <c r="A44" s="28" t="s">
        <v>74</v>
      </c>
      <c r="B44" s="7" t="s">
        <v>75</v>
      </c>
      <c r="C44" s="8">
        <v>652.18583074480534</v>
      </c>
      <c r="D44" s="8">
        <v>474.28939164413401</v>
      </c>
      <c r="E44" s="8">
        <v>324.94159649228544</v>
      </c>
      <c r="F44" s="8">
        <v>355.26322355278484</v>
      </c>
      <c r="G44" s="8">
        <v>118.60386038368732</v>
      </c>
      <c r="H44" s="8">
        <v>147.85351372310453</v>
      </c>
      <c r="I44" s="8">
        <v>135.79357293926802</v>
      </c>
      <c r="J44" s="8">
        <v>111.26786960937004</v>
      </c>
      <c r="K44" s="8">
        <v>115.75353209942685</v>
      </c>
      <c r="L44" s="8">
        <v>75.913422758105085</v>
      </c>
      <c r="M44" s="8">
        <v>35.88706024463562</v>
      </c>
      <c r="N44" s="8">
        <v>53.281232314408207</v>
      </c>
      <c r="O44" s="8">
        <v>87.758761128860058</v>
      </c>
      <c r="P44" s="8">
        <v>61.366533813507068</v>
      </c>
      <c r="Q44" s="8">
        <v>58.737734225311591</v>
      </c>
      <c r="R44" s="8">
        <v>115.99160303879761</v>
      </c>
      <c r="S44" s="8">
        <v>126.68465514320083</v>
      </c>
      <c r="T44" s="8">
        <v>95.113579573755985</v>
      </c>
      <c r="U44" s="8">
        <v>85.717057180251643</v>
      </c>
      <c r="V44" s="8">
        <v>69.448748538431758</v>
      </c>
      <c r="W44" s="8">
        <v>83.255382682752909</v>
      </c>
      <c r="X44" s="8">
        <v>61.356063320688165</v>
      </c>
      <c r="Y44" s="8">
        <v>101.2719959035384</v>
      </c>
      <c r="Z44" s="8">
        <v>152.26375758057699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2.7288912479821077</v>
      </c>
      <c r="D51" s="27">
        <v>12.472368332783009</v>
      </c>
      <c r="E51" s="27">
        <v>19.197386093963573</v>
      </c>
      <c r="F51" s="27">
        <v>36.440882543645515</v>
      </c>
      <c r="G51" s="27">
        <v>31.440885769954352</v>
      </c>
      <c r="H51" s="27">
        <v>43.764534887188425</v>
      </c>
      <c r="I51" s="27">
        <v>48.556479386288906</v>
      </c>
      <c r="J51" s="27">
        <v>50.73196132141738</v>
      </c>
      <c r="K51" s="27">
        <v>65.241385500964867</v>
      </c>
      <c r="L51" s="27">
        <v>105.73787967427776</v>
      </c>
      <c r="M51" s="27">
        <v>123.20317246851572</v>
      </c>
      <c r="N51" s="27">
        <v>148.98281135622287</v>
      </c>
      <c r="O51" s="27">
        <v>141.5628317005565</v>
      </c>
      <c r="P51" s="27">
        <v>129.0296888520524</v>
      </c>
      <c r="Q51" s="27">
        <v>124.27952458211558</v>
      </c>
      <c r="R51" s="27">
        <v>127.73769001568803</v>
      </c>
      <c r="S51" s="27">
        <v>154.80959690700851</v>
      </c>
      <c r="T51" s="27">
        <v>228.15977992592852</v>
      </c>
      <c r="U51" s="27">
        <v>227.3466803701244</v>
      </c>
      <c r="V51" s="27">
        <v>228.54108949441178</v>
      </c>
      <c r="W51" s="27">
        <v>215.80767182250929</v>
      </c>
      <c r="X51" s="27">
        <v>268.87076516825044</v>
      </c>
      <c r="Y51" s="27">
        <v>202.98387880160882</v>
      </c>
      <c r="Z51" s="27">
        <v>179.03561087700638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0.4406284943414342</v>
      </c>
      <c r="P52" s="27">
        <f t="shared" si="22"/>
        <v>0.82290188095099326</v>
      </c>
      <c r="Q52" s="27">
        <f t="shared" si="22"/>
        <v>9.0506287653304582E-2</v>
      </c>
      <c r="R52" s="27">
        <f t="shared" si="22"/>
        <v>9.0877553429572752E-2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0.4406284943414342</v>
      </c>
      <c r="P53" s="8">
        <v>0.82290188095099326</v>
      </c>
      <c r="Q53" s="8">
        <v>9.0506287653304582E-2</v>
      </c>
      <c r="R53" s="8">
        <v>9.0877553429572752E-2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2305.6239990243753</v>
      </c>
      <c r="D61" s="49">
        <f t="shared" si="24"/>
        <v>2201.5704029570879</v>
      </c>
      <c r="E61" s="49">
        <f t="shared" si="24"/>
        <v>2356.7445516539751</v>
      </c>
      <c r="F61" s="49">
        <f t="shared" si="24"/>
        <v>2320.4418871833554</v>
      </c>
      <c r="G61" s="49">
        <f t="shared" si="24"/>
        <v>2222.5843636951386</v>
      </c>
      <c r="H61" s="49">
        <f t="shared" si="24"/>
        <v>2315.8307562212781</v>
      </c>
      <c r="I61" s="49">
        <f t="shared" si="24"/>
        <v>2349.1208225123955</v>
      </c>
      <c r="J61" s="49">
        <f t="shared" si="24"/>
        <v>2419.0707006438738</v>
      </c>
      <c r="K61" s="49">
        <f t="shared" si="24"/>
        <v>2483.7335255383814</v>
      </c>
      <c r="L61" s="49">
        <f t="shared" si="24"/>
        <v>2419.0616363216682</v>
      </c>
      <c r="M61" s="49">
        <f t="shared" si="24"/>
        <v>2480.5758083469714</v>
      </c>
      <c r="N61" s="49">
        <f t="shared" si="24"/>
        <v>2324.82480498411</v>
      </c>
      <c r="O61" s="49">
        <f t="shared" si="24"/>
        <v>2528.5392686407899</v>
      </c>
      <c r="P61" s="49">
        <f t="shared" si="24"/>
        <v>2772.4696958445961</v>
      </c>
      <c r="Q61" s="49">
        <f t="shared" si="24"/>
        <v>2449.4141332024442</v>
      </c>
      <c r="R61" s="49">
        <f t="shared" si="24"/>
        <v>2437.6921013966444</v>
      </c>
      <c r="S61" s="49">
        <f t="shared" si="24"/>
        <v>2618.7636040190919</v>
      </c>
      <c r="T61" s="49">
        <f t="shared" si="24"/>
        <v>2601.133323138823</v>
      </c>
      <c r="U61" s="49">
        <f t="shared" si="24"/>
        <v>2522.0424384383082</v>
      </c>
      <c r="V61" s="49">
        <f t="shared" si="24"/>
        <v>2587.5193923535426</v>
      </c>
      <c r="W61" s="49">
        <f t="shared" si="24"/>
        <v>2534.1822281025238</v>
      </c>
      <c r="X61" s="49">
        <f t="shared" si="24"/>
        <v>2439.7993763202612</v>
      </c>
      <c r="Y61" s="49">
        <f t="shared" ref="Y61:Z61" si="25">SUM(Y62:Y72)</f>
        <v>2508.1876268985261</v>
      </c>
      <c r="Z61" s="49">
        <f t="shared" si="25"/>
        <v>2670.6123794568539</v>
      </c>
    </row>
    <row r="62" spans="1:26" ht="11.25" customHeight="1" x14ac:dyDescent="0.2">
      <c r="A62" s="50" t="s">
        <v>92</v>
      </c>
      <c r="B62" s="51" t="s">
        <v>93</v>
      </c>
      <c r="C62" s="52">
        <v>2305.6239990243753</v>
      </c>
      <c r="D62" s="52">
        <v>2201.5704029570879</v>
      </c>
      <c r="E62" s="52">
        <v>2356.7445516539751</v>
      </c>
      <c r="F62" s="52">
        <v>2320.4418871833554</v>
      </c>
      <c r="G62" s="52">
        <v>2222.5843636951386</v>
      </c>
      <c r="H62" s="52">
        <v>2315.8307562212781</v>
      </c>
      <c r="I62" s="52">
        <v>2349.1208225123955</v>
      </c>
      <c r="J62" s="52">
        <v>2419.0707006438738</v>
      </c>
      <c r="K62" s="52">
        <v>2483.7335255383814</v>
      </c>
      <c r="L62" s="52">
        <v>2419.0616363216682</v>
      </c>
      <c r="M62" s="52">
        <v>2480.5758083469714</v>
      </c>
      <c r="N62" s="52">
        <v>2324.82480498411</v>
      </c>
      <c r="O62" s="52">
        <v>2528.5392686407899</v>
      </c>
      <c r="P62" s="52">
        <v>2772.4696958445961</v>
      </c>
      <c r="Q62" s="52">
        <v>2439.5763344009424</v>
      </c>
      <c r="R62" s="52">
        <v>2428.6034533961588</v>
      </c>
      <c r="S62" s="52">
        <v>2608.5471701168262</v>
      </c>
      <c r="T62" s="52">
        <v>2591.6264053672626</v>
      </c>
      <c r="U62" s="52">
        <v>2512.8355833200326</v>
      </c>
      <c r="V62" s="52">
        <v>2578.800193872582</v>
      </c>
      <c r="W62" s="52">
        <v>2525.9232700666521</v>
      </c>
      <c r="X62" s="52">
        <v>2432.052283681945</v>
      </c>
      <c r="Y62" s="52">
        <v>2493.6759339281025</v>
      </c>
      <c r="Z62" s="52">
        <v>2640.872637326418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9.8377988015019415</v>
      </c>
      <c r="R64" s="52">
        <v>9.0886480004854917</v>
      </c>
      <c r="S64" s="52">
        <v>10.21643390226561</v>
      </c>
      <c r="T64" s="52">
        <v>9.1332354422425457</v>
      </c>
      <c r="U64" s="52">
        <v>8.8365173824755843</v>
      </c>
      <c r="V64" s="52">
        <v>8.3396874442828626</v>
      </c>
      <c r="W64" s="52">
        <v>7.8962924556445291</v>
      </c>
      <c r="X64" s="52">
        <v>7.2793982260200112</v>
      </c>
      <c r="Y64" s="52">
        <v>14.114671955140349</v>
      </c>
      <c r="Z64" s="52">
        <v>29.292989417216539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0.37368232931779799</v>
      </c>
      <c r="U69" s="52">
        <v>0.37033773579996371</v>
      </c>
      <c r="V69" s="52">
        <v>0.37951103667777619</v>
      </c>
      <c r="W69" s="52">
        <v>0.36266558022743411</v>
      </c>
      <c r="X69" s="52">
        <v>0.46769441229631697</v>
      </c>
      <c r="Y69" s="52">
        <v>0.39702101528329076</v>
      </c>
      <c r="Z69" s="52">
        <v>0.44675271321925808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4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293</v>
      </c>
      <c r="B1" s="4" t="s">
        <v>292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330.07714839700401</v>
      </c>
      <c r="D2" s="21">
        <f t="shared" ref="D2:X2" si="0">SUM(D3,D17,D22,D25,D26,D51,D52)</f>
        <v>271.693307614476</v>
      </c>
      <c r="E2" s="21">
        <f t="shared" si="0"/>
        <v>188.64874609158321</v>
      </c>
      <c r="F2" s="21">
        <f t="shared" si="0"/>
        <v>219.06477352218141</v>
      </c>
      <c r="G2" s="21">
        <f t="shared" si="0"/>
        <v>94.810929782921093</v>
      </c>
      <c r="H2" s="21">
        <f t="shared" si="0"/>
        <v>111.18718430303872</v>
      </c>
      <c r="I2" s="21">
        <f t="shared" si="0"/>
        <v>106.17892548525583</v>
      </c>
      <c r="J2" s="21">
        <f t="shared" si="0"/>
        <v>94.830738024961292</v>
      </c>
      <c r="K2" s="21">
        <f t="shared" si="0"/>
        <v>109.07768565622376</v>
      </c>
      <c r="L2" s="21">
        <f t="shared" si="0"/>
        <v>105.31983923653104</v>
      </c>
      <c r="M2" s="21">
        <f t="shared" si="0"/>
        <v>90.380287016826458</v>
      </c>
      <c r="N2" s="21">
        <f t="shared" si="0"/>
        <v>131.4598888946777</v>
      </c>
      <c r="O2" s="21">
        <f t="shared" si="0"/>
        <v>147.40743185548337</v>
      </c>
      <c r="P2" s="21">
        <f t="shared" si="0"/>
        <v>110.01007368902283</v>
      </c>
      <c r="Q2" s="21">
        <f t="shared" si="0"/>
        <v>111.10240402966747</v>
      </c>
      <c r="R2" s="21">
        <f t="shared" si="0"/>
        <v>144.7010252301788</v>
      </c>
      <c r="S2" s="21">
        <f t="shared" si="0"/>
        <v>156.02192590993113</v>
      </c>
      <c r="T2" s="21">
        <f t="shared" si="0"/>
        <v>175.30996806883209</v>
      </c>
      <c r="U2" s="21">
        <f t="shared" si="0"/>
        <v>165.47986080918338</v>
      </c>
      <c r="V2" s="21">
        <f t="shared" si="0"/>
        <v>157.55526740173732</v>
      </c>
      <c r="W2" s="21">
        <f t="shared" si="0"/>
        <v>162.33946260358957</v>
      </c>
      <c r="X2" s="21">
        <f t="shared" si="0"/>
        <v>165.50911638712631</v>
      </c>
      <c r="Y2" s="21">
        <f t="shared" ref="Y2:Z2" si="1">SUM(Y3,Y17,Y22,Y25,Y26,Y51,Y52)</f>
        <v>160.42849358216162</v>
      </c>
      <c r="Z2" s="21">
        <f t="shared" si="1"/>
        <v>147.179026572521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328.89228416890342</v>
      </c>
      <c r="D26" s="27">
        <f t="shared" si="16"/>
        <v>265.50490377122316</v>
      </c>
      <c r="E26" s="27">
        <f t="shared" si="16"/>
        <v>179.02674984878078</v>
      </c>
      <c r="F26" s="27">
        <f t="shared" si="16"/>
        <v>200.09259423105055</v>
      </c>
      <c r="G26" s="27">
        <f t="shared" si="16"/>
        <v>76.782229779500938</v>
      </c>
      <c r="H26" s="27">
        <f t="shared" si="16"/>
        <v>87.829247477618793</v>
      </c>
      <c r="I26" s="27">
        <f t="shared" si="16"/>
        <v>80.17006380386789</v>
      </c>
      <c r="J26" s="27">
        <f t="shared" si="16"/>
        <v>67.600660207768442</v>
      </c>
      <c r="K26" s="27">
        <f t="shared" si="16"/>
        <v>72.715987399835058</v>
      </c>
      <c r="L26" s="27">
        <f t="shared" si="16"/>
        <v>48.752855977636308</v>
      </c>
      <c r="M26" s="27">
        <f t="shared" si="16"/>
        <v>23.936175649063205</v>
      </c>
      <c r="N26" s="27">
        <f t="shared" si="16"/>
        <v>40.088057345184453</v>
      </c>
      <c r="O26" s="27">
        <f t="shared" si="16"/>
        <v>61.243243195596705</v>
      </c>
      <c r="P26" s="27">
        <f t="shared" si="16"/>
        <v>38.741167315325775</v>
      </c>
      <c r="Q26" s="27">
        <f t="shared" si="16"/>
        <v>40.521195410546078</v>
      </c>
      <c r="R26" s="27">
        <f t="shared" si="16"/>
        <v>72.996594203437212</v>
      </c>
      <c r="S26" s="27">
        <f t="shared" si="16"/>
        <v>74.451560439801824</v>
      </c>
      <c r="T26" s="27">
        <f t="shared" si="16"/>
        <v>55.834953410057828</v>
      </c>
      <c r="U26" s="27">
        <f t="shared" si="16"/>
        <v>49.18846338588552</v>
      </c>
      <c r="V26" s="27">
        <f t="shared" si="16"/>
        <v>40.580845235738515</v>
      </c>
      <c r="W26" s="27">
        <f t="shared" si="16"/>
        <v>48.575478738885238</v>
      </c>
      <c r="X26" s="27">
        <f t="shared" si="16"/>
        <v>34.046959528840524</v>
      </c>
      <c r="Y26" s="27">
        <f t="shared" ref="Y26:Z26" si="17">SUM(Y27,Y33)</f>
        <v>56.471791995898386</v>
      </c>
      <c r="Z26" s="27">
        <f t="shared" si="17"/>
        <v>70.120913835302275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328.89228416890342</v>
      </c>
      <c r="D33" s="19">
        <f t="shared" si="20"/>
        <v>265.50490377122316</v>
      </c>
      <c r="E33" s="19">
        <f t="shared" si="20"/>
        <v>179.02674984878078</v>
      </c>
      <c r="F33" s="19">
        <f t="shared" si="20"/>
        <v>200.09259423105055</v>
      </c>
      <c r="G33" s="19">
        <f t="shared" si="20"/>
        <v>76.782229779500938</v>
      </c>
      <c r="H33" s="19">
        <f t="shared" si="20"/>
        <v>87.829247477618793</v>
      </c>
      <c r="I33" s="19">
        <f t="shared" si="20"/>
        <v>80.17006380386789</v>
      </c>
      <c r="J33" s="19">
        <f t="shared" si="20"/>
        <v>67.600660207768442</v>
      </c>
      <c r="K33" s="19">
        <f t="shared" si="20"/>
        <v>72.715987399835058</v>
      </c>
      <c r="L33" s="19">
        <f t="shared" si="20"/>
        <v>48.752855977636308</v>
      </c>
      <c r="M33" s="19">
        <f t="shared" si="20"/>
        <v>23.936175649063205</v>
      </c>
      <c r="N33" s="19">
        <f t="shared" si="20"/>
        <v>40.088057345184453</v>
      </c>
      <c r="O33" s="19">
        <f t="shared" si="20"/>
        <v>61.243243195596705</v>
      </c>
      <c r="P33" s="19">
        <f t="shared" si="20"/>
        <v>38.741167315325775</v>
      </c>
      <c r="Q33" s="19">
        <f t="shared" si="20"/>
        <v>40.521195410546078</v>
      </c>
      <c r="R33" s="19">
        <f t="shared" si="20"/>
        <v>72.996594203437212</v>
      </c>
      <c r="S33" s="19">
        <f t="shared" si="20"/>
        <v>74.451560439801824</v>
      </c>
      <c r="T33" s="19">
        <f t="shared" si="20"/>
        <v>55.834953410057828</v>
      </c>
      <c r="U33" s="19">
        <f t="shared" si="20"/>
        <v>49.18846338588552</v>
      </c>
      <c r="V33" s="19">
        <f t="shared" si="20"/>
        <v>40.580845235738515</v>
      </c>
      <c r="W33" s="19">
        <f t="shared" si="20"/>
        <v>48.575478738885238</v>
      </c>
      <c r="X33" s="19">
        <f t="shared" si="20"/>
        <v>34.046959528840524</v>
      </c>
      <c r="Y33" s="19">
        <f t="shared" ref="Y33:Z33" si="21">SUM(Y34:Y50)</f>
        <v>56.471791995898386</v>
      </c>
      <c r="Z33" s="19">
        <f t="shared" si="21"/>
        <v>70.120913835302275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6.8811331787222461</v>
      </c>
      <c r="D36" s="8">
        <v>7.2919301973566633</v>
      </c>
      <c r="E36" s="8">
        <v>2.0923884910488448</v>
      </c>
      <c r="F36" s="8">
        <v>2.1159516651719135</v>
      </c>
      <c r="G36" s="8">
        <v>2.2386583146148396</v>
      </c>
      <c r="H36" s="8">
        <v>2.135602810905834</v>
      </c>
      <c r="I36" s="8">
        <v>1.0688539770961951</v>
      </c>
      <c r="J36" s="8">
        <v>2.0796197760148503</v>
      </c>
      <c r="K36" s="8">
        <v>2.1265047251750353</v>
      </c>
      <c r="L36" s="8">
        <v>3.0889844591698465</v>
      </c>
      <c r="M36" s="8">
        <v>3.1002266875861988</v>
      </c>
      <c r="N36" s="8">
        <v>2.2371750420644676</v>
      </c>
      <c r="O36" s="8">
        <v>2.2279913109206224</v>
      </c>
      <c r="P36" s="8">
        <v>1.0467091126843013</v>
      </c>
      <c r="Q36" s="8">
        <v>2.1339985711434957</v>
      </c>
      <c r="R36" s="8">
        <v>2.1189385243041512</v>
      </c>
      <c r="S36" s="8">
        <v>2.0347288438024855</v>
      </c>
      <c r="T36" s="8">
        <v>1.4803088107478177</v>
      </c>
      <c r="U36" s="8">
        <v>1.202624211037945</v>
      </c>
      <c r="V36" s="8">
        <v>1.0210926489254932</v>
      </c>
      <c r="W36" s="8">
        <v>0.66155610014503641</v>
      </c>
      <c r="X36" s="8">
        <v>0.68031615381539845</v>
      </c>
      <c r="Y36" s="8">
        <v>0.6708351438380652</v>
      </c>
      <c r="Z36" s="8">
        <v>0.62541697234445714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8.7405939479091449E-3</v>
      </c>
      <c r="U41" s="8">
        <v>4.3466362053317499E-3</v>
      </c>
      <c r="V41" s="8">
        <v>3.1949531182312607E-3</v>
      </c>
      <c r="W41" s="8">
        <v>3.2574036285445084E-3</v>
      </c>
      <c r="X41" s="8">
        <v>3.093557070016374E-3</v>
      </c>
      <c r="Y41" s="8">
        <v>2.1302106819713561E-3</v>
      </c>
      <c r="Z41" s="8">
        <v>1.8959450795082565E-3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1.7124526949863932</v>
      </c>
      <c r="D43" s="8">
        <v>3.9206232980002569</v>
      </c>
      <c r="E43" s="8">
        <v>1.562234010017469</v>
      </c>
      <c r="F43" s="8">
        <v>2.8949370786635087</v>
      </c>
      <c r="G43" s="8">
        <v>3.3944277685734217</v>
      </c>
      <c r="H43" s="8">
        <v>3.3548524698174713</v>
      </c>
      <c r="I43" s="8">
        <v>3.3668986060397459</v>
      </c>
      <c r="J43" s="8">
        <v>3.4129719611235836</v>
      </c>
      <c r="K43" s="8">
        <v>3.6788909340868159</v>
      </c>
      <c r="L43" s="8">
        <v>3.9293561965715216</v>
      </c>
      <c r="M43" s="8">
        <v>0.99500920611260812</v>
      </c>
      <c r="N43" s="8">
        <v>4.4441455775281851</v>
      </c>
      <c r="O43" s="8">
        <v>4.3580439735361205</v>
      </c>
      <c r="P43" s="8">
        <v>3.0851158561485494</v>
      </c>
      <c r="Q43" s="8">
        <v>4.2450239447141547</v>
      </c>
      <c r="R43" s="8">
        <v>4.205134877930627</v>
      </c>
      <c r="S43" s="8">
        <v>4.0534867392001992</v>
      </c>
      <c r="T43" s="8">
        <v>3.5513194191180641</v>
      </c>
      <c r="U43" s="8">
        <v>3.288899638893886</v>
      </c>
      <c r="V43" s="8">
        <v>3.3202192121265695</v>
      </c>
      <c r="W43" s="8">
        <v>3.164961997864558</v>
      </c>
      <c r="X43" s="8">
        <v>2.8706740186432742</v>
      </c>
      <c r="Y43" s="8">
        <v>2.9489084649167707</v>
      </c>
      <c r="Z43" s="8">
        <v>2.6100635384552873</v>
      </c>
    </row>
    <row r="44" spans="1:26" ht="11.25" customHeight="1" x14ac:dyDescent="0.2">
      <c r="A44" s="28" t="s">
        <v>74</v>
      </c>
      <c r="B44" s="7" t="s">
        <v>75</v>
      </c>
      <c r="C44" s="8">
        <v>320.29869829519475</v>
      </c>
      <c r="D44" s="8">
        <v>254.29235027586626</v>
      </c>
      <c r="E44" s="8">
        <v>175.37212734771447</v>
      </c>
      <c r="F44" s="8">
        <v>195.08170548721515</v>
      </c>
      <c r="G44" s="8">
        <v>71.149143696312677</v>
      </c>
      <c r="H44" s="8">
        <v>82.338792196895483</v>
      </c>
      <c r="I44" s="8">
        <v>75.734311220731954</v>
      </c>
      <c r="J44" s="8">
        <v>62.108068470630009</v>
      </c>
      <c r="K44" s="8">
        <v>66.91059174057321</v>
      </c>
      <c r="L44" s="8">
        <v>41.734515321894939</v>
      </c>
      <c r="M44" s="8">
        <v>19.840939755364399</v>
      </c>
      <c r="N44" s="8">
        <v>33.406736725591799</v>
      </c>
      <c r="O44" s="8">
        <v>54.657207911139963</v>
      </c>
      <c r="P44" s="8">
        <v>34.609342346492923</v>
      </c>
      <c r="Q44" s="8">
        <v>34.142172894688429</v>
      </c>
      <c r="R44" s="8">
        <v>66.672520801202438</v>
      </c>
      <c r="S44" s="8">
        <v>68.363344856799145</v>
      </c>
      <c r="T44" s="8">
        <v>50.794584586244035</v>
      </c>
      <c r="U44" s="8">
        <v>44.692592899748355</v>
      </c>
      <c r="V44" s="8">
        <v>36.23633842156822</v>
      </c>
      <c r="W44" s="8">
        <v>44.745703237247099</v>
      </c>
      <c r="X44" s="8">
        <v>30.492875799311832</v>
      </c>
      <c r="Y44" s="8">
        <v>52.849918176461578</v>
      </c>
      <c r="Z44" s="8">
        <v>66.883537379423018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1.184864228100581</v>
      </c>
      <c r="D51" s="27">
        <v>6.1884038432528374</v>
      </c>
      <c r="E51" s="27">
        <v>9.6219962428024193</v>
      </c>
      <c r="F51" s="27">
        <v>18.972179291130846</v>
      </c>
      <c r="G51" s="27">
        <v>18.028700003420152</v>
      </c>
      <c r="H51" s="27">
        <v>23.357936825419927</v>
      </c>
      <c r="I51" s="27">
        <v>26.008861681387948</v>
      </c>
      <c r="J51" s="27">
        <v>27.230077817192846</v>
      </c>
      <c r="K51" s="27">
        <v>36.361698256388713</v>
      </c>
      <c r="L51" s="27">
        <v>56.56698325889473</v>
      </c>
      <c r="M51" s="27">
        <v>66.444111367763256</v>
      </c>
      <c r="N51" s="27">
        <v>91.371831549493237</v>
      </c>
      <c r="O51" s="27">
        <v>85.889759954228097</v>
      </c>
      <c r="P51" s="27">
        <v>70.804808254648052</v>
      </c>
      <c r="Q51" s="27">
        <v>70.528600506774694</v>
      </c>
      <c r="R51" s="27">
        <v>71.652194180171165</v>
      </c>
      <c r="S51" s="27">
        <v>81.570365470129303</v>
      </c>
      <c r="T51" s="27">
        <v>119.47501465877427</v>
      </c>
      <c r="U51" s="27">
        <v>116.29139742329785</v>
      </c>
      <c r="V51" s="27">
        <v>116.9744221659988</v>
      </c>
      <c r="W51" s="27">
        <v>113.76398386470433</v>
      </c>
      <c r="X51" s="27">
        <v>131.46215685828579</v>
      </c>
      <c r="Y51" s="27">
        <v>103.95670158626324</v>
      </c>
      <c r="Z51" s="27">
        <v>77.058112737218721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0.27442870565856597</v>
      </c>
      <c r="P52" s="27">
        <f t="shared" si="22"/>
        <v>0.46409811904900655</v>
      </c>
      <c r="Q52" s="27">
        <f t="shared" si="22"/>
        <v>5.2608112346695407E-2</v>
      </c>
      <c r="R52" s="27">
        <f t="shared" si="22"/>
        <v>5.223684657042723E-2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0.27442870565856597</v>
      </c>
      <c r="P53" s="8">
        <v>0.46409811904900655</v>
      </c>
      <c r="Q53" s="8">
        <v>5.2608112346695407E-2</v>
      </c>
      <c r="R53" s="8">
        <v>5.223684657042723E-2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1132.3281353756254</v>
      </c>
      <c r="D61" s="49">
        <f t="shared" si="24"/>
        <v>1180.381686642912</v>
      </c>
      <c r="E61" s="49">
        <f t="shared" si="24"/>
        <v>1271.9433587460248</v>
      </c>
      <c r="F61" s="49">
        <f t="shared" si="24"/>
        <v>1274.198202416645</v>
      </c>
      <c r="G61" s="49">
        <f t="shared" si="24"/>
        <v>1333.3037707048604</v>
      </c>
      <c r="H61" s="49">
        <f t="shared" si="24"/>
        <v>1289.6731541787212</v>
      </c>
      <c r="I61" s="49">
        <f t="shared" si="24"/>
        <v>1310.1433566876042</v>
      </c>
      <c r="J61" s="49">
        <f t="shared" si="24"/>
        <v>1350.2892545561272</v>
      </c>
      <c r="K61" s="49">
        <f t="shared" si="24"/>
        <v>1435.7063400616187</v>
      </c>
      <c r="L61" s="49">
        <f t="shared" si="24"/>
        <v>1329.9145428783318</v>
      </c>
      <c r="M61" s="49">
        <f t="shared" si="24"/>
        <v>1371.4401468530291</v>
      </c>
      <c r="N61" s="49">
        <f t="shared" si="24"/>
        <v>1457.6391502158904</v>
      </c>
      <c r="O61" s="49">
        <f t="shared" si="24"/>
        <v>1574.8045521592094</v>
      </c>
      <c r="P61" s="49">
        <f t="shared" si="24"/>
        <v>1563.6104385554029</v>
      </c>
      <c r="Q61" s="49">
        <f t="shared" si="24"/>
        <v>1423.6226140684068</v>
      </c>
      <c r="R61" s="49">
        <f t="shared" si="24"/>
        <v>1401.0708418828622</v>
      </c>
      <c r="S61" s="49">
        <f t="shared" si="24"/>
        <v>1413.0438129633505</v>
      </c>
      <c r="T61" s="49">
        <f t="shared" si="24"/>
        <v>1389.0139301353634</v>
      </c>
      <c r="U61" s="49">
        <f t="shared" si="24"/>
        <v>1314.8936948639671</v>
      </c>
      <c r="V61" s="49">
        <f t="shared" si="24"/>
        <v>1350.0057433022885</v>
      </c>
      <c r="W61" s="49">
        <f t="shared" si="24"/>
        <v>1361.9141759709723</v>
      </c>
      <c r="X61" s="49">
        <f t="shared" si="24"/>
        <v>1212.4747489653362</v>
      </c>
      <c r="Y61" s="49">
        <f t="shared" ref="Y61:Z61" si="25">SUM(Y62:Y72)</f>
        <v>1308.784596565007</v>
      </c>
      <c r="Z61" s="49">
        <f t="shared" si="25"/>
        <v>1172.8326582632817</v>
      </c>
    </row>
    <row r="62" spans="1:26" ht="11.25" customHeight="1" x14ac:dyDescent="0.2">
      <c r="A62" s="50" t="s">
        <v>92</v>
      </c>
      <c r="B62" s="51" t="s">
        <v>93</v>
      </c>
      <c r="C62" s="52">
        <v>1132.3281353756254</v>
      </c>
      <c r="D62" s="52">
        <v>1180.381686642912</v>
      </c>
      <c r="E62" s="52">
        <v>1271.9433587460248</v>
      </c>
      <c r="F62" s="52">
        <v>1274.198202416645</v>
      </c>
      <c r="G62" s="52">
        <v>1333.3037707048604</v>
      </c>
      <c r="H62" s="52">
        <v>1289.6731541787212</v>
      </c>
      <c r="I62" s="52">
        <v>1310.1433566876042</v>
      </c>
      <c r="J62" s="52">
        <v>1350.2892545561272</v>
      </c>
      <c r="K62" s="52">
        <v>1435.7063400616187</v>
      </c>
      <c r="L62" s="52">
        <v>1329.9145428783318</v>
      </c>
      <c r="M62" s="52">
        <v>1371.4401468530291</v>
      </c>
      <c r="N62" s="52">
        <v>1457.6391502158904</v>
      </c>
      <c r="O62" s="52">
        <v>1574.8045521592094</v>
      </c>
      <c r="P62" s="52">
        <v>1563.6104385554029</v>
      </c>
      <c r="Q62" s="52">
        <v>1418.0396655990578</v>
      </c>
      <c r="R62" s="52">
        <v>1395.9727258038408</v>
      </c>
      <c r="S62" s="52">
        <v>1407.6606954831739</v>
      </c>
      <c r="T62" s="52">
        <v>1384.0356682327367</v>
      </c>
      <c r="U62" s="52">
        <v>1310.1842438799674</v>
      </c>
      <c r="V62" s="52">
        <v>1345.542986927418</v>
      </c>
      <c r="W62" s="52">
        <v>1357.5604291333484</v>
      </c>
      <c r="X62" s="52">
        <v>1208.6868715180551</v>
      </c>
      <c r="Y62" s="52">
        <v>1301.3525396718965</v>
      </c>
      <c r="Z62" s="52">
        <v>1160.0324762735809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5.5829484693491098</v>
      </c>
      <c r="R64" s="52">
        <v>5.0981160790212456</v>
      </c>
      <c r="S64" s="52">
        <v>5.3831174801766943</v>
      </c>
      <c r="T64" s="52">
        <v>4.7825845497318511</v>
      </c>
      <c r="U64" s="52">
        <v>4.5200174160906128</v>
      </c>
      <c r="V64" s="52">
        <v>4.2685108485223902</v>
      </c>
      <c r="W64" s="52">
        <v>4.1625660474839252</v>
      </c>
      <c r="X64" s="52">
        <v>3.5592020977964371</v>
      </c>
      <c r="Y64" s="52">
        <v>7.2287254982581111</v>
      </c>
      <c r="Z64" s="52">
        <v>12.607896662931024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0.19567735289481333</v>
      </c>
      <c r="U69" s="52">
        <v>0.189433567908904</v>
      </c>
      <c r="V69" s="52">
        <v>0.19424552634806413</v>
      </c>
      <c r="W69" s="52">
        <v>0.19118079013989017</v>
      </c>
      <c r="X69" s="52">
        <v>0.22867534948460269</v>
      </c>
      <c r="Y69" s="52">
        <v>0.2033313948523936</v>
      </c>
      <c r="Z69" s="52">
        <v>0.19228532676975527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5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291</v>
      </c>
      <c r="B1" s="4" t="s">
        <v>290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28.45604830685366</v>
      </c>
      <c r="D2" s="21">
        <f t="shared" ref="D2:X2" si="0">SUM(D3,D17,D22,D25,D26,D51,D52)</f>
        <v>35.746339739524281</v>
      </c>
      <c r="E2" s="21">
        <f t="shared" si="0"/>
        <v>35.459402759381682</v>
      </c>
      <c r="F2" s="21">
        <f t="shared" si="0"/>
        <v>33.141263578136687</v>
      </c>
      <c r="G2" s="21">
        <f t="shared" si="0"/>
        <v>22.271207598172911</v>
      </c>
      <c r="H2" s="21">
        <f t="shared" si="0"/>
        <v>25.497549040084781</v>
      </c>
      <c r="I2" s="21">
        <f t="shared" si="0"/>
        <v>26.982787275410828</v>
      </c>
      <c r="J2" s="21">
        <f t="shared" si="0"/>
        <v>26.698449836165523</v>
      </c>
      <c r="K2" s="21">
        <f t="shared" si="0"/>
        <v>26.83504438469194</v>
      </c>
      <c r="L2" s="21">
        <f t="shared" si="0"/>
        <v>22.646747869366472</v>
      </c>
      <c r="M2" s="21">
        <f t="shared" si="0"/>
        <v>23.4637648722824</v>
      </c>
      <c r="N2" s="21">
        <f t="shared" si="0"/>
        <v>22.743340848329648</v>
      </c>
      <c r="O2" s="21">
        <f t="shared" si="0"/>
        <v>24.939479603563516</v>
      </c>
      <c r="P2" s="21">
        <f t="shared" si="0"/>
        <v>20.396150567508272</v>
      </c>
      <c r="Q2" s="21">
        <f t="shared" si="0"/>
        <v>17.966948692331208</v>
      </c>
      <c r="R2" s="21">
        <f t="shared" si="0"/>
        <v>18.822754892142932</v>
      </c>
      <c r="S2" s="21">
        <f t="shared" si="0"/>
        <v>21.098140768120416</v>
      </c>
      <c r="T2" s="21">
        <f t="shared" si="0"/>
        <v>24.063792232201539</v>
      </c>
      <c r="U2" s="21">
        <f t="shared" si="0"/>
        <v>23.616734103298089</v>
      </c>
      <c r="V2" s="21">
        <f t="shared" si="0"/>
        <v>25.873162932297777</v>
      </c>
      <c r="W2" s="21">
        <f t="shared" si="0"/>
        <v>21.829176172996426</v>
      </c>
      <c r="X2" s="21">
        <f t="shared" si="0"/>
        <v>20.93961648189412</v>
      </c>
      <c r="Y2" s="21">
        <f t="shared" ref="Y2:Z2" si="1">SUM(Y3,Y17,Y22,Y25,Y26,Y51,Y52)</f>
        <v>19.105351991514862</v>
      </c>
      <c r="Z2" s="21">
        <f t="shared" si="1"/>
        <v>18.246920987375645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16.81888378293635</v>
      </c>
      <c r="D26" s="27">
        <f t="shared" si="16"/>
        <v>13.863641915560127</v>
      </c>
      <c r="E26" s="27">
        <f t="shared" si="16"/>
        <v>4.9530350961476612</v>
      </c>
      <c r="F26" s="27">
        <f t="shared" si="16"/>
        <v>4.3874954129130401</v>
      </c>
      <c r="G26" s="27">
        <f t="shared" si="16"/>
        <v>3.5288033715473932</v>
      </c>
      <c r="H26" s="27">
        <f t="shared" si="16"/>
        <v>3.202230752693108</v>
      </c>
      <c r="I26" s="27">
        <f t="shared" si="16"/>
        <v>3.0926283430876578</v>
      </c>
      <c r="J26" s="27">
        <f t="shared" si="16"/>
        <v>2.9736289747757541</v>
      </c>
      <c r="K26" s="27">
        <f t="shared" si="16"/>
        <v>2.465578142045517</v>
      </c>
      <c r="L26" s="27">
        <f t="shared" si="16"/>
        <v>1.4709508025389704</v>
      </c>
      <c r="M26" s="27">
        <f t="shared" si="16"/>
        <v>0.34618870856134032</v>
      </c>
      <c r="N26" s="27">
        <f t="shared" si="16"/>
        <v>1.0548837540458142</v>
      </c>
      <c r="O26" s="27">
        <f t="shared" si="16"/>
        <v>1.204321258348094</v>
      </c>
      <c r="P26" s="27">
        <f t="shared" si="16"/>
        <v>0.85159767420871713</v>
      </c>
      <c r="Q26" s="27">
        <f t="shared" si="16"/>
        <v>1.0200137812214611</v>
      </c>
      <c r="R26" s="27">
        <f t="shared" si="16"/>
        <v>1.0434354080020949</v>
      </c>
      <c r="S26" s="27">
        <f t="shared" si="16"/>
        <v>0.99879918525829792</v>
      </c>
      <c r="T26" s="27">
        <f t="shared" si="16"/>
        <v>0.69463349690427301</v>
      </c>
      <c r="U26" s="27">
        <f t="shared" si="16"/>
        <v>0.64954737672037655</v>
      </c>
      <c r="V26" s="27">
        <f t="shared" si="16"/>
        <v>0.71411803270829055</v>
      </c>
      <c r="W26" s="27">
        <f t="shared" si="16"/>
        <v>0.59085894020995144</v>
      </c>
      <c r="X26" s="27">
        <f t="shared" si="16"/>
        <v>0.44747670843026682</v>
      </c>
      <c r="Y26" s="27">
        <f t="shared" ref="Y26:Z26" si="17">SUM(Y27,Y33)</f>
        <v>0.52700633938687103</v>
      </c>
      <c r="Z26" s="27">
        <f t="shared" si="17"/>
        <v>0.59779984160081501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16.81888378293635</v>
      </c>
      <c r="D33" s="19">
        <f t="shared" si="20"/>
        <v>13.863641915560127</v>
      </c>
      <c r="E33" s="19">
        <f t="shared" si="20"/>
        <v>4.9530350961476612</v>
      </c>
      <c r="F33" s="19">
        <f t="shared" si="20"/>
        <v>4.3874954129130401</v>
      </c>
      <c r="G33" s="19">
        <f t="shared" si="20"/>
        <v>3.5288033715473932</v>
      </c>
      <c r="H33" s="19">
        <f t="shared" si="20"/>
        <v>3.202230752693108</v>
      </c>
      <c r="I33" s="19">
        <f t="shared" si="20"/>
        <v>3.0926283430876578</v>
      </c>
      <c r="J33" s="19">
        <f t="shared" si="20"/>
        <v>2.9736289747757541</v>
      </c>
      <c r="K33" s="19">
        <f t="shared" si="20"/>
        <v>2.465578142045517</v>
      </c>
      <c r="L33" s="19">
        <f t="shared" si="20"/>
        <v>1.4709508025389704</v>
      </c>
      <c r="M33" s="19">
        <f t="shared" si="20"/>
        <v>0.34618870856134032</v>
      </c>
      <c r="N33" s="19">
        <f t="shared" si="20"/>
        <v>1.0548837540458142</v>
      </c>
      <c r="O33" s="19">
        <f t="shared" si="20"/>
        <v>1.204321258348094</v>
      </c>
      <c r="P33" s="19">
        <f t="shared" si="20"/>
        <v>0.85159767420871713</v>
      </c>
      <c r="Q33" s="19">
        <f t="shared" si="20"/>
        <v>1.0200137812214611</v>
      </c>
      <c r="R33" s="19">
        <f t="shared" si="20"/>
        <v>1.0434354080020949</v>
      </c>
      <c r="S33" s="19">
        <f t="shared" si="20"/>
        <v>0.99879918525829792</v>
      </c>
      <c r="T33" s="19">
        <f t="shared" si="20"/>
        <v>0.69463349690427301</v>
      </c>
      <c r="U33" s="19">
        <f t="shared" si="20"/>
        <v>0.64954737672037655</v>
      </c>
      <c r="V33" s="19">
        <f t="shared" si="20"/>
        <v>0.71411803270829055</v>
      </c>
      <c r="W33" s="19">
        <f t="shared" si="20"/>
        <v>0.59085894020995144</v>
      </c>
      <c r="X33" s="19">
        <f t="shared" si="20"/>
        <v>0.44747670843026682</v>
      </c>
      <c r="Y33" s="19">
        <f t="shared" ref="Y33:Z33" si="21">SUM(Y34:Y50)</f>
        <v>0.52700633938687103</v>
      </c>
      <c r="Z33" s="19">
        <f t="shared" si="21"/>
        <v>0.59779984160081501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16.81888378293635</v>
      </c>
      <c r="D43" s="8">
        <v>13.863641915560127</v>
      </c>
      <c r="E43" s="8">
        <v>4.9530350961476612</v>
      </c>
      <c r="F43" s="8">
        <v>4.3874954129130401</v>
      </c>
      <c r="G43" s="8">
        <v>3.5288033715473932</v>
      </c>
      <c r="H43" s="8">
        <v>3.202230752693108</v>
      </c>
      <c r="I43" s="8">
        <v>3.0926283430876578</v>
      </c>
      <c r="J43" s="8">
        <v>2.9736289747757541</v>
      </c>
      <c r="K43" s="8">
        <v>2.465578142045517</v>
      </c>
      <c r="L43" s="8">
        <v>1.4709508025389704</v>
      </c>
      <c r="M43" s="8">
        <v>0.34618870856134032</v>
      </c>
      <c r="N43" s="8">
        <v>1.0548837540458142</v>
      </c>
      <c r="O43" s="8">
        <v>1.204321258348094</v>
      </c>
      <c r="P43" s="8">
        <v>0.85159767420871713</v>
      </c>
      <c r="Q43" s="8">
        <v>1.0200137812214611</v>
      </c>
      <c r="R43" s="8">
        <v>1.0434354080020949</v>
      </c>
      <c r="S43" s="8">
        <v>0.99879918525829792</v>
      </c>
      <c r="T43" s="8">
        <v>0.69463349690427301</v>
      </c>
      <c r="U43" s="8">
        <v>0.64954737672037655</v>
      </c>
      <c r="V43" s="8">
        <v>0.71411803270829055</v>
      </c>
      <c r="W43" s="8">
        <v>0.59085894020995144</v>
      </c>
      <c r="X43" s="8">
        <v>0.44747670843026682</v>
      </c>
      <c r="Y43" s="8">
        <v>0.52700633938687103</v>
      </c>
      <c r="Z43" s="8">
        <v>0.59779984160081501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11.637164523917312</v>
      </c>
      <c r="D51" s="27">
        <v>21.882697823964154</v>
      </c>
      <c r="E51" s="27">
        <v>30.506367663234023</v>
      </c>
      <c r="F51" s="27">
        <v>28.753768165223644</v>
      </c>
      <c r="G51" s="27">
        <v>18.742404226625517</v>
      </c>
      <c r="H51" s="27">
        <v>22.295318287391673</v>
      </c>
      <c r="I51" s="27">
        <v>23.890158932323171</v>
      </c>
      <c r="J51" s="27">
        <v>23.72482086138977</v>
      </c>
      <c r="K51" s="27">
        <v>24.369466242646425</v>
      </c>
      <c r="L51" s="27">
        <v>21.175797066827503</v>
      </c>
      <c r="M51" s="27">
        <v>23.117576163721061</v>
      </c>
      <c r="N51" s="27">
        <v>21.688457094283834</v>
      </c>
      <c r="O51" s="27">
        <v>23.735158345215421</v>
      </c>
      <c r="P51" s="27">
        <v>19.544552893299556</v>
      </c>
      <c r="Q51" s="27">
        <v>16.946934911109746</v>
      </c>
      <c r="R51" s="27">
        <v>17.779319484140835</v>
      </c>
      <c r="S51" s="27">
        <v>20.099341582862117</v>
      </c>
      <c r="T51" s="27">
        <v>23.369158735297265</v>
      </c>
      <c r="U51" s="27">
        <v>22.967186726577712</v>
      </c>
      <c r="V51" s="27">
        <v>25.159044899589485</v>
      </c>
      <c r="W51" s="27">
        <v>21.238317232786475</v>
      </c>
      <c r="X51" s="27">
        <v>20.492139773463855</v>
      </c>
      <c r="Y51" s="27">
        <v>18.578345652127989</v>
      </c>
      <c r="Z51" s="27">
        <v>17.649121145774831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0</v>
      </c>
      <c r="H61" s="49">
        <f t="shared" si="24"/>
        <v>0</v>
      </c>
      <c r="I61" s="49">
        <f t="shared" si="24"/>
        <v>0</v>
      </c>
      <c r="J61" s="49">
        <f t="shared" si="24"/>
        <v>0</v>
      </c>
      <c r="K61" s="49">
        <f t="shared" si="24"/>
        <v>0</v>
      </c>
      <c r="L61" s="49">
        <f t="shared" si="24"/>
        <v>0</v>
      </c>
      <c r="M61" s="49">
        <f t="shared" si="24"/>
        <v>0</v>
      </c>
      <c r="N61" s="49">
        <f t="shared" si="24"/>
        <v>0</v>
      </c>
      <c r="O61" s="49">
        <f t="shared" si="24"/>
        <v>0</v>
      </c>
      <c r="P61" s="49">
        <f t="shared" si="24"/>
        <v>0</v>
      </c>
      <c r="Q61" s="49">
        <f t="shared" si="24"/>
        <v>1.3414964091489516</v>
      </c>
      <c r="R61" s="49">
        <f t="shared" si="24"/>
        <v>1.2650140804932652</v>
      </c>
      <c r="S61" s="49">
        <f t="shared" si="24"/>
        <v>1.3264267775576983</v>
      </c>
      <c r="T61" s="49">
        <f t="shared" si="24"/>
        <v>0.97374160581299063</v>
      </c>
      <c r="U61" s="49">
        <f t="shared" si="24"/>
        <v>0.93010181772493394</v>
      </c>
      <c r="V61" s="49">
        <f t="shared" si="24"/>
        <v>0.95985674416890843</v>
      </c>
      <c r="W61" s="49">
        <f t="shared" si="24"/>
        <v>0.81279024650422327</v>
      </c>
      <c r="X61" s="49">
        <f t="shared" si="24"/>
        <v>0.59044911440263026</v>
      </c>
      <c r="Y61" s="49">
        <f t="shared" ref="Y61:Z61" si="25">SUM(Y62:Y72)</f>
        <v>1.3282002964658561</v>
      </c>
      <c r="Z61" s="49">
        <f t="shared" si="25"/>
        <v>2.9317089998634205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1.3414964091489516</v>
      </c>
      <c r="R64" s="52">
        <v>1.2650140804932652</v>
      </c>
      <c r="S64" s="52">
        <v>1.3264267775576983</v>
      </c>
      <c r="T64" s="52">
        <v>0.93546736802560193</v>
      </c>
      <c r="U64" s="52">
        <v>0.89268928143380155</v>
      </c>
      <c r="V64" s="52">
        <v>0.91807810719474892</v>
      </c>
      <c r="W64" s="52">
        <v>0.7770991768715475</v>
      </c>
      <c r="X64" s="52">
        <v>0.55480351618354995</v>
      </c>
      <c r="Y64" s="52">
        <v>1.2918624666015404</v>
      </c>
      <c r="Z64" s="52">
        <v>2.8876686398524338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3.8274237787388657E-2</v>
      </c>
      <c r="U69" s="52">
        <v>3.7412536291132427E-2</v>
      </c>
      <c r="V69" s="52">
        <v>4.1778636974159504E-2</v>
      </c>
      <c r="W69" s="52">
        <v>3.5691069632675779E-2</v>
      </c>
      <c r="X69" s="52">
        <v>3.5645598219080366E-2</v>
      </c>
      <c r="Y69" s="52">
        <v>3.6337829864315836E-2</v>
      </c>
      <c r="Z69" s="52">
        <v>4.4040360010986705E-2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0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150</v>
      </c>
      <c r="B1" s="4" t="s">
        <v>180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860.71586904000003</v>
      </c>
      <c r="D2" s="21">
        <f t="shared" ref="D2:X2" si="0">SUM(D3,D17,D22,D25,D26,D51,D52)</f>
        <v>770.64889968</v>
      </c>
      <c r="E2" s="21">
        <f t="shared" si="0"/>
        <v>974.18438603999994</v>
      </c>
      <c r="F2" s="21">
        <f t="shared" si="0"/>
        <v>837.1053086400002</v>
      </c>
      <c r="G2" s="21">
        <f t="shared" si="0"/>
        <v>752.35461840000016</v>
      </c>
      <c r="H2" s="21">
        <f t="shared" si="0"/>
        <v>672.6837092400001</v>
      </c>
      <c r="I2" s="21">
        <f t="shared" si="0"/>
        <v>791.79395111999997</v>
      </c>
      <c r="J2" s="21">
        <f t="shared" si="0"/>
        <v>700.13950379999994</v>
      </c>
      <c r="K2" s="21">
        <f t="shared" si="0"/>
        <v>641.14456356000005</v>
      </c>
      <c r="L2" s="21">
        <f t="shared" si="0"/>
        <v>684.37854432000017</v>
      </c>
      <c r="M2" s="21">
        <f t="shared" si="0"/>
        <v>728.0642462400001</v>
      </c>
      <c r="N2" s="21">
        <f t="shared" si="0"/>
        <v>670.58205624000004</v>
      </c>
      <c r="O2" s="21">
        <f t="shared" si="0"/>
        <v>622.75357691999989</v>
      </c>
      <c r="P2" s="21">
        <f t="shared" si="0"/>
        <v>566.6171558399999</v>
      </c>
      <c r="Q2" s="21">
        <f t="shared" si="0"/>
        <v>535.91009796000003</v>
      </c>
      <c r="R2" s="21">
        <f t="shared" si="0"/>
        <v>605.15926632000014</v>
      </c>
      <c r="S2" s="21">
        <f t="shared" si="0"/>
        <v>590.49360720000016</v>
      </c>
      <c r="T2" s="21">
        <f t="shared" si="0"/>
        <v>585.48934331999999</v>
      </c>
      <c r="U2" s="21">
        <f t="shared" si="0"/>
        <v>571.55104799999992</v>
      </c>
      <c r="V2" s="21">
        <f t="shared" si="0"/>
        <v>580.01008212000011</v>
      </c>
      <c r="W2" s="21">
        <f t="shared" si="0"/>
        <v>561.15317087999983</v>
      </c>
      <c r="X2" s="21">
        <f t="shared" si="0"/>
        <v>566.81953668000028</v>
      </c>
      <c r="Y2" s="21">
        <f t="shared" ref="Y2:Z2" si="1">SUM(Y3,Y17,Y22,Y25,Y26,Y51,Y52)</f>
        <v>601.28693712000006</v>
      </c>
      <c r="Z2" s="21">
        <f t="shared" si="1"/>
        <v>546.04884024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797.80532904000006</v>
      </c>
      <c r="D26" s="27">
        <f t="shared" si="14"/>
        <v>666.89194968000004</v>
      </c>
      <c r="E26" s="27">
        <f t="shared" si="14"/>
        <v>853.56377603999999</v>
      </c>
      <c r="F26" s="27">
        <f t="shared" si="14"/>
        <v>682.25247864000016</v>
      </c>
      <c r="G26" s="27">
        <f t="shared" si="14"/>
        <v>596.69394840000018</v>
      </c>
      <c r="H26" s="27">
        <f t="shared" si="14"/>
        <v>516.41715924000005</v>
      </c>
      <c r="I26" s="27">
        <f t="shared" si="14"/>
        <v>602.80988112</v>
      </c>
      <c r="J26" s="27">
        <f t="shared" si="14"/>
        <v>493.90456499999993</v>
      </c>
      <c r="K26" s="27">
        <f t="shared" si="14"/>
        <v>449.83795356000002</v>
      </c>
      <c r="L26" s="27">
        <f t="shared" si="14"/>
        <v>474.94602432000011</v>
      </c>
      <c r="M26" s="27">
        <f t="shared" si="14"/>
        <v>496.61808624000014</v>
      </c>
      <c r="N26" s="27">
        <f t="shared" si="14"/>
        <v>385.16208624000001</v>
      </c>
      <c r="O26" s="27">
        <f t="shared" si="14"/>
        <v>323.09542692000002</v>
      </c>
      <c r="P26" s="27">
        <f t="shared" si="14"/>
        <v>270.08938583999998</v>
      </c>
      <c r="Q26" s="27">
        <f t="shared" si="14"/>
        <v>243.27005795999997</v>
      </c>
      <c r="R26" s="27">
        <f t="shared" si="14"/>
        <v>259.58813580000003</v>
      </c>
      <c r="S26" s="27">
        <f t="shared" si="14"/>
        <v>234.47185452000002</v>
      </c>
      <c r="T26" s="27">
        <f t="shared" si="14"/>
        <v>215.82115344000002</v>
      </c>
      <c r="U26" s="27">
        <f t="shared" si="14"/>
        <v>213.36044687999998</v>
      </c>
      <c r="V26" s="27">
        <f t="shared" si="14"/>
        <v>199.88500932000005</v>
      </c>
      <c r="W26" s="27">
        <f t="shared" si="14"/>
        <v>170.47063908000001</v>
      </c>
      <c r="X26" s="27">
        <f t="shared" si="14"/>
        <v>150.30894636000005</v>
      </c>
      <c r="Y26" s="27">
        <f t="shared" ref="Y26:Z26" si="15">SUM(Y27,Y33)</f>
        <v>214.39862783999999</v>
      </c>
      <c r="Z26" s="27">
        <f t="shared" si="15"/>
        <v>131.34336839999997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797.80532904000006</v>
      </c>
      <c r="D33" s="19">
        <f t="shared" si="18"/>
        <v>666.89194968000004</v>
      </c>
      <c r="E33" s="19">
        <f t="shared" si="18"/>
        <v>853.56377603999999</v>
      </c>
      <c r="F33" s="19">
        <f t="shared" si="18"/>
        <v>682.25247864000016</v>
      </c>
      <c r="G33" s="19">
        <f t="shared" si="18"/>
        <v>596.69394840000018</v>
      </c>
      <c r="H33" s="19">
        <f t="shared" si="18"/>
        <v>516.41715924000005</v>
      </c>
      <c r="I33" s="19">
        <f t="shared" si="18"/>
        <v>602.80988112</v>
      </c>
      <c r="J33" s="19">
        <f t="shared" si="18"/>
        <v>493.90456499999993</v>
      </c>
      <c r="K33" s="19">
        <f t="shared" si="18"/>
        <v>449.83795356000002</v>
      </c>
      <c r="L33" s="19">
        <f t="shared" si="18"/>
        <v>474.94602432000011</v>
      </c>
      <c r="M33" s="19">
        <f t="shared" si="18"/>
        <v>496.61808624000014</v>
      </c>
      <c r="N33" s="19">
        <f t="shared" si="18"/>
        <v>385.16208624000001</v>
      </c>
      <c r="O33" s="19">
        <f t="shared" si="18"/>
        <v>323.09542692000002</v>
      </c>
      <c r="P33" s="19">
        <f t="shared" si="18"/>
        <v>270.08938583999998</v>
      </c>
      <c r="Q33" s="19">
        <f t="shared" si="18"/>
        <v>243.27005795999997</v>
      </c>
      <c r="R33" s="19">
        <f t="shared" si="18"/>
        <v>259.58813580000003</v>
      </c>
      <c r="S33" s="19">
        <f t="shared" si="18"/>
        <v>234.47185452000002</v>
      </c>
      <c r="T33" s="19">
        <f t="shared" si="18"/>
        <v>215.82115344000002</v>
      </c>
      <c r="U33" s="19">
        <f t="shared" si="18"/>
        <v>213.36044687999998</v>
      </c>
      <c r="V33" s="19">
        <f t="shared" si="18"/>
        <v>199.88500932000005</v>
      </c>
      <c r="W33" s="19">
        <f t="shared" si="18"/>
        <v>170.47063908000001</v>
      </c>
      <c r="X33" s="19">
        <f t="shared" si="18"/>
        <v>150.30894636000005</v>
      </c>
      <c r="Y33" s="19">
        <f t="shared" ref="Y33:Z33" si="19">SUM(Y34:Y50)</f>
        <v>214.39862783999999</v>
      </c>
      <c r="Z33" s="19">
        <f t="shared" si="19"/>
        <v>131.34336839999997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80.585010000000025</v>
      </c>
      <c r="D36" s="8">
        <v>80.585010000000025</v>
      </c>
      <c r="E36" s="8">
        <v>107.44668</v>
      </c>
      <c r="F36" s="8">
        <v>104.46202476000001</v>
      </c>
      <c r="G36" s="8">
        <v>89.55783000000001</v>
      </c>
      <c r="H36" s="8">
        <v>77.616710280000007</v>
      </c>
      <c r="I36" s="8">
        <v>71.646263999999988</v>
      </c>
      <c r="J36" s="8">
        <v>63.857174759999992</v>
      </c>
      <c r="K36" s="8">
        <v>63.857174759999992</v>
      </c>
      <c r="L36" s="8">
        <v>58.052100960000018</v>
      </c>
      <c r="M36" s="8">
        <v>58.052100960000018</v>
      </c>
      <c r="N36" s="8">
        <v>58.052100960000018</v>
      </c>
      <c r="O36" s="8">
        <v>60.954524280000001</v>
      </c>
      <c r="P36" s="8">
        <v>63.857174759999992</v>
      </c>
      <c r="Q36" s="8">
        <v>52.2468</v>
      </c>
      <c r="R36" s="8">
        <v>46.441499040000004</v>
      </c>
      <c r="S36" s="8">
        <v>43.539075719999992</v>
      </c>
      <c r="T36" s="8">
        <v>42.456431160000001</v>
      </c>
      <c r="U36" s="8">
        <v>44.528811840000017</v>
      </c>
      <c r="V36" s="8">
        <v>44.720307720000015</v>
      </c>
      <c r="W36" s="8">
        <v>41.942595240000003</v>
      </c>
      <c r="X36" s="8">
        <v>41.785854840000006</v>
      </c>
      <c r="Y36" s="8">
        <v>43.675371719999994</v>
      </c>
      <c r="Z36" s="8">
        <v>40.227082919999994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3.0491445600000002</v>
      </c>
      <c r="M37" s="8">
        <v>3.0491445600000002</v>
      </c>
      <c r="N37" s="8">
        <v>3.0491445600000002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163.74849192000002</v>
      </c>
      <c r="D43" s="8">
        <v>179.80210872000004</v>
      </c>
      <c r="E43" s="8">
        <v>192.64526892000001</v>
      </c>
      <c r="F43" s="8">
        <v>93.111777720000021</v>
      </c>
      <c r="G43" s="8">
        <v>102.74421455999997</v>
      </c>
      <c r="H43" s="8">
        <v>105.95493792000001</v>
      </c>
      <c r="I43" s="8">
        <v>98.775359280000004</v>
      </c>
      <c r="J43" s="8">
        <v>98.775359280000004</v>
      </c>
      <c r="K43" s="8">
        <v>73.284840720000005</v>
      </c>
      <c r="L43" s="8">
        <v>73.284840720000005</v>
      </c>
      <c r="M43" s="8">
        <v>73.284840720000005</v>
      </c>
      <c r="N43" s="8">
        <v>73.284840720000005</v>
      </c>
      <c r="O43" s="8">
        <v>73.284840720000005</v>
      </c>
      <c r="P43" s="8">
        <v>66.912211080000006</v>
      </c>
      <c r="Q43" s="8">
        <v>76.471288919999992</v>
      </c>
      <c r="R43" s="8">
        <v>92.402729640000004</v>
      </c>
      <c r="S43" s="8">
        <v>73.284840720000005</v>
      </c>
      <c r="T43" s="8">
        <v>59.797188359999993</v>
      </c>
      <c r="U43" s="8">
        <v>57.592416959999994</v>
      </c>
      <c r="V43" s="8">
        <v>49.575745440000006</v>
      </c>
      <c r="W43" s="8">
        <v>32.802943679999998</v>
      </c>
      <c r="X43" s="8">
        <v>26.946494639999997</v>
      </c>
      <c r="Y43" s="8">
        <v>69.713191079999987</v>
      </c>
      <c r="Z43" s="8">
        <v>31.273608599999989</v>
      </c>
    </row>
    <row r="44" spans="1:26" ht="11.25" customHeight="1" x14ac:dyDescent="0.2">
      <c r="A44" s="28" t="s">
        <v>74</v>
      </c>
      <c r="B44" s="7" t="s">
        <v>75</v>
      </c>
      <c r="C44" s="8">
        <v>553.47182712000006</v>
      </c>
      <c r="D44" s="8">
        <v>406.50483095999999</v>
      </c>
      <c r="E44" s="8">
        <v>553.47182712000006</v>
      </c>
      <c r="F44" s="8">
        <v>484.67867616000007</v>
      </c>
      <c r="G44" s="8">
        <v>404.39190384000017</v>
      </c>
      <c r="H44" s="8">
        <v>332.84551104000008</v>
      </c>
      <c r="I44" s="8">
        <v>432.38825784000005</v>
      </c>
      <c r="J44" s="8">
        <v>331.27203095999994</v>
      </c>
      <c r="K44" s="8">
        <v>312.69593808000002</v>
      </c>
      <c r="L44" s="8">
        <v>340.55993808000011</v>
      </c>
      <c r="M44" s="8">
        <v>362.23200000000008</v>
      </c>
      <c r="N44" s="8">
        <v>250.77600000000001</v>
      </c>
      <c r="O44" s="8">
        <v>188.85606192000003</v>
      </c>
      <c r="P44" s="8">
        <v>139.32000000000002</v>
      </c>
      <c r="Q44" s="8">
        <v>114.55196904</v>
      </c>
      <c r="R44" s="8">
        <v>120.74390712000003</v>
      </c>
      <c r="S44" s="8">
        <v>117.64793808000002</v>
      </c>
      <c r="T44" s="8">
        <v>113.56753392000002</v>
      </c>
      <c r="U44" s="8">
        <v>111.23921807999999</v>
      </c>
      <c r="V44" s="8">
        <v>105.58895616000004</v>
      </c>
      <c r="W44" s="8">
        <v>95.725100159999997</v>
      </c>
      <c r="X44" s="8">
        <v>81.576596880000025</v>
      </c>
      <c r="Y44" s="8">
        <v>101.01006504</v>
      </c>
      <c r="Z44" s="8">
        <v>59.842676880000006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62.910539999999997</v>
      </c>
      <c r="D51" s="27">
        <v>103.75695</v>
      </c>
      <c r="E51" s="27">
        <v>120.62061</v>
      </c>
      <c r="F51" s="27">
        <v>154.85282999999998</v>
      </c>
      <c r="G51" s="27">
        <v>155.66067000000001</v>
      </c>
      <c r="H51" s="27">
        <v>156.26655</v>
      </c>
      <c r="I51" s="27">
        <v>188.98407</v>
      </c>
      <c r="J51" s="27">
        <v>205.94871000000001</v>
      </c>
      <c r="K51" s="27">
        <v>191.30661000000001</v>
      </c>
      <c r="L51" s="27">
        <v>209.43252000000001</v>
      </c>
      <c r="M51" s="27">
        <v>231.44615999999999</v>
      </c>
      <c r="N51" s="27">
        <v>285.41997000000003</v>
      </c>
      <c r="O51" s="27">
        <v>299.65814999999992</v>
      </c>
      <c r="P51" s="27">
        <v>296.52776999999998</v>
      </c>
      <c r="Q51" s="27">
        <v>292.64004000000006</v>
      </c>
      <c r="R51" s="27">
        <v>345.57113052000011</v>
      </c>
      <c r="S51" s="27">
        <v>356.02175268000013</v>
      </c>
      <c r="T51" s="27">
        <v>369.66818987999994</v>
      </c>
      <c r="U51" s="27">
        <v>358.19060111999994</v>
      </c>
      <c r="V51" s="27">
        <v>380.12507280000005</v>
      </c>
      <c r="W51" s="27">
        <v>390.68253179999988</v>
      </c>
      <c r="X51" s="27">
        <v>416.51059032000018</v>
      </c>
      <c r="Y51" s="27">
        <v>386.8883092800001</v>
      </c>
      <c r="Z51" s="27">
        <v>414.70547184000003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0.28622880000000006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0.28622880000000006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389.3121792</v>
      </c>
      <c r="D61" s="49">
        <f t="shared" si="22"/>
        <v>396.92782079999995</v>
      </c>
      <c r="E61" s="49">
        <f t="shared" si="22"/>
        <v>399.61595519999997</v>
      </c>
      <c r="F61" s="49">
        <f t="shared" si="22"/>
        <v>409.24799999999999</v>
      </c>
      <c r="G61" s="49">
        <f t="shared" si="22"/>
        <v>408.12791039999996</v>
      </c>
      <c r="H61" s="49">
        <f t="shared" si="22"/>
        <v>416.19191039999993</v>
      </c>
      <c r="I61" s="49">
        <f t="shared" si="22"/>
        <v>422.35199999999998</v>
      </c>
      <c r="J61" s="49">
        <f t="shared" si="22"/>
        <v>437.73979104</v>
      </c>
      <c r="K61" s="49">
        <f t="shared" si="22"/>
        <v>435.61170143999993</v>
      </c>
      <c r="L61" s="49">
        <f t="shared" si="22"/>
        <v>465.40374623999998</v>
      </c>
      <c r="M61" s="49">
        <f t="shared" si="22"/>
        <v>505.16370144000007</v>
      </c>
      <c r="N61" s="49">
        <f t="shared" si="22"/>
        <v>504.3794774399999</v>
      </c>
      <c r="O61" s="49">
        <f t="shared" si="22"/>
        <v>51.142191120000007</v>
      </c>
      <c r="P61" s="49">
        <f t="shared" si="22"/>
        <v>112.39781183999999</v>
      </c>
      <c r="Q61" s="49">
        <f t="shared" si="22"/>
        <v>116.10955584</v>
      </c>
      <c r="R61" s="49">
        <f t="shared" si="22"/>
        <v>116.43702479999999</v>
      </c>
      <c r="S61" s="49">
        <f t="shared" si="22"/>
        <v>133.57825560000001</v>
      </c>
      <c r="T61" s="49">
        <f t="shared" si="22"/>
        <v>134.20818432000002</v>
      </c>
      <c r="U61" s="49">
        <f t="shared" si="22"/>
        <v>141.34330656</v>
      </c>
      <c r="V61" s="49">
        <f t="shared" si="22"/>
        <v>140.95585871999995</v>
      </c>
      <c r="W61" s="49">
        <f t="shared" si="22"/>
        <v>148.82086583999998</v>
      </c>
      <c r="X61" s="49">
        <f t="shared" si="22"/>
        <v>184.35544632</v>
      </c>
      <c r="Y61" s="49">
        <f t="shared" ref="Y61:Z61" si="23">SUM(Y62:Y72)</f>
        <v>203.30316432000001</v>
      </c>
      <c r="Z61" s="49">
        <f t="shared" si="23"/>
        <v>115.31869344</v>
      </c>
    </row>
    <row r="62" spans="1:26" ht="11.25" customHeight="1" x14ac:dyDescent="0.2">
      <c r="A62" s="50" t="s">
        <v>92</v>
      </c>
      <c r="B62" s="51" t="s">
        <v>93</v>
      </c>
      <c r="C62" s="52">
        <v>389.3121792</v>
      </c>
      <c r="D62" s="52">
        <v>396.92782079999995</v>
      </c>
      <c r="E62" s="52">
        <v>399.61595519999997</v>
      </c>
      <c r="F62" s="52">
        <v>409.24799999999999</v>
      </c>
      <c r="G62" s="52">
        <v>408.12791039999996</v>
      </c>
      <c r="H62" s="52">
        <v>416.19191039999993</v>
      </c>
      <c r="I62" s="52">
        <v>422.35199999999998</v>
      </c>
      <c r="J62" s="52">
        <v>435.12013439999998</v>
      </c>
      <c r="K62" s="52">
        <v>432.99204479999992</v>
      </c>
      <c r="L62" s="52">
        <v>462.78408959999996</v>
      </c>
      <c r="M62" s="52">
        <v>502.54404480000005</v>
      </c>
      <c r="N62" s="52">
        <v>501.75982079999989</v>
      </c>
      <c r="O62" s="52">
        <v>47.376000000000005</v>
      </c>
      <c r="P62" s="52">
        <v>108.30395519999999</v>
      </c>
      <c r="Q62" s="52">
        <v>108.30395519999999</v>
      </c>
      <c r="R62" s="52">
        <v>108.30395519999999</v>
      </c>
      <c r="S62" s="52">
        <v>127.79182080000002</v>
      </c>
      <c r="T62" s="52">
        <v>127.79182080000002</v>
      </c>
      <c r="U62" s="52">
        <v>134.99297279999999</v>
      </c>
      <c r="V62" s="52">
        <v>136.38119039999998</v>
      </c>
      <c r="W62" s="52">
        <v>143.49484799999999</v>
      </c>
      <c r="X62" s="52">
        <v>177.05560320000001</v>
      </c>
      <c r="Y62" s="52">
        <v>192.70339200000004</v>
      </c>
      <c r="Z62" s="52">
        <v>106.74518400000001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1.9756799999999998E-2</v>
      </c>
      <c r="U63" s="52">
        <v>0.10241280000000001</v>
      </c>
      <c r="V63" s="52">
        <v>2.29824E-2</v>
      </c>
      <c r="W63" s="52">
        <v>2.29824E-2</v>
      </c>
      <c r="X63" s="52">
        <v>2.29824E-2</v>
      </c>
      <c r="Y63" s="52">
        <v>2.29824E-2</v>
      </c>
      <c r="Z63" s="52">
        <v>4.3142399999999997E-2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1.1465344800000001</v>
      </c>
      <c r="P64" s="52">
        <v>1.4742</v>
      </c>
      <c r="Q64" s="52">
        <v>2.5662873599999991</v>
      </c>
      <c r="R64" s="52">
        <v>2.8937563199999996</v>
      </c>
      <c r="S64" s="52">
        <v>3.1667781599999993</v>
      </c>
      <c r="T64" s="52">
        <v>3.5490873600000006</v>
      </c>
      <c r="U64" s="52">
        <v>3.5365075200000016</v>
      </c>
      <c r="V64" s="52">
        <v>2.12599296</v>
      </c>
      <c r="W64" s="52">
        <v>3.3330679199999995</v>
      </c>
      <c r="X64" s="52">
        <v>5.1481029599999983</v>
      </c>
      <c r="Y64" s="52">
        <v>5.7812227200000015</v>
      </c>
      <c r="Z64" s="52">
        <v>6.3335563200000013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2.6196566400000001</v>
      </c>
      <c r="K69" s="52">
        <v>2.6196566400000001</v>
      </c>
      <c r="L69" s="52">
        <v>2.6196566400000001</v>
      </c>
      <c r="M69" s="52">
        <v>2.6196566400000001</v>
      </c>
      <c r="N69" s="52">
        <v>2.6196566400000001</v>
      </c>
      <c r="O69" s="52">
        <v>2.6196566400000001</v>
      </c>
      <c r="P69" s="52">
        <v>2.6196566400000001</v>
      </c>
      <c r="Q69" s="52">
        <v>5.2393132799999993</v>
      </c>
      <c r="R69" s="52">
        <v>5.2393132799999993</v>
      </c>
      <c r="S69" s="52">
        <v>2.6196566400000001</v>
      </c>
      <c r="T69" s="52">
        <v>2.8475193600000002</v>
      </c>
      <c r="U69" s="52">
        <v>2.7114134399999998</v>
      </c>
      <c r="V69" s="52">
        <v>2.4256929599999997</v>
      </c>
      <c r="W69" s="52">
        <v>1.96996752</v>
      </c>
      <c r="X69" s="52">
        <v>2.1287577600000001</v>
      </c>
      <c r="Y69" s="52">
        <v>4.7955672000000007</v>
      </c>
      <c r="Z69" s="52">
        <v>2.1968107199999998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7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147</v>
      </c>
      <c r="B1" s="4" t="s">
        <v>183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115.56034488000003</v>
      </c>
      <c r="D2" s="21">
        <f t="shared" ref="D2:X2" si="0">SUM(D3,D17,D22,D25,D26,D51,D52)</f>
        <v>111.98224008000005</v>
      </c>
      <c r="E2" s="21">
        <f t="shared" si="0"/>
        <v>58.422675240000011</v>
      </c>
      <c r="F2" s="21">
        <f t="shared" si="0"/>
        <v>64.380495240000016</v>
      </c>
      <c r="G2" s="21">
        <f t="shared" si="0"/>
        <v>73.329110639999996</v>
      </c>
      <c r="H2" s="21">
        <f t="shared" si="0"/>
        <v>70.69242672</v>
      </c>
      <c r="I2" s="21">
        <f t="shared" si="0"/>
        <v>66.60273672000001</v>
      </c>
      <c r="J2" s="21">
        <f t="shared" si="0"/>
        <v>70.226323560000012</v>
      </c>
      <c r="K2" s="21">
        <f t="shared" si="0"/>
        <v>60.001574039999994</v>
      </c>
      <c r="L2" s="21">
        <f t="shared" si="0"/>
        <v>51.898453559999993</v>
      </c>
      <c r="M2" s="21">
        <f t="shared" si="0"/>
        <v>89.091945360000011</v>
      </c>
      <c r="N2" s="21">
        <f t="shared" si="0"/>
        <v>53.149813919999993</v>
      </c>
      <c r="O2" s="21">
        <f t="shared" si="0"/>
        <v>45.198390599999996</v>
      </c>
      <c r="P2" s="21">
        <f t="shared" si="0"/>
        <v>50.202212040000013</v>
      </c>
      <c r="Q2" s="21">
        <f t="shared" si="0"/>
        <v>50.404172040000013</v>
      </c>
      <c r="R2" s="21">
        <f t="shared" si="0"/>
        <v>54.410250600000005</v>
      </c>
      <c r="S2" s="21">
        <f t="shared" si="0"/>
        <v>57.673645560000011</v>
      </c>
      <c r="T2" s="21">
        <f t="shared" si="0"/>
        <v>60.706835639999994</v>
      </c>
      <c r="U2" s="21">
        <f t="shared" si="0"/>
        <v>77.984310600000015</v>
      </c>
      <c r="V2" s="21">
        <f t="shared" si="0"/>
        <v>82.127332800000005</v>
      </c>
      <c r="W2" s="21">
        <f t="shared" si="0"/>
        <v>70.26472296</v>
      </c>
      <c r="X2" s="21">
        <f t="shared" si="0"/>
        <v>77.411103120000007</v>
      </c>
      <c r="Y2" s="21">
        <f t="shared" ref="Y2:Z2" si="1">SUM(Y3,Y17,Y22,Y25,Y26,Y51,Y52)</f>
        <v>76.44274415999999</v>
      </c>
      <c r="Z2" s="21">
        <f t="shared" si="1"/>
        <v>74.382053760000005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70.321304880000028</v>
      </c>
      <c r="D26" s="27">
        <f t="shared" si="14"/>
        <v>64.06723008000003</v>
      </c>
      <c r="E26" s="27">
        <f t="shared" si="14"/>
        <v>2.9846552400000008</v>
      </c>
      <c r="F26" s="27">
        <f t="shared" si="14"/>
        <v>2.9846552400000008</v>
      </c>
      <c r="G26" s="27">
        <f t="shared" si="14"/>
        <v>9.2068106400000005</v>
      </c>
      <c r="H26" s="27">
        <f t="shared" si="14"/>
        <v>2.9853367200000016</v>
      </c>
      <c r="I26" s="27">
        <f t="shared" si="14"/>
        <v>2.9853367200000016</v>
      </c>
      <c r="J26" s="27">
        <f t="shared" si="14"/>
        <v>21.45298356</v>
      </c>
      <c r="K26" s="27">
        <f t="shared" si="14"/>
        <v>24.355634039999998</v>
      </c>
      <c r="L26" s="27">
        <f t="shared" si="14"/>
        <v>21.45298356</v>
      </c>
      <c r="M26" s="27">
        <f t="shared" si="14"/>
        <v>49.911705359999992</v>
      </c>
      <c r="N26" s="27">
        <f t="shared" si="14"/>
        <v>15.080353919999999</v>
      </c>
      <c r="O26" s="27">
        <f t="shared" si="14"/>
        <v>12.1779306</v>
      </c>
      <c r="P26" s="27">
        <f t="shared" si="14"/>
        <v>15.36411204</v>
      </c>
      <c r="Q26" s="27">
        <f t="shared" si="14"/>
        <v>15.36411204</v>
      </c>
      <c r="R26" s="27">
        <f t="shared" si="14"/>
        <v>15.36411204</v>
      </c>
      <c r="S26" s="27">
        <f t="shared" si="14"/>
        <v>18.550560239999999</v>
      </c>
      <c r="T26" s="27">
        <f t="shared" si="14"/>
        <v>16.978456439999999</v>
      </c>
      <c r="U26" s="27">
        <f t="shared" si="14"/>
        <v>23.513880960000002</v>
      </c>
      <c r="V26" s="27">
        <f t="shared" si="14"/>
        <v>22.524291720000001</v>
      </c>
      <c r="W26" s="27">
        <f t="shared" si="14"/>
        <v>19.416849839999998</v>
      </c>
      <c r="X26" s="27">
        <f t="shared" si="14"/>
        <v>23.175552960000005</v>
      </c>
      <c r="Y26" s="27">
        <f t="shared" ref="Y26:Z26" si="15">SUM(Y27,Y33)</f>
        <v>21.76631532</v>
      </c>
      <c r="Z26" s="27">
        <f t="shared" si="15"/>
        <v>19.290395160000003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70.321304880000028</v>
      </c>
      <c r="D33" s="19">
        <f t="shared" si="18"/>
        <v>64.06723008000003</v>
      </c>
      <c r="E33" s="19">
        <f t="shared" si="18"/>
        <v>2.9846552400000008</v>
      </c>
      <c r="F33" s="19">
        <f t="shared" si="18"/>
        <v>2.9846552400000008</v>
      </c>
      <c r="G33" s="19">
        <f t="shared" si="18"/>
        <v>9.2068106400000005</v>
      </c>
      <c r="H33" s="19">
        <f t="shared" si="18"/>
        <v>2.9853367200000016</v>
      </c>
      <c r="I33" s="19">
        <f t="shared" si="18"/>
        <v>2.9853367200000016</v>
      </c>
      <c r="J33" s="19">
        <f t="shared" si="18"/>
        <v>21.45298356</v>
      </c>
      <c r="K33" s="19">
        <f t="shared" si="18"/>
        <v>24.355634039999998</v>
      </c>
      <c r="L33" s="19">
        <f t="shared" si="18"/>
        <v>21.45298356</v>
      </c>
      <c r="M33" s="19">
        <f t="shared" si="18"/>
        <v>49.911705359999992</v>
      </c>
      <c r="N33" s="19">
        <f t="shared" si="18"/>
        <v>15.080353919999999</v>
      </c>
      <c r="O33" s="19">
        <f t="shared" si="18"/>
        <v>12.1779306</v>
      </c>
      <c r="P33" s="19">
        <f t="shared" si="18"/>
        <v>15.36411204</v>
      </c>
      <c r="Q33" s="19">
        <f t="shared" si="18"/>
        <v>15.36411204</v>
      </c>
      <c r="R33" s="19">
        <f t="shared" si="18"/>
        <v>15.36411204</v>
      </c>
      <c r="S33" s="19">
        <f t="shared" si="18"/>
        <v>18.550560239999999</v>
      </c>
      <c r="T33" s="19">
        <f t="shared" si="18"/>
        <v>16.978456439999999</v>
      </c>
      <c r="U33" s="19">
        <f t="shared" si="18"/>
        <v>23.513880960000002</v>
      </c>
      <c r="V33" s="19">
        <f t="shared" si="18"/>
        <v>22.524291720000001</v>
      </c>
      <c r="W33" s="19">
        <f t="shared" si="18"/>
        <v>19.416849839999998</v>
      </c>
      <c r="X33" s="19">
        <f t="shared" si="18"/>
        <v>23.175552960000005</v>
      </c>
      <c r="Y33" s="19">
        <f t="shared" ref="Y33:Z33" si="19">SUM(Y34:Y50)</f>
        <v>21.76631532</v>
      </c>
      <c r="Z33" s="19">
        <f t="shared" si="19"/>
        <v>19.290395160000003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38.800290960000019</v>
      </c>
      <c r="D36" s="8">
        <v>38.800290960000019</v>
      </c>
      <c r="E36" s="8">
        <v>2.9846552400000008</v>
      </c>
      <c r="F36" s="8">
        <v>2.9846552400000008</v>
      </c>
      <c r="G36" s="8">
        <v>2.9853367200000016</v>
      </c>
      <c r="H36" s="8">
        <v>2.9853367200000016</v>
      </c>
      <c r="I36" s="8">
        <v>2.9853367200000016</v>
      </c>
      <c r="J36" s="8">
        <v>8.707724279999999</v>
      </c>
      <c r="K36" s="8">
        <v>11.610374759999999</v>
      </c>
      <c r="L36" s="8">
        <v>8.707724279999999</v>
      </c>
      <c r="M36" s="8">
        <v>43.539075719999992</v>
      </c>
      <c r="N36" s="8">
        <v>8.707724279999999</v>
      </c>
      <c r="O36" s="8">
        <v>5.8053009600000003</v>
      </c>
      <c r="P36" s="8">
        <v>5.8053009600000003</v>
      </c>
      <c r="Q36" s="8">
        <v>5.8053009600000003</v>
      </c>
      <c r="R36" s="8">
        <v>5.8053009600000003</v>
      </c>
      <c r="S36" s="8">
        <v>5.8053009600000003</v>
      </c>
      <c r="T36" s="8">
        <v>4.4991309599999996</v>
      </c>
      <c r="U36" s="8">
        <v>4.7458267200000002</v>
      </c>
      <c r="V36" s="8">
        <v>4.7864883600000008</v>
      </c>
      <c r="W36" s="8">
        <v>3.4453357200000001</v>
      </c>
      <c r="X36" s="8">
        <v>4.034588760000001</v>
      </c>
      <c r="Y36" s="8">
        <v>4.1622526800000008</v>
      </c>
      <c r="Z36" s="8">
        <v>3.5729996400000004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3.0436559999999998E-2</v>
      </c>
      <c r="U37" s="8">
        <v>3.66810444</v>
      </c>
      <c r="V37" s="8">
        <v>3.1985830800000001</v>
      </c>
      <c r="W37" s="8">
        <v>2.6527208399999997</v>
      </c>
      <c r="X37" s="8">
        <v>4.0188733200000009</v>
      </c>
      <c r="Y37" s="8">
        <v>4.6133841600000007</v>
      </c>
      <c r="Z37" s="8">
        <v>3.6987904800000013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9.6321700799999981</v>
      </c>
      <c r="D43" s="8">
        <v>9.6321700799999981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12.745259279999999</v>
      </c>
      <c r="K43" s="8">
        <v>12.745259279999999</v>
      </c>
      <c r="L43" s="8">
        <v>12.745259279999999</v>
      </c>
      <c r="M43" s="8">
        <v>6.3726296399999995</v>
      </c>
      <c r="N43" s="8">
        <v>6.3726296399999995</v>
      </c>
      <c r="O43" s="8">
        <v>6.3726296399999995</v>
      </c>
      <c r="P43" s="8">
        <v>9.5588110799999999</v>
      </c>
      <c r="Q43" s="8">
        <v>9.5588110799999999</v>
      </c>
      <c r="R43" s="8">
        <v>9.5588110799999999</v>
      </c>
      <c r="S43" s="8">
        <v>12.745259279999999</v>
      </c>
      <c r="T43" s="8">
        <v>12.44888892</v>
      </c>
      <c r="U43" s="8">
        <v>15.099949800000003</v>
      </c>
      <c r="V43" s="8">
        <v>14.539220279999999</v>
      </c>
      <c r="W43" s="8">
        <v>13.31879328</v>
      </c>
      <c r="X43" s="8">
        <v>15.12209088</v>
      </c>
      <c r="Y43" s="8">
        <v>12.99067848</v>
      </c>
      <c r="Z43" s="8">
        <v>12.018605040000001</v>
      </c>
    </row>
    <row r="44" spans="1:26" ht="11.25" customHeight="1" x14ac:dyDescent="0.2">
      <c r="A44" s="28" t="s">
        <v>74</v>
      </c>
      <c r="B44" s="7" t="s">
        <v>75</v>
      </c>
      <c r="C44" s="8">
        <v>21.888843840000003</v>
      </c>
      <c r="D44" s="8">
        <v>15.634769040000002</v>
      </c>
      <c r="E44" s="8">
        <v>0</v>
      </c>
      <c r="F44" s="8">
        <v>0</v>
      </c>
      <c r="G44" s="8">
        <v>6.2214739199999993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45.239039999999996</v>
      </c>
      <c r="D51" s="27">
        <v>47.915010000000017</v>
      </c>
      <c r="E51" s="27">
        <v>55.438020000000009</v>
      </c>
      <c r="F51" s="27">
        <v>61.395840000000014</v>
      </c>
      <c r="G51" s="27">
        <v>64.122299999999996</v>
      </c>
      <c r="H51" s="27">
        <v>67.707089999999994</v>
      </c>
      <c r="I51" s="27">
        <v>63.617400000000004</v>
      </c>
      <c r="J51" s="27">
        <v>48.773340000000012</v>
      </c>
      <c r="K51" s="27">
        <v>35.645939999999996</v>
      </c>
      <c r="L51" s="27">
        <v>30.445469999999993</v>
      </c>
      <c r="M51" s="27">
        <v>39.180240000000012</v>
      </c>
      <c r="N51" s="27">
        <v>38.069459999999992</v>
      </c>
      <c r="O51" s="27">
        <v>33.02046</v>
      </c>
      <c r="P51" s="27">
        <v>34.838100000000011</v>
      </c>
      <c r="Q51" s="27">
        <v>35.040060000000011</v>
      </c>
      <c r="R51" s="27">
        <v>39.046138560000003</v>
      </c>
      <c r="S51" s="27">
        <v>39.123085320000015</v>
      </c>
      <c r="T51" s="27">
        <v>43.728379199999999</v>
      </c>
      <c r="U51" s="27">
        <v>54.470429640000006</v>
      </c>
      <c r="V51" s="27">
        <v>59.603041079999997</v>
      </c>
      <c r="W51" s="27">
        <v>50.84787312000001</v>
      </c>
      <c r="X51" s="27">
        <v>54.23555016000001</v>
      </c>
      <c r="Y51" s="27">
        <v>54.676428839999993</v>
      </c>
      <c r="Z51" s="27">
        <v>55.091658600000002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0.6863918400000002</v>
      </c>
      <c r="U61" s="49">
        <f t="shared" si="22"/>
        <v>0.87500303999999973</v>
      </c>
      <c r="V61" s="49">
        <f t="shared" si="22"/>
        <v>0.85410288000000001</v>
      </c>
      <c r="W61" s="49">
        <f t="shared" si="22"/>
        <v>0.80159760000000002</v>
      </c>
      <c r="X61" s="49">
        <f t="shared" si="22"/>
        <v>1.1966616000000001</v>
      </c>
      <c r="Y61" s="49">
        <f t="shared" ref="Y61:Z61" si="23">SUM(Y62:Y72)</f>
        <v>0.89360927999999984</v>
      </c>
      <c r="Z61" s="49">
        <f t="shared" si="23"/>
        <v>0.87984575999999981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0.6863918400000002</v>
      </c>
      <c r="U69" s="52">
        <v>0.87500303999999973</v>
      </c>
      <c r="V69" s="52">
        <v>0.85410288000000001</v>
      </c>
      <c r="W69" s="52">
        <v>0.80159760000000002</v>
      </c>
      <c r="X69" s="52">
        <v>1.1966616000000001</v>
      </c>
      <c r="Y69" s="52">
        <v>0.89360927999999984</v>
      </c>
      <c r="Z69" s="52">
        <v>0.87984575999999981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8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148</v>
      </c>
      <c r="B1" s="4" t="s">
        <v>182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68.484084840000008</v>
      </c>
      <c r="D2" s="21">
        <f t="shared" ref="D2:X2" si="0">SUM(D3,D17,D22,D25,D26,D51,D52)</f>
        <v>76.013780040000015</v>
      </c>
      <c r="E2" s="21">
        <f t="shared" si="0"/>
        <v>82.792138680000022</v>
      </c>
      <c r="F2" s="21">
        <f t="shared" si="0"/>
        <v>167.36973264000002</v>
      </c>
      <c r="G2" s="21">
        <f t="shared" si="0"/>
        <v>152.32812515999998</v>
      </c>
      <c r="H2" s="21">
        <f t="shared" si="0"/>
        <v>156.12371783999998</v>
      </c>
      <c r="I2" s="21">
        <f t="shared" si="0"/>
        <v>162.43798319999999</v>
      </c>
      <c r="J2" s="21">
        <f t="shared" si="0"/>
        <v>156.40546211999998</v>
      </c>
      <c r="K2" s="21">
        <f t="shared" si="0"/>
        <v>152.25792156000003</v>
      </c>
      <c r="L2" s="21">
        <f t="shared" si="0"/>
        <v>148.74441515999999</v>
      </c>
      <c r="M2" s="21">
        <f t="shared" si="0"/>
        <v>102.77474544</v>
      </c>
      <c r="N2" s="21">
        <f t="shared" si="0"/>
        <v>129.73639535999999</v>
      </c>
      <c r="O2" s="21">
        <f t="shared" si="0"/>
        <v>122.9717844</v>
      </c>
      <c r="P2" s="21">
        <f t="shared" si="0"/>
        <v>123.14902392000002</v>
      </c>
      <c r="Q2" s="21">
        <f t="shared" si="0"/>
        <v>121.32188136000001</v>
      </c>
      <c r="R2" s="21">
        <f t="shared" si="0"/>
        <v>135.35985995999999</v>
      </c>
      <c r="S2" s="21">
        <f t="shared" si="0"/>
        <v>126.22148351999999</v>
      </c>
      <c r="T2" s="21">
        <f t="shared" si="0"/>
        <v>126.00446292000001</v>
      </c>
      <c r="U2" s="21">
        <f t="shared" si="0"/>
        <v>134.99899812000001</v>
      </c>
      <c r="V2" s="21">
        <f t="shared" si="0"/>
        <v>128.25784764000002</v>
      </c>
      <c r="W2" s="21">
        <f t="shared" si="0"/>
        <v>121.35010644</v>
      </c>
      <c r="X2" s="21">
        <f t="shared" si="0"/>
        <v>125.66230236000003</v>
      </c>
      <c r="Y2" s="21">
        <f t="shared" ref="Y2:Z2" si="1">SUM(Y3,Y17,Y22,Y25,Y26,Y51,Y52)</f>
        <v>119.34605087999998</v>
      </c>
      <c r="Z2" s="21">
        <f t="shared" si="1"/>
        <v>105.15885695999998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0.43564535999999993</v>
      </c>
      <c r="U3" s="24">
        <f t="shared" si="2"/>
        <v>0.57351743999999982</v>
      </c>
      <c r="V3" s="24">
        <f t="shared" si="2"/>
        <v>0.18381239999999999</v>
      </c>
      <c r="W3" s="24">
        <f t="shared" si="2"/>
        <v>1.9645199999999998E-2</v>
      </c>
      <c r="X3" s="24">
        <f t="shared" ref="X3:Z3" si="3">SUM(X4,X8,X11)</f>
        <v>0.42444071999999999</v>
      </c>
      <c r="Y3" s="24">
        <f t="shared" si="3"/>
        <v>4.2462720000000002E-2</v>
      </c>
      <c r="Z3" s="24">
        <f t="shared" si="3"/>
        <v>6.902999999999998E-2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0.10591415999999999</v>
      </c>
      <c r="U4" s="19">
        <f t="shared" si="4"/>
        <v>7.9691040000000019E-2</v>
      </c>
      <c r="V4" s="19">
        <f t="shared" si="4"/>
        <v>8.1734400000000013E-2</v>
      </c>
      <c r="W4" s="19">
        <f t="shared" si="4"/>
        <v>0</v>
      </c>
      <c r="X4" s="19">
        <f t="shared" ref="X4:Z4" si="5">SUM(X5:X7)</f>
        <v>9.1951199999999993E-3</v>
      </c>
      <c r="Y4" s="19">
        <f t="shared" si="5"/>
        <v>2.2817520000000004E-2</v>
      </c>
      <c r="Z4" s="19">
        <f t="shared" si="5"/>
        <v>1.7028000000000001E-2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0.10591415999999999</v>
      </c>
      <c r="U7" s="8">
        <v>7.9691040000000019E-2</v>
      </c>
      <c r="V7" s="8">
        <v>8.1734400000000013E-2</v>
      </c>
      <c r="W7" s="8">
        <v>0</v>
      </c>
      <c r="X7" s="8">
        <v>9.1951199999999993E-3</v>
      </c>
      <c r="Y7" s="8">
        <v>2.2817520000000004E-2</v>
      </c>
      <c r="Z7" s="8">
        <v>1.7028000000000001E-2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0.32973119999999995</v>
      </c>
      <c r="U11" s="19">
        <f t="shared" si="8"/>
        <v>0.49382639999999983</v>
      </c>
      <c r="V11" s="19">
        <f t="shared" si="8"/>
        <v>0.10207799999999999</v>
      </c>
      <c r="W11" s="19">
        <f t="shared" si="8"/>
        <v>1.9645199999999998E-2</v>
      </c>
      <c r="X11" s="19">
        <f t="shared" si="8"/>
        <v>0.41524559999999999</v>
      </c>
      <c r="Y11" s="19">
        <f t="shared" ref="Y11:Z11" si="9">SUM(Y12:Y16)</f>
        <v>1.9645199999999998E-2</v>
      </c>
      <c r="Z11" s="19">
        <f t="shared" si="9"/>
        <v>5.2001999999999986E-2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0.32973119999999995</v>
      </c>
      <c r="U13" s="8">
        <v>0.49382639999999983</v>
      </c>
      <c r="V13" s="8">
        <v>0.10207799999999999</v>
      </c>
      <c r="W13" s="8">
        <v>1.9645199999999998E-2</v>
      </c>
      <c r="X13" s="8">
        <v>0.41524559999999999</v>
      </c>
      <c r="Y13" s="8">
        <v>1.9645199999999998E-2</v>
      </c>
      <c r="Z13" s="8">
        <v>5.2001999999999986E-2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46.217994840000003</v>
      </c>
      <c r="D26" s="27">
        <f t="shared" si="14"/>
        <v>39.963920040000005</v>
      </c>
      <c r="E26" s="27">
        <f t="shared" si="14"/>
        <v>43.258468680000007</v>
      </c>
      <c r="F26" s="27">
        <f t="shared" si="14"/>
        <v>124.80666264000001</v>
      </c>
      <c r="G26" s="27">
        <f t="shared" si="14"/>
        <v>103.45380515999997</v>
      </c>
      <c r="H26" s="27">
        <f t="shared" si="14"/>
        <v>106.08812784</v>
      </c>
      <c r="I26" s="27">
        <f t="shared" si="14"/>
        <v>106.34359319999999</v>
      </c>
      <c r="J26" s="27">
        <f t="shared" si="14"/>
        <v>86.173872119999999</v>
      </c>
      <c r="K26" s="27">
        <f t="shared" si="14"/>
        <v>64.708261559999997</v>
      </c>
      <c r="L26" s="27">
        <f t="shared" si="14"/>
        <v>61.952105159999995</v>
      </c>
      <c r="M26" s="27">
        <f t="shared" si="14"/>
        <v>30.17012544</v>
      </c>
      <c r="N26" s="27">
        <f t="shared" si="14"/>
        <v>49.911705359999992</v>
      </c>
      <c r="O26" s="27">
        <f t="shared" si="14"/>
        <v>44.106404400000002</v>
      </c>
      <c r="P26" s="27">
        <f t="shared" si="14"/>
        <v>41.203753920000004</v>
      </c>
      <c r="Q26" s="27">
        <f t="shared" si="14"/>
        <v>44.299722960000004</v>
      </c>
      <c r="R26" s="27">
        <f t="shared" si="14"/>
        <v>50.479034040000002</v>
      </c>
      <c r="S26" s="27">
        <f t="shared" si="14"/>
        <v>49.911705359999992</v>
      </c>
      <c r="T26" s="27">
        <f t="shared" si="14"/>
        <v>48.328205759999996</v>
      </c>
      <c r="U26" s="27">
        <f t="shared" si="14"/>
        <v>47.878148160000016</v>
      </c>
      <c r="V26" s="27">
        <f t="shared" si="14"/>
        <v>44.606794680000007</v>
      </c>
      <c r="W26" s="27">
        <f t="shared" si="14"/>
        <v>42.085396440000011</v>
      </c>
      <c r="X26" s="27">
        <f t="shared" si="14"/>
        <v>42.024080880000021</v>
      </c>
      <c r="Y26" s="27">
        <f t="shared" ref="Y26:Z26" si="15">SUM(Y27,Y33)</f>
        <v>40.914227879999991</v>
      </c>
      <c r="Z26" s="27">
        <f t="shared" si="15"/>
        <v>37.39667219999999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46.217994840000003</v>
      </c>
      <c r="D33" s="19">
        <f t="shared" si="18"/>
        <v>39.963920040000005</v>
      </c>
      <c r="E33" s="19">
        <f t="shared" si="18"/>
        <v>43.258468680000007</v>
      </c>
      <c r="F33" s="19">
        <f t="shared" si="18"/>
        <v>124.80666264000001</v>
      </c>
      <c r="G33" s="19">
        <f t="shared" si="18"/>
        <v>103.45380515999997</v>
      </c>
      <c r="H33" s="19">
        <f t="shared" si="18"/>
        <v>106.08812784</v>
      </c>
      <c r="I33" s="19">
        <f t="shared" si="18"/>
        <v>106.34359319999999</v>
      </c>
      <c r="J33" s="19">
        <f t="shared" si="18"/>
        <v>86.173872119999999</v>
      </c>
      <c r="K33" s="19">
        <f t="shared" si="18"/>
        <v>64.708261559999997</v>
      </c>
      <c r="L33" s="19">
        <f t="shared" si="18"/>
        <v>61.952105159999995</v>
      </c>
      <c r="M33" s="19">
        <f t="shared" si="18"/>
        <v>30.17012544</v>
      </c>
      <c r="N33" s="19">
        <f t="shared" si="18"/>
        <v>49.911705359999992</v>
      </c>
      <c r="O33" s="19">
        <f t="shared" si="18"/>
        <v>44.106404400000002</v>
      </c>
      <c r="P33" s="19">
        <f t="shared" si="18"/>
        <v>41.203753920000004</v>
      </c>
      <c r="Q33" s="19">
        <f t="shared" si="18"/>
        <v>44.299722960000004</v>
      </c>
      <c r="R33" s="19">
        <f t="shared" si="18"/>
        <v>50.479034040000002</v>
      </c>
      <c r="S33" s="19">
        <f t="shared" si="18"/>
        <v>49.911705359999992</v>
      </c>
      <c r="T33" s="19">
        <f t="shared" si="18"/>
        <v>48.328205759999996</v>
      </c>
      <c r="U33" s="19">
        <f t="shared" si="18"/>
        <v>47.878148160000016</v>
      </c>
      <c r="V33" s="19">
        <f t="shared" si="18"/>
        <v>44.606794680000007</v>
      </c>
      <c r="W33" s="19">
        <f t="shared" si="18"/>
        <v>42.085396440000011</v>
      </c>
      <c r="X33" s="19">
        <f t="shared" si="18"/>
        <v>42.024080880000021</v>
      </c>
      <c r="Y33" s="19">
        <f t="shared" ref="Y33:Z33" si="19">SUM(Y34:Y50)</f>
        <v>40.914227879999991</v>
      </c>
      <c r="Z33" s="19">
        <f t="shared" si="19"/>
        <v>37.39667219999999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17.907704280000001</v>
      </c>
      <c r="D36" s="8">
        <v>17.907704280000001</v>
      </c>
      <c r="E36" s="8">
        <v>17.907704280000001</v>
      </c>
      <c r="F36" s="8">
        <v>83.56966524000002</v>
      </c>
      <c r="G36" s="8">
        <v>71.646263999999988</v>
      </c>
      <c r="H36" s="8">
        <v>80.602046999999999</v>
      </c>
      <c r="I36" s="8">
        <v>74.631600719999994</v>
      </c>
      <c r="J36" s="8">
        <v>60.954524280000001</v>
      </c>
      <c r="K36" s="8">
        <v>55.149450479999999</v>
      </c>
      <c r="L36" s="8">
        <v>49.344149519999995</v>
      </c>
      <c r="M36" s="8">
        <v>14.513025240000001</v>
      </c>
      <c r="N36" s="8">
        <v>43.539075719999992</v>
      </c>
      <c r="O36" s="8">
        <v>37.733774760000003</v>
      </c>
      <c r="P36" s="8">
        <v>34.831124280000004</v>
      </c>
      <c r="Q36" s="8">
        <v>34.831124280000004</v>
      </c>
      <c r="R36" s="8">
        <v>37.733774760000003</v>
      </c>
      <c r="S36" s="8">
        <v>43.539075719999992</v>
      </c>
      <c r="T36" s="8">
        <v>40.032633959999991</v>
      </c>
      <c r="U36" s="8">
        <v>40.848365520000016</v>
      </c>
      <c r="V36" s="8">
        <v>36.079368479999999</v>
      </c>
      <c r="W36" s="8">
        <v>33.829803000000005</v>
      </c>
      <c r="X36" s="8">
        <v>33.185350080000021</v>
      </c>
      <c r="Y36" s="8">
        <v>31.173848279999994</v>
      </c>
      <c r="Z36" s="8">
        <v>29.606444279999991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3.0491445600000002</v>
      </c>
      <c r="M37" s="8">
        <v>6.0982891199999978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3.1060799999999989E-3</v>
      </c>
      <c r="U41" s="8">
        <v>3.1060799999999989E-3</v>
      </c>
      <c r="V41" s="8">
        <v>3.1060799999999989E-3</v>
      </c>
      <c r="W41" s="8">
        <v>3.1060799999999989E-3</v>
      </c>
      <c r="X41" s="8">
        <v>3.1060799999999989E-3</v>
      </c>
      <c r="Y41" s="8">
        <v>3.1060799999999989E-3</v>
      </c>
      <c r="Z41" s="8">
        <v>3.1060799999999989E-3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6.4214467200000014</v>
      </c>
      <c r="D43" s="8">
        <v>6.4214467200000014</v>
      </c>
      <c r="E43" s="8">
        <v>12.842893439999999</v>
      </c>
      <c r="F43" s="8">
        <v>22.475330280000001</v>
      </c>
      <c r="G43" s="8">
        <v>22.475330280000001</v>
      </c>
      <c r="H43" s="8">
        <v>19.264606919999999</v>
      </c>
      <c r="I43" s="8">
        <v>25.490518559999998</v>
      </c>
      <c r="J43" s="8">
        <v>15.931440719999999</v>
      </c>
      <c r="K43" s="8">
        <v>9.5588110799999999</v>
      </c>
      <c r="L43" s="8">
        <v>9.5588110799999999</v>
      </c>
      <c r="M43" s="8">
        <v>9.5588110799999999</v>
      </c>
      <c r="N43" s="8">
        <v>6.3726296399999995</v>
      </c>
      <c r="O43" s="8">
        <v>6.3726296399999995</v>
      </c>
      <c r="P43" s="8">
        <v>6.3726296399999995</v>
      </c>
      <c r="Q43" s="8">
        <v>6.3726296399999995</v>
      </c>
      <c r="R43" s="8">
        <v>12.745259279999999</v>
      </c>
      <c r="S43" s="8">
        <v>6.3726296399999995</v>
      </c>
      <c r="T43" s="8">
        <v>6.7103478000000019</v>
      </c>
      <c r="U43" s="8">
        <v>6.6273854399999994</v>
      </c>
      <c r="V43" s="8">
        <v>7.0288592400000018</v>
      </c>
      <c r="W43" s="8">
        <v>8.2524873599999999</v>
      </c>
      <c r="X43" s="8">
        <v>8.8356247199999984</v>
      </c>
      <c r="Y43" s="8">
        <v>9.7372735199999987</v>
      </c>
      <c r="Z43" s="8">
        <v>7.7840567999999992</v>
      </c>
    </row>
    <row r="44" spans="1:26" ht="11.25" customHeight="1" x14ac:dyDescent="0.2">
      <c r="A44" s="28" t="s">
        <v>74</v>
      </c>
      <c r="B44" s="7" t="s">
        <v>75</v>
      </c>
      <c r="C44" s="8">
        <v>21.888843840000003</v>
      </c>
      <c r="D44" s="8">
        <v>15.634769040000002</v>
      </c>
      <c r="E44" s="8">
        <v>12.507870960000004</v>
      </c>
      <c r="F44" s="8">
        <v>18.761667120000002</v>
      </c>
      <c r="G44" s="8">
        <v>9.3322108799999981</v>
      </c>
      <c r="H44" s="8">
        <v>6.2214739199999993</v>
      </c>
      <c r="I44" s="8">
        <v>6.2214739199999993</v>
      </c>
      <c r="J44" s="8">
        <v>9.2879071200000016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3.0959690400000008</v>
      </c>
      <c r="R44" s="8">
        <v>0</v>
      </c>
      <c r="S44" s="8">
        <v>0</v>
      </c>
      <c r="T44" s="8">
        <v>1.58211792</v>
      </c>
      <c r="U44" s="8">
        <v>0.39929112000000005</v>
      </c>
      <c r="V44" s="8">
        <v>1.49546088</v>
      </c>
      <c r="W44" s="8">
        <v>0</v>
      </c>
      <c r="X44" s="8">
        <v>0</v>
      </c>
      <c r="Y44" s="8">
        <v>0</v>
      </c>
      <c r="Z44" s="8">
        <v>3.0650400000000002E-3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22.266090000000002</v>
      </c>
      <c r="D51" s="27">
        <v>36.04986000000001</v>
      </c>
      <c r="E51" s="27">
        <v>39.533670000000015</v>
      </c>
      <c r="F51" s="27">
        <v>42.56307000000001</v>
      </c>
      <c r="G51" s="27">
        <v>48.874320000000012</v>
      </c>
      <c r="H51" s="27">
        <v>50.035589999999999</v>
      </c>
      <c r="I51" s="27">
        <v>56.094390000000011</v>
      </c>
      <c r="J51" s="27">
        <v>70.231589999999997</v>
      </c>
      <c r="K51" s="27">
        <v>87.549660000000031</v>
      </c>
      <c r="L51" s="27">
        <v>86.792309999999986</v>
      </c>
      <c r="M51" s="27">
        <v>72.604619999999997</v>
      </c>
      <c r="N51" s="27">
        <v>79.82468999999999</v>
      </c>
      <c r="O51" s="27">
        <v>78.865380000000002</v>
      </c>
      <c r="P51" s="27">
        <v>81.945270000000008</v>
      </c>
      <c r="Q51" s="27">
        <v>76.593329999999995</v>
      </c>
      <c r="R51" s="27">
        <v>84.451997519999992</v>
      </c>
      <c r="S51" s="27">
        <v>76.309778160000008</v>
      </c>
      <c r="T51" s="27">
        <v>77.240611800000011</v>
      </c>
      <c r="U51" s="27">
        <v>86.547332519999998</v>
      </c>
      <c r="V51" s="27">
        <v>83.467240560000008</v>
      </c>
      <c r="W51" s="27">
        <v>79.245064799999994</v>
      </c>
      <c r="X51" s="27">
        <v>83.213780760000006</v>
      </c>
      <c r="Y51" s="27">
        <v>78.389360279999991</v>
      </c>
      <c r="Z51" s="27">
        <v>67.693154759999999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0.42882839999999994</v>
      </c>
      <c r="R52" s="27">
        <f t="shared" si="20"/>
        <v>0.42882839999999994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0.42882839999999994</v>
      </c>
      <c r="R53" s="8">
        <v>0.42882839999999994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1.7918208</v>
      </c>
      <c r="D61" s="49">
        <f t="shared" si="22"/>
        <v>1.7918208</v>
      </c>
      <c r="E61" s="49">
        <f t="shared" si="22"/>
        <v>1.7918208</v>
      </c>
      <c r="F61" s="49">
        <f t="shared" si="22"/>
        <v>1.9039104</v>
      </c>
      <c r="G61" s="49">
        <f t="shared" si="22"/>
        <v>2.016</v>
      </c>
      <c r="H61" s="49">
        <f t="shared" si="22"/>
        <v>1.9039104</v>
      </c>
      <c r="I61" s="49">
        <f t="shared" si="22"/>
        <v>2.016</v>
      </c>
      <c r="J61" s="49">
        <f t="shared" si="22"/>
        <v>1.9039104</v>
      </c>
      <c r="K61" s="49">
        <f t="shared" si="22"/>
        <v>1.9039104</v>
      </c>
      <c r="L61" s="49">
        <f t="shared" si="22"/>
        <v>2.5760447999999996</v>
      </c>
      <c r="M61" s="49">
        <f t="shared" si="22"/>
        <v>2.7998208</v>
      </c>
      <c r="N61" s="49">
        <f t="shared" si="22"/>
        <v>2.7998208</v>
      </c>
      <c r="O61" s="49">
        <f t="shared" si="22"/>
        <v>0.11208959999999998</v>
      </c>
      <c r="P61" s="49">
        <f t="shared" si="22"/>
        <v>0.33586559999999993</v>
      </c>
      <c r="Q61" s="49">
        <f t="shared" si="22"/>
        <v>0.67213439999999969</v>
      </c>
      <c r="R61" s="49">
        <f t="shared" si="22"/>
        <v>0.33586559999999993</v>
      </c>
      <c r="S61" s="49">
        <f t="shared" si="22"/>
        <v>2.4639551999999996</v>
      </c>
      <c r="T61" s="49">
        <f t="shared" si="22"/>
        <v>0.69796223999999984</v>
      </c>
      <c r="U61" s="49">
        <f t="shared" si="22"/>
        <v>1.3359023999999997</v>
      </c>
      <c r="V61" s="49">
        <f t="shared" si="22"/>
        <v>1.47276144</v>
      </c>
      <c r="W61" s="49">
        <f t="shared" si="22"/>
        <v>1.55916576</v>
      </c>
      <c r="X61" s="49">
        <f t="shared" si="22"/>
        <v>1.7592465599999998</v>
      </c>
      <c r="Y61" s="49">
        <f t="shared" ref="Y61:Z61" si="23">SUM(Y62:Y72)</f>
        <v>7.2147527999999976</v>
      </c>
      <c r="Z61" s="49">
        <f t="shared" si="23"/>
        <v>1.7050219200000001</v>
      </c>
    </row>
    <row r="62" spans="1:26" ht="11.25" customHeight="1" x14ac:dyDescent="0.2">
      <c r="A62" s="50" t="s">
        <v>92</v>
      </c>
      <c r="B62" s="51" t="s">
        <v>93</v>
      </c>
      <c r="C62" s="52">
        <v>1.7918208</v>
      </c>
      <c r="D62" s="52">
        <v>1.7918208</v>
      </c>
      <c r="E62" s="52">
        <v>1.7918208</v>
      </c>
      <c r="F62" s="52">
        <v>1.9039104</v>
      </c>
      <c r="G62" s="52">
        <v>2.016</v>
      </c>
      <c r="H62" s="52">
        <v>1.9039104</v>
      </c>
      <c r="I62" s="52">
        <v>2.016</v>
      </c>
      <c r="J62" s="52">
        <v>1.9039104</v>
      </c>
      <c r="K62" s="52">
        <v>1.9039104</v>
      </c>
      <c r="L62" s="52">
        <v>2.5760447999999996</v>
      </c>
      <c r="M62" s="52">
        <v>2.7998208</v>
      </c>
      <c r="N62" s="52">
        <v>2.7998208</v>
      </c>
      <c r="O62" s="52">
        <v>0.11208959999999998</v>
      </c>
      <c r="P62" s="52">
        <v>0.33586559999999993</v>
      </c>
      <c r="Q62" s="52">
        <v>0.67213439999999969</v>
      </c>
      <c r="R62" s="52">
        <v>0.33586559999999993</v>
      </c>
      <c r="S62" s="52">
        <v>2.4639551999999996</v>
      </c>
      <c r="T62" s="52">
        <v>0.33586559999999993</v>
      </c>
      <c r="U62" s="52">
        <v>0.96122879999999988</v>
      </c>
      <c r="V62" s="52">
        <v>1.0692864</v>
      </c>
      <c r="W62" s="52">
        <v>1.0692864</v>
      </c>
      <c r="X62" s="52">
        <v>1.0692864</v>
      </c>
      <c r="Y62" s="52">
        <v>6.5507903999999977</v>
      </c>
      <c r="Z62" s="52">
        <v>1.1394432000000001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3.2255999999999999E-3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0.35887103999999992</v>
      </c>
      <c r="U69" s="52">
        <v>0.37467359999999983</v>
      </c>
      <c r="V69" s="52">
        <v>0.40347504000000006</v>
      </c>
      <c r="W69" s="52">
        <v>0.48987936000000004</v>
      </c>
      <c r="X69" s="52">
        <v>0.68996015999999993</v>
      </c>
      <c r="Y69" s="52">
        <v>0.66396240000000006</v>
      </c>
      <c r="Z69" s="52">
        <v>0.56557871999999987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4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154</v>
      </c>
      <c r="B1" s="4" t="s">
        <v>176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1023.03994068</v>
      </c>
      <c r="D2" s="21">
        <f t="shared" ref="D2:X2" si="0">SUM(D3,D17,D22,D25,D26,D51,D52)</f>
        <v>908.71417980000001</v>
      </c>
      <c r="E2" s="21">
        <f t="shared" si="0"/>
        <v>785.80950156000017</v>
      </c>
      <c r="F2" s="21">
        <f t="shared" si="0"/>
        <v>740.05423883999993</v>
      </c>
      <c r="G2" s="21">
        <f t="shared" si="0"/>
        <v>671.42303424000011</v>
      </c>
      <c r="H2" s="21">
        <f t="shared" si="0"/>
        <v>434.93799060000009</v>
      </c>
      <c r="I2" s="21">
        <f t="shared" si="0"/>
        <v>409.80257388000001</v>
      </c>
      <c r="J2" s="21">
        <f t="shared" si="0"/>
        <v>569.07752723999999</v>
      </c>
      <c r="K2" s="21">
        <f t="shared" si="0"/>
        <v>450.76779288000006</v>
      </c>
      <c r="L2" s="21">
        <f t="shared" si="0"/>
        <v>459.97829711999998</v>
      </c>
      <c r="M2" s="21">
        <f t="shared" si="0"/>
        <v>372.94027524000001</v>
      </c>
      <c r="N2" s="21">
        <f t="shared" si="0"/>
        <v>388.89511524000011</v>
      </c>
      <c r="O2" s="21">
        <f t="shared" si="0"/>
        <v>341.56030715999992</v>
      </c>
      <c r="P2" s="21">
        <f t="shared" si="0"/>
        <v>348.71299776000001</v>
      </c>
      <c r="Q2" s="21">
        <f t="shared" si="0"/>
        <v>348.24782016000006</v>
      </c>
      <c r="R2" s="21">
        <f t="shared" si="0"/>
        <v>352.37041451999994</v>
      </c>
      <c r="S2" s="21">
        <f t="shared" si="0"/>
        <v>349.0079173200001</v>
      </c>
      <c r="T2" s="21">
        <f t="shared" si="0"/>
        <v>352.91334744000011</v>
      </c>
      <c r="U2" s="21">
        <f t="shared" si="0"/>
        <v>372.14335044000012</v>
      </c>
      <c r="V2" s="21">
        <f t="shared" si="0"/>
        <v>354.33690228</v>
      </c>
      <c r="W2" s="21">
        <f t="shared" si="0"/>
        <v>339.77517552000006</v>
      </c>
      <c r="X2" s="21">
        <f t="shared" si="0"/>
        <v>434.61907776000021</v>
      </c>
      <c r="Y2" s="21">
        <f t="shared" ref="Y2:Z2" si="1">SUM(Y3,Y17,Y22,Y25,Y26,Y51,Y52)</f>
        <v>335.59822259999999</v>
      </c>
      <c r="Z2" s="21">
        <f t="shared" si="1"/>
        <v>283.74850044000004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849.10189068</v>
      </c>
      <c r="D26" s="27">
        <f t="shared" si="14"/>
        <v>617.79079980000006</v>
      </c>
      <c r="E26" s="27">
        <f t="shared" si="14"/>
        <v>445.35543155999994</v>
      </c>
      <c r="F26" s="27">
        <f t="shared" si="14"/>
        <v>408.28444883999998</v>
      </c>
      <c r="G26" s="27">
        <f t="shared" si="14"/>
        <v>309.91463424000005</v>
      </c>
      <c r="H26" s="27">
        <f t="shared" si="14"/>
        <v>132.75534060000001</v>
      </c>
      <c r="I26" s="27">
        <f t="shared" si="14"/>
        <v>107.92286388000001</v>
      </c>
      <c r="J26" s="27">
        <f t="shared" si="14"/>
        <v>243.11408724</v>
      </c>
      <c r="K26" s="27">
        <f t="shared" si="14"/>
        <v>131.67099288000003</v>
      </c>
      <c r="L26" s="27">
        <f t="shared" si="14"/>
        <v>193.69403712000002</v>
      </c>
      <c r="M26" s="27">
        <f t="shared" si="14"/>
        <v>82.521795239999989</v>
      </c>
      <c r="N26" s="27">
        <f t="shared" si="14"/>
        <v>82.521795239999989</v>
      </c>
      <c r="O26" s="27">
        <f t="shared" si="14"/>
        <v>48.465857160000006</v>
      </c>
      <c r="P26" s="27">
        <f t="shared" si="14"/>
        <v>39.461747760000009</v>
      </c>
      <c r="Q26" s="27">
        <f t="shared" si="14"/>
        <v>39.551960160000007</v>
      </c>
      <c r="R26" s="27">
        <f t="shared" si="14"/>
        <v>42.828342120000002</v>
      </c>
      <c r="S26" s="27">
        <f t="shared" si="14"/>
        <v>33.553061999999997</v>
      </c>
      <c r="T26" s="27">
        <f t="shared" si="14"/>
        <v>30.900245040000001</v>
      </c>
      <c r="U26" s="27">
        <f t="shared" si="14"/>
        <v>30.873362040000004</v>
      </c>
      <c r="V26" s="27">
        <f t="shared" si="14"/>
        <v>22.170462839999999</v>
      </c>
      <c r="W26" s="27">
        <f t="shared" si="14"/>
        <v>15.556669920000001</v>
      </c>
      <c r="X26" s="27">
        <f t="shared" si="14"/>
        <v>18.492009480000007</v>
      </c>
      <c r="Y26" s="27">
        <f t="shared" ref="Y26:Z26" si="15">SUM(Y27,Y33)</f>
        <v>19.025720640000003</v>
      </c>
      <c r="Z26" s="27">
        <f t="shared" si="15"/>
        <v>16.604698679999998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849.10189068</v>
      </c>
      <c r="D33" s="19">
        <f t="shared" si="18"/>
        <v>617.79079980000006</v>
      </c>
      <c r="E33" s="19">
        <f t="shared" si="18"/>
        <v>445.35543155999994</v>
      </c>
      <c r="F33" s="19">
        <f t="shared" si="18"/>
        <v>408.28444883999998</v>
      </c>
      <c r="G33" s="19">
        <f t="shared" si="18"/>
        <v>309.91463424000005</v>
      </c>
      <c r="H33" s="19">
        <f t="shared" si="18"/>
        <v>132.75534060000001</v>
      </c>
      <c r="I33" s="19">
        <f t="shared" si="18"/>
        <v>107.92286388000001</v>
      </c>
      <c r="J33" s="19">
        <f t="shared" si="18"/>
        <v>243.11408724</v>
      </c>
      <c r="K33" s="19">
        <f t="shared" si="18"/>
        <v>131.67099288000003</v>
      </c>
      <c r="L33" s="19">
        <f t="shared" si="18"/>
        <v>193.69403712000002</v>
      </c>
      <c r="M33" s="19">
        <f t="shared" si="18"/>
        <v>82.521795239999989</v>
      </c>
      <c r="N33" s="19">
        <f t="shared" si="18"/>
        <v>82.521795239999989</v>
      </c>
      <c r="O33" s="19">
        <f t="shared" si="18"/>
        <v>48.465857160000006</v>
      </c>
      <c r="P33" s="19">
        <f t="shared" si="18"/>
        <v>39.461747760000009</v>
      </c>
      <c r="Q33" s="19">
        <f t="shared" si="18"/>
        <v>39.551960160000007</v>
      </c>
      <c r="R33" s="19">
        <f t="shared" si="18"/>
        <v>42.828342120000002</v>
      </c>
      <c r="S33" s="19">
        <f t="shared" si="18"/>
        <v>33.553061999999997</v>
      </c>
      <c r="T33" s="19">
        <f t="shared" si="18"/>
        <v>30.900245040000001</v>
      </c>
      <c r="U33" s="19">
        <f t="shared" si="18"/>
        <v>30.873362040000004</v>
      </c>
      <c r="V33" s="19">
        <f t="shared" si="18"/>
        <v>22.170462839999999</v>
      </c>
      <c r="W33" s="19">
        <f t="shared" si="18"/>
        <v>15.556669920000001</v>
      </c>
      <c r="X33" s="19">
        <f t="shared" si="18"/>
        <v>18.492009480000007</v>
      </c>
      <c r="Y33" s="19">
        <f t="shared" ref="Y33:Z33" si="19">SUM(Y34:Y50)</f>
        <v>19.025720640000003</v>
      </c>
      <c r="Z33" s="19">
        <f t="shared" si="19"/>
        <v>16.604698679999998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38.800290960000019</v>
      </c>
      <c r="D36" s="8">
        <v>38.800290960000019</v>
      </c>
      <c r="E36" s="8">
        <v>44.769374280000008</v>
      </c>
      <c r="F36" s="8">
        <v>38.800290960000019</v>
      </c>
      <c r="G36" s="8">
        <v>41.793578280000006</v>
      </c>
      <c r="H36" s="8">
        <v>35.823132000000008</v>
      </c>
      <c r="I36" s="8">
        <v>29.852685720000007</v>
      </c>
      <c r="J36" s="8">
        <v>26.123400000000004</v>
      </c>
      <c r="K36" s="8">
        <v>23.220749519999998</v>
      </c>
      <c r="L36" s="8">
        <v>20.318099040000003</v>
      </c>
      <c r="M36" s="8">
        <v>17.415675720000003</v>
      </c>
      <c r="N36" s="8">
        <v>17.415675720000003</v>
      </c>
      <c r="O36" s="8">
        <v>17.415675720000003</v>
      </c>
      <c r="P36" s="8">
        <v>14.513025240000001</v>
      </c>
      <c r="Q36" s="8">
        <v>14.513025240000001</v>
      </c>
      <c r="R36" s="8">
        <v>14.513025240000001</v>
      </c>
      <c r="S36" s="8">
        <v>11.610374759999999</v>
      </c>
      <c r="T36" s="8">
        <v>12.124210680000001</v>
      </c>
      <c r="U36" s="8">
        <v>11.982008520000003</v>
      </c>
      <c r="V36" s="8">
        <v>11.029980960000001</v>
      </c>
      <c r="W36" s="8">
        <v>9.2708539200000022</v>
      </c>
      <c r="X36" s="8">
        <v>10.455266160000003</v>
      </c>
      <c r="Y36" s="8">
        <v>11.082227760000002</v>
      </c>
      <c r="Z36" s="8">
        <v>12.269365919999998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16.053883559999999</v>
      </c>
      <c r="D43" s="8">
        <v>19.264606919999999</v>
      </c>
      <c r="E43" s="8">
        <v>12.842893439999999</v>
      </c>
      <c r="F43" s="8">
        <v>19.264606919999999</v>
      </c>
      <c r="G43" s="8">
        <v>19.264606919999999</v>
      </c>
      <c r="H43" s="8">
        <v>16.053883559999999</v>
      </c>
      <c r="I43" s="8">
        <v>12.745259279999999</v>
      </c>
      <c r="J43" s="8">
        <v>9.5588110799999999</v>
      </c>
      <c r="K43" s="8">
        <v>3.1861814399999999</v>
      </c>
      <c r="L43" s="8">
        <v>0</v>
      </c>
      <c r="M43" s="8">
        <v>3.1861814399999999</v>
      </c>
      <c r="N43" s="8">
        <v>3.1861814399999999</v>
      </c>
      <c r="O43" s="8">
        <v>3.1861814399999999</v>
      </c>
      <c r="P43" s="8">
        <v>6.3726296399999995</v>
      </c>
      <c r="Q43" s="8">
        <v>9.5588110799999999</v>
      </c>
      <c r="R43" s="8">
        <v>15.931440719999999</v>
      </c>
      <c r="S43" s="8">
        <v>9.5588110799999999</v>
      </c>
      <c r="T43" s="8">
        <v>6.5097442800000005</v>
      </c>
      <c r="U43" s="8">
        <v>7.0862126399999976</v>
      </c>
      <c r="V43" s="8">
        <v>4.0816947599999986</v>
      </c>
      <c r="W43" s="8">
        <v>1.2393669600000001</v>
      </c>
      <c r="X43" s="8">
        <v>1.2967203599999997</v>
      </c>
      <c r="Y43" s="8">
        <v>1.16947584</v>
      </c>
      <c r="Z43" s="8">
        <v>3.8146679999999995E-2</v>
      </c>
    </row>
    <row r="44" spans="1:26" ht="11.25" customHeight="1" x14ac:dyDescent="0.2">
      <c r="A44" s="28" t="s">
        <v>74</v>
      </c>
      <c r="B44" s="7" t="s">
        <v>75</v>
      </c>
      <c r="C44" s="8">
        <v>794.24771615999998</v>
      </c>
      <c r="D44" s="8">
        <v>559.72590192000007</v>
      </c>
      <c r="E44" s="8">
        <v>387.74316383999997</v>
      </c>
      <c r="F44" s="8">
        <v>350.21955095999994</v>
      </c>
      <c r="G44" s="8">
        <v>248.85644904000003</v>
      </c>
      <c r="H44" s="8">
        <v>80.878325040000007</v>
      </c>
      <c r="I44" s="8">
        <v>65.324918879999998</v>
      </c>
      <c r="J44" s="8">
        <v>207.43187616</v>
      </c>
      <c r="K44" s="8">
        <v>105.26406192000002</v>
      </c>
      <c r="L44" s="8">
        <v>173.37593808000003</v>
      </c>
      <c r="M44" s="8">
        <v>61.919938079999994</v>
      </c>
      <c r="N44" s="8">
        <v>61.919938079999994</v>
      </c>
      <c r="O44" s="8">
        <v>27.864000000000004</v>
      </c>
      <c r="P44" s="8">
        <v>18.576092880000004</v>
      </c>
      <c r="Q44" s="8">
        <v>15.480123840000001</v>
      </c>
      <c r="R44" s="8">
        <v>12.383876160000003</v>
      </c>
      <c r="S44" s="8">
        <v>12.383876160000003</v>
      </c>
      <c r="T44" s="8">
        <v>12.266290080000001</v>
      </c>
      <c r="U44" s="8">
        <v>11.805140880000002</v>
      </c>
      <c r="V44" s="8">
        <v>7.0587871199999981</v>
      </c>
      <c r="W44" s="8">
        <v>5.0464490399999997</v>
      </c>
      <c r="X44" s="8">
        <v>6.7400229600000028</v>
      </c>
      <c r="Y44" s="8">
        <v>6.7740170400000004</v>
      </c>
      <c r="Z44" s="8">
        <v>4.2971860799999995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173.93805</v>
      </c>
      <c r="D51" s="27">
        <v>290.92337999999995</v>
      </c>
      <c r="E51" s="27">
        <v>340.45407000000017</v>
      </c>
      <c r="F51" s="27">
        <v>331.76979</v>
      </c>
      <c r="G51" s="27">
        <v>361.50840000000005</v>
      </c>
      <c r="H51" s="27">
        <v>302.18265000000008</v>
      </c>
      <c r="I51" s="27">
        <v>301.87970999999999</v>
      </c>
      <c r="J51" s="27">
        <v>325.96343999999999</v>
      </c>
      <c r="K51" s="27">
        <v>319.09680000000003</v>
      </c>
      <c r="L51" s="27">
        <v>266.28425999999996</v>
      </c>
      <c r="M51" s="27">
        <v>290.41848000000005</v>
      </c>
      <c r="N51" s="27">
        <v>306.37332000000009</v>
      </c>
      <c r="O51" s="27">
        <v>293.09444999999994</v>
      </c>
      <c r="P51" s="27">
        <v>309.25124999999997</v>
      </c>
      <c r="Q51" s="27">
        <v>308.69586000000004</v>
      </c>
      <c r="R51" s="27">
        <v>309.54207239999994</v>
      </c>
      <c r="S51" s="27">
        <v>315.45485532000009</v>
      </c>
      <c r="T51" s="27">
        <v>322.01310240000009</v>
      </c>
      <c r="U51" s="27">
        <v>341.2699884000001</v>
      </c>
      <c r="V51" s="27">
        <v>332.16643943999998</v>
      </c>
      <c r="W51" s="27">
        <v>324.21850560000007</v>
      </c>
      <c r="X51" s="27">
        <v>416.12706828000023</v>
      </c>
      <c r="Y51" s="27">
        <v>316.57250195999995</v>
      </c>
      <c r="Z51" s="27">
        <v>267.14380176000003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230.71991039999997</v>
      </c>
      <c r="D61" s="49">
        <f t="shared" si="22"/>
        <v>233.74391039999992</v>
      </c>
      <c r="E61" s="49">
        <f t="shared" si="22"/>
        <v>236.76791039999998</v>
      </c>
      <c r="F61" s="49">
        <f t="shared" si="22"/>
        <v>239.79191040000001</v>
      </c>
      <c r="G61" s="49">
        <f t="shared" si="22"/>
        <v>244.60813440000001</v>
      </c>
      <c r="H61" s="49">
        <f t="shared" si="22"/>
        <v>249.42395519999997</v>
      </c>
      <c r="I61" s="49">
        <f t="shared" si="22"/>
        <v>253.12008959999997</v>
      </c>
      <c r="J61" s="49">
        <f t="shared" si="22"/>
        <v>260.95991040000001</v>
      </c>
      <c r="K61" s="49">
        <f t="shared" si="22"/>
        <v>259.6160448</v>
      </c>
      <c r="L61" s="49">
        <f t="shared" si="22"/>
        <v>278.09591039999998</v>
      </c>
      <c r="M61" s="49">
        <f t="shared" si="22"/>
        <v>301.95204479999995</v>
      </c>
      <c r="N61" s="49">
        <f t="shared" si="22"/>
        <v>301.50408959999999</v>
      </c>
      <c r="O61" s="49">
        <f t="shared" si="22"/>
        <v>6.0479999999999992</v>
      </c>
      <c r="P61" s="49">
        <f t="shared" si="22"/>
        <v>13.383820799999999</v>
      </c>
      <c r="Q61" s="49">
        <f t="shared" si="22"/>
        <v>13.383820799999999</v>
      </c>
      <c r="R61" s="49">
        <f t="shared" si="22"/>
        <v>14.839776000000001</v>
      </c>
      <c r="S61" s="49">
        <f t="shared" si="22"/>
        <v>19.095955199999999</v>
      </c>
      <c r="T61" s="49">
        <f t="shared" si="22"/>
        <v>30.490323839999999</v>
      </c>
      <c r="U61" s="49">
        <f t="shared" si="22"/>
        <v>62.435468160000013</v>
      </c>
      <c r="V61" s="49">
        <f t="shared" si="22"/>
        <v>66.853939679999982</v>
      </c>
      <c r="W61" s="49">
        <f t="shared" si="22"/>
        <v>66.728283839999989</v>
      </c>
      <c r="X61" s="49">
        <f t="shared" si="22"/>
        <v>62.019675359999987</v>
      </c>
      <c r="Y61" s="49">
        <f t="shared" ref="Y61:Z61" si="23">SUM(Y62:Y72)</f>
        <v>100.3648032</v>
      </c>
      <c r="Z61" s="49">
        <f t="shared" si="23"/>
        <v>99.04567680000001</v>
      </c>
    </row>
    <row r="62" spans="1:26" ht="11.25" customHeight="1" x14ac:dyDescent="0.2">
      <c r="A62" s="50" t="s">
        <v>92</v>
      </c>
      <c r="B62" s="51" t="s">
        <v>93</v>
      </c>
      <c r="C62" s="52">
        <v>230.71991039999997</v>
      </c>
      <c r="D62" s="52">
        <v>233.74391039999992</v>
      </c>
      <c r="E62" s="52">
        <v>236.76791039999998</v>
      </c>
      <c r="F62" s="52">
        <v>239.79191040000001</v>
      </c>
      <c r="G62" s="52">
        <v>244.60813440000001</v>
      </c>
      <c r="H62" s="52">
        <v>249.42395519999997</v>
      </c>
      <c r="I62" s="52">
        <v>253.12008959999997</v>
      </c>
      <c r="J62" s="52">
        <v>260.95991040000001</v>
      </c>
      <c r="K62" s="52">
        <v>259.6160448</v>
      </c>
      <c r="L62" s="52">
        <v>278.09591039999998</v>
      </c>
      <c r="M62" s="52">
        <v>301.95204479999995</v>
      </c>
      <c r="N62" s="52">
        <v>301.50408959999999</v>
      </c>
      <c r="O62" s="52">
        <v>6.0479999999999992</v>
      </c>
      <c r="P62" s="52">
        <v>10.079999999999998</v>
      </c>
      <c r="Q62" s="52">
        <v>10.079999999999998</v>
      </c>
      <c r="R62" s="52">
        <v>11.5359552</v>
      </c>
      <c r="S62" s="52">
        <v>15.7921344</v>
      </c>
      <c r="T62" s="52">
        <v>27.551865599999999</v>
      </c>
      <c r="U62" s="52">
        <v>62.136748800000014</v>
      </c>
      <c r="V62" s="52">
        <v>66.657427199999987</v>
      </c>
      <c r="W62" s="52">
        <v>66.657427199999987</v>
      </c>
      <c r="X62" s="52">
        <v>61.921036799999989</v>
      </c>
      <c r="Y62" s="52">
        <v>100.2883392</v>
      </c>
      <c r="Z62" s="52">
        <v>99.04567680000001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3.3038208</v>
      </c>
      <c r="Q63" s="52">
        <v>3.3038208</v>
      </c>
      <c r="R63" s="52">
        <v>3.3038208</v>
      </c>
      <c r="S63" s="52">
        <v>3.3038208</v>
      </c>
      <c r="T63" s="52">
        <v>2.6764416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0.26201664000000002</v>
      </c>
      <c r="U69" s="52">
        <v>0.29871936000000004</v>
      </c>
      <c r="V69" s="52">
        <v>0.19651248000000002</v>
      </c>
      <c r="W69" s="52">
        <v>7.0856639999999985E-2</v>
      </c>
      <c r="X69" s="52">
        <v>9.8638560000000028E-2</v>
      </c>
      <c r="Y69" s="52">
        <v>7.6464000000000004E-2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2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152</v>
      </c>
      <c r="B1" s="4" t="s">
        <v>178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290.76569964000004</v>
      </c>
      <c r="D2" s="21">
        <f t="shared" ref="D2:X2" si="0">SUM(D3,D17,D22,D25,D26,D51,D52)</f>
        <v>253.17792395999999</v>
      </c>
      <c r="E2" s="21">
        <f t="shared" si="0"/>
        <v>108.93395988000002</v>
      </c>
      <c r="F2" s="21">
        <f t="shared" si="0"/>
        <v>99.846699840000014</v>
      </c>
      <c r="G2" s="21">
        <f t="shared" si="0"/>
        <v>92.337514560000002</v>
      </c>
      <c r="H2" s="21">
        <f t="shared" si="0"/>
        <v>94.514446439999986</v>
      </c>
      <c r="I2" s="21">
        <f t="shared" si="0"/>
        <v>89.567209439999999</v>
      </c>
      <c r="J2" s="21">
        <f t="shared" si="0"/>
        <v>73.825562880000007</v>
      </c>
      <c r="K2" s="21">
        <f t="shared" si="0"/>
        <v>77.406900839999992</v>
      </c>
      <c r="L2" s="21">
        <f t="shared" si="0"/>
        <v>100.21433652</v>
      </c>
      <c r="M2" s="21">
        <f t="shared" si="0"/>
        <v>40.802819399999997</v>
      </c>
      <c r="N2" s="21">
        <f t="shared" si="0"/>
        <v>55.923935040000003</v>
      </c>
      <c r="O2" s="21">
        <f t="shared" si="0"/>
        <v>39.787441200000004</v>
      </c>
      <c r="P2" s="21">
        <f t="shared" si="0"/>
        <v>41.347319760000005</v>
      </c>
      <c r="Q2" s="21">
        <f t="shared" si="0"/>
        <v>40.0398912</v>
      </c>
      <c r="R2" s="21">
        <f t="shared" si="0"/>
        <v>40.350227039999993</v>
      </c>
      <c r="S2" s="21">
        <f t="shared" si="0"/>
        <v>34.114930199999996</v>
      </c>
      <c r="T2" s="21">
        <f t="shared" si="0"/>
        <v>41.458259160000011</v>
      </c>
      <c r="U2" s="21">
        <f t="shared" si="0"/>
        <v>49.720343400000019</v>
      </c>
      <c r="V2" s="21">
        <f t="shared" si="0"/>
        <v>37.723939559999998</v>
      </c>
      <c r="W2" s="21">
        <f t="shared" si="0"/>
        <v>37.225734119999998</v>
      </c>
      <c r="X2" s="21">
        <f t="shared" si="0"/>
        <v>37.24779024</v>
      </c>
      <c r="Y2" s="21">
        <f t="shared" ref="Y2:Z2" si="1">SUM(Y3,Y17,Y22,Y25,Y26,Y51,Y52)</f>
        <v>49.322544480000005</v>
      </c>
      <c r="Z2" s="21">
        <f t="shared" si="1"/>
        <v>30.28915224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280.26377964000005</v>
      </c>
      <c r="D26" s="27">
        <f t="shared" si="14"/>
        <v>239.69709395999999</v>
      </c>
      <c r="E26" s="27">
        <f t="shared" si="14"/>
        <v>93.28205988000002</v>
      </c>
      <c r="F26" s="27">
        <f t="shared" si="14"/>
        <v>84.043329840000013</v>
      </c>
      <c r="G26" s="27">
        <f t="shared" si="14"/>
        <v>68.859664559999999</v>
      </c>
      <c r="H26" s="27">
        <f t="shared" si="14"/>
        <v>71.793946439999985</v>
      </c>
      <c r="I26" s="27">
        <f t="shared" si="14"/>
        <v>68.765329440000002</v>
      </c>
      <c r="J26" s="27">
        <f t="shared" si="14"/>
        <v>56.154062879999998</v>
      </c>
      <c r="K26" s="27">
        <f t="shared" si="14"/>
        <v>53.070720840000007</v>
      </c>
      <c r="L26" s="27">
        <f t="shared" si="14"/>
        <v>87.036446519999998</v>
      </c>
      <c r="M26" s="27">
        <f t="shared" si="14"/>
        <v>22.020539399999997</v>
      </c>
      <c r="N26" s="27">
        <f t="shared" si="14"/>
        <v>34.314215040000001</v>
      </c>
      <c r="O26" s="27">
        <f t="shared" si="14"/>
        <v>18.8340912</v>
      </c>
      <c r="P26" s="27">
        <f t="shared" si="14"/>
        <v>15.647909759999997</v>
      </c>
      <c r="Q26" s="27">
        <f t="shared" si="14"/>
        <v>18.8340912</v>
      </c>
      <c r="R26" s="27">
        <f t="shared" si="14"/>
        <v>22.020539399999997</v>
      </c>
      <c r="S26" s="27">
        <f t="shared" si="14"/>
        <v>15.647909759999997</v>
      </c>
      <c r="T26" s="27">
        <f t="shared" si="14"/>
        <v>17.787941279999998</v>
      </c>
      <c r="U26" s="27">
        <f t="shared" si="14"/>
        <v>18.548625240000003</v>
      </c>
      <c r="V26" s="27">
        <f t="shared" si="14"/>
        <v>15.872675399999999</v>
      </c>
      <c r="W26" s="27">
        <f t="shared" si="14"/>
        <v>14.645394359999997</v>
      </c>
      <c r="X26" s="27">
        <f t="shared" si="14"/>
        <v>13.867688879999999</v>
      </c>
      <c r="Y26" s="27">
        <f t="shared" ref="Y26:Z26" si="15">SUM(Y27,Y33)</f>
        <v>28.979921520000001</v>
      </c>
      <c r="Z26" s="27">
        <f t="shared" si="15"/>
        <v>12.33147492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280.26377964000005</v>
      </c>
      <c r="D33" s="19">
        <f t="shared" si="18"/>
        <v>239.69709395999999</v>
      </c>
      <c r="E33" s="19">
        <f t="shared" si="18"/>
        <v>93.28205988000002</v>
      </c>
      <c r="F33" s="19">
        <f t="shared" si="18"/>
        <v>84.043329840000013</v>
      </c>
      <c r="G33" s="19">
        <f t="shared" si="18"/>
        <v>68.859664559999999</v>
      </c>
      <c r="H33" s="19">
        <f t="shared" si="18"/>
        <v>71.793946439999985</v>
      </c>
      <c r="I33" s="19">
        <f t="shared" si="18"/>
        <v>68.765329440000002</v>
      </c>
      <c r="J33" s="19">
        <f t="shared" si="18"/>
        <v>56.154062879999998</v>
      </c>
      <c r="K33" s="19">
        <f t="shared" si="18"/>
        <v>53.070720840000007</v>
      </c>
      <c r="L33" s="19">
        <f t="shared" si="18"/>
        <v>87.036446519999998</v>
      </c>
      <c r="M33" s="19">
        <f t="shared" si="18"/>
        <v>22.020539399999997</v>
      </c>
      <c r="N33" s="19">
        <f t="shared" si="18"/>
        <v>34.314215040000001</v>
      </c>
      <c r="O33" s="19">
        <f t="shared" si="18"/>
        <v>18.8340912</v>
      </c>
      <c r="P33" s="19">
        <f t="shared" si="18"/>
        <v>15.647909759999997</v>
      </c>
      <c r="Q33" s="19">
        <f t="shared" si="18"/>
        <v>18.8340912</v>
      </c>
      <c r="R33" s="19">
        <f t="shared" si="18"/>
        <v>22.020539399999997</v>
      </c>
      <c r="S33" s="19">
        <f t="shared" si="18"/>
        <v>15.647909759999997</v>
      </c>
      <c r="T33" s="19">
        <f t="shared" si="18"/>
        <v>17.787941279999998</v>
      </c>
      <c r="U33" s="19">
        <f t="shared" si="18"/>
        <v>18.548625240000003</v>
      </c>
      <c r="V33" s="19">
        <f t="shared" si="18"/>
        <v>15.872675399999999</v>
      </c>
      <c r="W33" s="19">
        <f t="shared" si="18"/>
        <v>14.645394359999997</v>
      </c>
      <c r="X33" s="19">
        <f t="shared" si="18"/>
        <v>13.867688879999999</v>
      </c>
      <c r="Y33" s="19">
        <f t="shared" ref="Y33:Z33" si="19">SUM(Y34:Y50)</f>
        <v>28.979921520000001</v>
      </c>
      <c r="Z33" s="19">
        <f t="shared" si="19"/>
        <v>12.33147492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50.738684760000005</v>
      </c>
      <c r="D36" s="8">
        <v>50.738684760000005</v>
      </c>
      <c r="E36" s="8">
        <v>26.86167</v>
      </c>
      <c r="F36" s="8">
        <v>23.877014760000002</v>
      </c>
      <c r="G36" s="8">
        <v>8.9557829999999985</v>
      </c>
      <c r="H36" s="8">
        <v>17.911566000000001</v>
      </c>
      <c r="I36" s="8">
        <v>11.94111972</v>
      </c>
      <c r="J36" s="8">
        <v>5.8053009600000003</v>
      </c>
      <c r="K36" s="8">
        <v>2.9026504799999988</v>
      </c>
      <c r="L36" s="8">
        <v>2.9026504799999988</v>
      </c>
      <c r="M36" s="8">
        <v>2.9026504799999988</v>
      </c>
      <c r="N36" s="8">
        <v>2.9026504799999988</v>
      </c>
      <c r="O36" s="8">
        <v>2.9026504799999988</v>
      </c>
      <c r="P36" s="8">
        <v>2.9026504799999988</v>
      </c>
      <c r="Q36" s="8">
        <v>2.9026504799999988</v>
      </c>
      <c r="R36" s="8">
        <v>2.9026504799999988</v>
      </c>
      <c r="S36" s="8">
        <v>2.9026504799999988</v>
      </c>
      <c r="T36" s="8">
        <v>2.5426018800000003</v>
      </c>
      <c r="U36" s="8">
        <v>2.3511060000000001</v>
      </c>
      <c r="V36" s="8">
        <v>2.1014571599999998</v>
      </c>
      <c r="W36" s="8">
        <v>1.9533488400000003</v>
      </c>
      <c r="X36" s="8">
        <v>1.9215464400000002</v>
      </c>
      <c r="Y36" s="8">
        <v>2.2002717600000001</v>
      </c>
      <c r="Z36" s="8">
        <v>1.85180832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48.161383919999992</v>
      </c>
      <c r="D43" s="8">
        <v>51.372107280000009</v>
      </c>
      <c r="E43" s="8">
        <v>28.896777</v>
      </c>
      <c r="F43" s="8">
        <v>28.896777</v>
      </c>
      <c r="G43" s="8">
        <v>25.686053639999997</v>
      </c>
      <c r="H43" s="8">
        <v>32.107500359999989</v>
      </c>
      <c r="I43" s="8">
        <v>35.049329639999996</v>
      </c>
      <c r="J43" s="8">
        <v>28.6767</v>
      </c>
      <c r="K43" s="8">
        <v>22.304070360000001</v>
      </c>
      <c r="L43" s="8">
        <v>19.117888919999999</v>
      </c>
      <c r="M43" s="8">
        <v>19.117888919999999</v>
      </c>
      <c r="N43" s="8">
        <v>15.931440719999999</v>
      </c>
      <c r="O43" s="8">
        <v>15.931440719999999</v>
      </c>
      <c r="P43" s="8">
        <v>12.745259279999999</v>
      </c>
      <c r="Q43" s="8">
        <v>15.931440719999999</v>
      </c>
      <c r="R43" s="8">
        <v>19.117888919999999</v>
      </c>
      <c r="S43" s="8">
        <v>12.745259279999999</v>
      </c>
      <c r="T43" s="8">
        <v>13.462043399999997</v>
      </c>
      <c r="U43" s="8">
        <v>14.061186360000001</v>
      </c>
      <c r="V43" s="8">
        <v>13.77121824</v>
      </c>
      <c r="W43" s="8">
        <v>12.394736639999998</v>
      </c>
      <c r="X43" s="8">
        <v>11.86255044</v>
      </c>
      <c r="Y43" s="8">
        <v>26.519678640000002</v>
      </c>
      <c r="Z43" s="8">
        <v>10.4796666</v>
      </c>
    </row>
    <row r="44" spans="1:26" ht="11.25" customHeight="1" x14ac:dyDescent="0.2">
      <c r="A44" s="28" t="s">
        <v>74</v>
      </c>
      <c r="B44" s="7" t="s">
        <v>75</v>
      </c>
      <c r="C44" s="8">
        <v>181.36371096000002</v>
      </c>
      <c r="D44" s="8">
        <v>137.58630191999998</v>
      </c>
      <c r="E44" s="8">
        <v>37.523612880000016</v>
      </c>
      <c r="F44" s="8">
        <v>31.269538080000004</v>
      </c>
      <c r="G44" s="8">
        <v>34.217827920000012</v>
      </c>
      <c r="H44" s="8">
        <v>21.774880080000003</v>
      </c>
      <c r="I44" s="8">
        <v>21.774880080000003</v>
      </c>
      <c r="J44" s="8">
        <v>21.672061920000001</v>
      </c>
      <c r="K44" s="8">
        <v>27.864000000000004</v>
      </c>
      <c r="L44" s="8">
        <v>65.015907119999994</v>
      </c>
      <c r="M44" s="8">
        <v>0</v>
      </c>
      <c r="N44" s="8">
        <v>15.480123840000001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1.7832960000000002</v>
      </c>
      <c r="U44" s="8">
        <v>2.1363328800000003</v>
      </c>
      <c r="V44" s="8">
        <v>0</v>
      </c>
      <c r="W44" s="8">
        <v>0.29730888000000005</v>
      </c>
      <c r="X44" s="8">
        <v>8.3592000000000014E-2</v>
      </c>
      <c r="Y44" s="8">
        <v>0.25997112000000006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10.501920000000002</v>
      </c>
      <c r="D51" s="27">
        <v>13.480830000000001</v>
      </c>
      <c r="E51" s="27">
        <v>15.651899999999999</v>
      </c>
      <c r="F51" s="27">
        <v>15.803369999999999</v>
      </c>
      <c r="G51" s="27">
        <v>23.477850000000004</v>
      </c>
      <c r="H51" s="27">
        <v>22.720500000000001</v>
      </c>
      <c r="I51" s="27">
        <v>20.801880000000001</v>
      </c>
      <c r="J51" s="27">
        <v>17.671500000000002</v>
      </c>
      <c r="K51" s="27">
        <v>24.336179999999992</v>
      </c>
      <c r="L51" s="27">
        <v>13.17789</v>
      </c>
      <c r="M51" s="27">
        <v>18.78228</v>
      </c>
      <c r="N51" s="27">
        <v>21.609719999999999</v>
      </c>
      <c r="O51" s="27">
        <v>20.95335</v>
      </c>
      <c r="P51" s="27">
        <v>25.699410000000004</v>
      </c>
      <c r="Q51" s="27">
        <v>21.205800000000004</v>
      </c>
      <c r="R51" s="27">
        <v>18.32968764</v>
      </c>
      <c r="S51" s="27">
        <v>18.467020439999999</v>
      </c>
      <c r="T51" s="27">
        <v>23.670317880000013</v>
      </c>
      <c r="U51" s="27">
        <v>31.171718160000012</v>
      </c>
      <c r="V51" s="27">
        <v>21.851264159999999</v>
      </c>
      <c r="W51" s="27">
        <v>22.580339760000001</v>
      </c>
      <c r="X51" s="27">
        <v>23.380101360000005</v>
      </c>
      <c r="Y51" s="27">
        <v>20.342622960000003</v>
      </c>
      <c r="Z51" s="27">
        <v>17.957677320000002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175.27991039999998</v>
      </c>
      <c r="D61" s="49">
        <f t="shared" si="22"/>
        <v>155.11991040000004</v>
      </c>
      <c r="E61" s="49">
        <f t="shared" si="22"/>
        <v>154.67195519999996</v>
      </c>
      <c r="F61" s="49">
        <f t="shared" si="22"/>
        <v>183.45600000000005</v>
      </c>
      <c r="G61" s="49">
        <f t="shared" si="22"/>
        <v>189.72817919999997</v>
      </c>
      <c r="H61" s="49">
        <f t="shared" si="22"/>
        <v>182.8959552</v>
      </c>
      <c r="I61" s="49">
        <f t="shared" si="22"/>
        <v>185.5840896</v>
      </c>
      <c r="J61" s="49">
        <f t="shared" si="22"/>
        <v>191.1841344</v>
      </c>
      <c r="K61" s="49">
        <f t="shared" si="22"/>
        <v>190.28782079999999</v>
      </c>
      <c r="L61" s="49">
        <f t="shared" si="22"/>
        <v>126.7838208</v>
      </c>
      <c r="M61" s="49">
        <f t="shared" si="22"/>
        <v>81.872179199999991</v>
      </c>
      <c r="N61" s="49">
        <f t="shared" si="22"/>
        <v>136.30417919999996</v>
      </c>
      <c r="O61" s="49">
        <f t="shared" si="22"/>
        <v>206.64000000000001</v>
      </c>
      <c r="P61" s="49">
        <f t="shared" si="22"/>
        <v>170.46408959999999</v>
      </c>
      <c r="Q61" s="49">
        <f t="shared" si="22"/>
        <v>180.54408959999998</v>
      </c>
      <c r="R61" s="49">
        <f t="shared" si="22"/>
        <v>202.38382080000002</v>
      </c>
      <c r="S61" s="49">
        <f t="shared" si="22"/>
        <v>200.92786560000002</v>
      </c>
      <c r="T61" s="49">
        <f t="shared" si="22"/>
        <v>159.55562591999998</v>
      </c>
      <c r="U61" s="49">
        <f t="shared" si="22"/>
        <v>262.62991151999995</v>
      </c>
      <c r="V61" s="49">
        <f t="shared" si="22"/>
        <v>304.46674991999998</v>
      </c>
      <c r="W61" s="49">
        <f t="shared" si="22"/>
        <v>250.19472383999994</v>
      </c>
      <c r="X61" s="49">
        <f t="shared" si="22"/>
        <v>309.07185263999997</v>
      </c>
      <c r="Y61" s="49">
        <f t="shared" ref="Y61:Z61" si="23">SUM(Y62:Y72)</f>
        <v>303.21224639999997</v>
      </c>
      <c r="Z61" s="49">
        <f t="shared" si="23"/>
        <v>240.85546559999995</v>
      </c>
    </row>
    <row r="62" spans="1:26" ht="11.25" customHeight="1" x14ac:dyDescent="0.2">
      <c r="A62" s="50" t="s">
        <v>92</v>
      </c>
      <c r="B62" s="51" t="s">
        <v>93</v>
      </c>
      <c r="C62" s="52">
        <v>175.27991039999998</v>
      </c>
      <c r="D62" s="52">
        <v>155.11991040000004</v>
      </c>
      <c r="E62" s="52">
        <v>154.67195519999996</v>
      </c>
      <c r="F62" s="52">
        <v>183.45600000000005</v>
      </c>
      <c r="G62" s="52">
        <v>189.72817919999997</v>
      </c>
      <c r="H62" s="52">
        <v>182.8959552</v>
      </c>
      <c r="I62" s="52">
        <v>185.5840896</v>
      </c>
      <c r="J62" s="52">
        <v>191.1841344</v>
      </c>
      <c r="K62" s="52">
        <v>190.28782079999999</v>
      </c>
      <c r="L62" s="52">
        <v>126.7838208</v>
      </c>
      <c r="M62" s="52">
        <v>81.872179199999991</v>
      </c>
      <c r="N62" s="52">
        <v>136.30417919999996</v>
      </c>
      <c r="O62" s="52">
        <v>206.64000000000001</v>
      </c>
      <c r="P62" s="52">
        <v>170.46408959999999</v>
      </c>
      <c r="Q62" s="52">
        <v>180.54408959999998</v>
      </c>
      <c r="R62" s="52">
        <v>202.38382080000002</v>
      </c>
      <c r="S62" s="52">
        <v>200.92786560000002</v>
      </c>
      <c r="T62" s="52">
        <v>158.85878399999999</v>
      </c>
      <c r="U62" s="52">
        <v>261.88081919999996</v>
      </c>
      <c r="V62" s="52">
        <v>303.7176576</v>
      </c>
      <c r="W62" s="52">
        <v>249.45863039999995</v>
      </c>
      <c r="X62" s="52">
        <v>308.14842239999996</v>
      </c>
      <c r="Y62" s="52">
        <v>301.39240319999999</v>
      </c>
      <c r="Z62" s="52">
        <v>240.09592319999996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0.69684192</v>
      </c>
      <c r="U69" s="52">
        <v>0.74909231999999992</v>
      </c>
      <c r="V69" s="52">
        <v>0.74909231999999992</v>
      </c>
      <c r="W69" s="52">
        <v>0.73609343999999988</v>
      </c>
      <c r="X69" s="52">
        <v>0.92343024000000007</v>
      </c>
      <c r="Y69" s="52">
        <v>1.8198431999999998</v>
      </c>
      <c r="Z69" s="52">
        <v>0.75954239999999995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9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149</v>
      </c>
      <c r="B1" s="4" t="s">
        <v>181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198.95630723999997</v>
      </c>
      <c r="D2" s="21">
        <f t="shared" ref="D2:X2" si="0">SUM(D3,D17,D22,D25,D26,D51,D52)</f>
        <v>203.09748732000003</v>
      </c>
      <c r="E2" s="21">
        <f t="shared" si="0"/>
        <v>220.63301424000002</v>
      </c>
      <c r="F2" s="21">
        <f t="shared" si="0"/>
        <v>156.27321828000001</v>
      </c>
      <c r="G2" s="21">
        <f t="shared" si="0"/>
        <v>163.05198228</v>
      </c>
      <c r="H2" s="21">
        <f t="shared" si="0"/>
        <v>183.63673259999999</v>
      </c>
      <c r="I2" s="21">
        <f t="shared" si="0"/>
        <v>151.17565679999998</v>
      </c>
      <c r="J2" s="21">
        <f t="shared" si="0"/>
        <v>242.40832164</v>
      </c>
      <c r="K2" s="21">
        <f t="shared" si="0"/>
        <v>177.71662296</v>
      </c>
      <c r="L2" s="21">
        <f t="shared" si="0"/>
        <v>192.29344452000001</v>
      </c>
      <c r="M2" s="21">
        <f t="shared" si="0"/>
        <v>161.99667108000003</v>
      </c>
      <c r="N2" s="21">
        <f t="shared" si="0"/>
        <v>158.75442143999999</v>
      </c>
      <c r="O2" s="21">
        <f t="shared" si="0"/>
        <v>116.16293952000002</v>
      </c>
      <c r="P2" s="21">
        <f t="shared" si="0"/>
        <v>101.50994988000001</v>
      </c>
      <c r="Q2" s="21">
        <f t="shared" si="0"/>
        <v>100.84839048000001</v>
      </c>
      <c r="R2" s="21">
        <f t="shared" si="0"/>
        <v>113.68574244000001</v>
      </c>
      <c r="S2" s="21">
        <f t="shared" si="0"/>
        <v>95.035418640000003</v>
      </c>
      <c r="T2" s="21">
        <f t="shared" si="0"/>
        <v>103.92184836000001</v>
      </c>
      <c r="U2" s="21">
        <f t="shared" si="0"/>
        <v>95.009378399999989</v>
      </c>
      <c r="V2" s="21">
        <f t="shared" si="0"/>
        <v>99.515637720000015</v>
      </c>
      <c r="W2" s="21">
        <f t="shared" si="0"/>
        <v>96.431981759999999</v>
      </c>
      <c r="X2" s="21">
        <f t="shared" si="0"/>
        <v>103.85527536000001</v>
      </c>
      <c r="Y2" s="21">
        <f t="shared" ref="Y2:Z2" si="1">SUM(Y3,Y17,Y22,Y25,Y26,Y51,Y52)</f>
        <v>98.103430079999995</v>
      </c>
      <c r="Z2" s="21">
        <f t="shared" si="1"/>
        <v>92.626466760000014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9.6719039999999992E-2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9.6719039999999992E-2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9.6719039999999992E-2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188.50487723999998</v>
      </c>
      <c r="D26" s="27">
        <f t="shared" si="14"/>
        <v>201.43131732000003</v>
      </c>
      <c r="E26" s="27">
        <f t="shared" si="14"/>
        <v>217.40165424000003</v>
      </c>
      <c r="F26" s="27">
        <f t="shared" si="14"/>
        <v>153.49626828000001</v>
      </c>
      <c r="G26" s="27">
        <f t="shared" si="14"/>
        <v>150.47997228</v>
      </c>
      <c r="H26" s="27">
        <f t="shared" si="14"/>
        <v>168.94414259999999</v>
      </c>
      <c r="I26" s="27">
        <f t="shared" si="14"/>
        <v>136.3820868</v>
      </c>
      <c r="J26" s="27">
        <f t="shared" si="14"/>
        <v>226.75642163999999</v>
      </c>
      <c r="K26" s="27">
        <f t="shared" si="14"/>
        <v>161.55982295999999</v>
      </c>
      <c r="L26" s="27">
        <f t="shared" si="14"/>
        <v>161.24209451999999</v>
      </c>
      <c r="M26" s="27">
        <f t="shared" si="14"/>
        <v>133.16688108000002</v>
      </c>
      <c r="N26" s="27">
        <f t="shared" si="14"/>
        <v>126.79425144</v>
      </c>
      <c r="O26" s="27">
        <f t="shared" si="14"/>
        <v>92.02871952000001</v>
      </c>
      <c r="P26" s="27">
        <f t="shared" si="14"/>
        <v>85.65608988000001</v>
      </c>
      <c r="Q26" s="27">
        <f t="shared" si="14"/>
        <v>88.93275048000001</v>
      </c>
      <c r="R26" s="27">
        <f t="shared" si="14"/>
        <v>101.58753060000001</v>
      </c>
      <c r="S26" s="27">
        <f t="shared" si="14"/>
        <v>89.126069040000004</v>
      </c>
      <c r="T26" s="27">
        <f t="shared" si="14"/>
        <v>99.482181480000008</v>
      </c>
      <c r="U26" s="27">
        <f t="shared" si="14"/>
        <v>91.334716199999988</v>
      </c>
      <c r="V26" s="27">
        <f t="shared" si="14"/>
        <v>93.506721840000012</v>
      </c>
      <c r="W26" s="27">
        <f t="shared" si="14"/>
        <v>88.450724519999994</v>
      </c>
      <c r="X26" s="27">
        <f t="shared" si="14"/>
        <v>93.075054480000006</v>
      </c>
      <c r="Y26" s="27">
        <f t="shared" ref="Y26:Z26" si="15">SUM(Y27,Y33)</f>
        <v>88.629082560000001</v>
      </c>
      <c r="Z26" s="27">
        <f t="shared" si="15"/>
        <v>85.359138120000011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188.50487723999998</v>
      </c>
      <c r="D33" s="19">
        <f t="shared" si="18"/>
        <v>201.43131732000003</v>
      </c>
      <c r="E33" s="19">
        <f t="shared" si="18"/>
        <v>217.40165424000003</v>
      </c>
      <c r="F33" s="19">
        <f t="shared" si="18"/>
        <v>153.49626828000001</v>
      </c>
      <c r="G33" s="19">
        <f t="shared" si="18"/>
        <v>150.47997228</v>
      </c>
      <c r="H33" s="19">
        <f t="shared" si="18"/>
        <v>168.94414259999999</v>
      </c>
      <c r="I33" s="19">
        <f t="shared" si="18"/>
        <v>136.3820868</v>
      </c>
      <c r="J33" s="19">
        <f t="shared" si="18"/>
        <v>226.75642163999999</v>
      </c>
      <c r="K33" s="19">
        <f t="shared" si="18"/>
        <v>161.55982295999999</v>
      </c>
      <c r="L33" s="19">
        <f t="shared" si="18"/>
        <v>161.24209451999999</v>
      </c>
      <c r="M33" s="19">
        <f t="shared" si="18"/>
        <v>133.16688108000002</v>
      </c>
      <c r="N33" s="19">
        <f t="shared" si="18"/>
        <v>126.79425144</v>
      </c>
      <c r="O33" s="19">
        <f t="shared" si="18"/>
        <v>92.02871952000001</v>
      </c>
      <c r="P33" s="19">
        <f t="shared" si="18"/>
        <v>85.65608988000001</v>
      </c>
      <c r="Q33" s="19">
        <f t="shared" si="18"/>
        <v>88.93275048000001</v>
      </c>
      <c r="R33" s="19">
        <f t="shared" si="18"/>
        <v>101.58753060000001</v>
      </c>
      <c r="S33" s="19">
        <f t="shared" si="18"/>
        <v>89.126069040000004</v>
      </c>
      <c r="T33" s="19">
        <f t="shared" si="18"/>
        <v>99.482181480000008</v>
      </c>
      <c r="U33" s="19">
        <f t="shared" si="18"/>
        <v>91.334716199999988</v>
      </c>
      <c r="V33" s="19">
        <f t="shared" si="18"/>
        <v>93.506721840000012</v>
      </c>
      <c r="W33" s="19">
        <f t="shared" si="18"/>
        <v>88.450724519999994</v>
      </c>
      <c r="X33" s="19">
        <f t="shared" si="18"/>
        <v>93.075054480000006</v>
      </c>
      <c r="Y33" s="19">
        <f t="shared" ref="Y33:Z33" si="19">SUM(Y34:Y50)</f>
        <v>88.629082560000001</v>
      </c>
      <c r="Z33" s="19">
        <f t="shared" si="19"/>
        <v>85.359138120000011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8.9539657199999994</v>
      </c>
      <c r="D36" s="8">
        <v>8.9539657199999994</v>
      </c>
      <c r="E36" s="8">
        <v>8.9539657199999994</v>
      </c>
      <c r="F36" s="8">
        <v>5.969310479999999</v>
      </c>
      <c r="G36" s="8">
        <v>2.9853367200000016</v>
      </c>
      <c r="H36" s="8">
        <v>2.9853367200000016</v>
      </c>
      <c r="I36" s="8">
        <v>5.9704462800000009</v>
      </c>
      <c r="J36" s="8">
        <v>8.707724279999999</v>
      </c>
      <c r="K36" s="8">
        <v>8.707724279999999</v>
      </c>
      <c r="L36" s="8">
        <v>8.707724279999999</v>
      </c>
      <c r="M36" s="8">
        <v>5.8053009600000003</v>
      </c>
      <c r="N36" s="8">
        <v>5.8053009600000003</v>
      </c>
      <c r="O36" s="8">
        <v>2.9026504799999988</v>
      </c>
      <c r="P36" s="8">
        <v>2.9026504799999988</v>
      </c>
      <c r="Q36" s="8">
        <v>2.9026504799999988</v>
      </c>
      <c r="R36" s="8">
        <v>2.9026504799999988</v>
      </c>
      <c r="S36" s="8">
        <v>0</v>
      </c>
      <c r="T36" s="8">
        <v>3.1579783199999993</v>
      </c>
      <c r="U36" s="8">
        <v>2.5716783599999999</v>
      </c>
      <c r="V36" s="8">
        <v>2.5310167200000002</v>
      </c>
      <c r="W36" s="8">
        <v>2.8881122400000008</v>
      </c>
      <c r="X36" s="8">
        <v>2.5541870400000004</v>
      </c>
      <c r="Y36" s="8">
        <v>2.2872740400000007</v>
      </c>
      <c r="Z36" s="8">
        <v>2.0376252000000004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3.0491445600000002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170.16993864</v>
      </c>
      <c r="D43" s="8">
        <v>186.22355544000004</v>
      </c>
      <c r="E43" s="8">
        <v>199.06671564000001</v>
      </c>
      <c r="F43" s="8">
        <v>141.27316164000001</v>
      </c>
      <c r="G43" s="8">
        <v>141.27316164000001</v>
      </c>
      <c r="H43" s="8">
        <v>134.85171492000001</v>
      </c>
      <c r="I43" s="8">
        <v>121.07942963999999</v>
      </c>
      <c r="J43" s="8">
        <v>156.12875928</v>
      </c>
      <c r="K43" s="8">
        <v>149.75612963999998</v>
      </c>
      <c r="L43" s="8">
        <v>140.19731855999999</v>
      </c>
      <c r="M43" s="8">
        <v>124.26561108000003</v>
      </c>
      <c r="N43" s="8">
        <v>117.89298144</v>
      </c>
      <c r="O43" s="8">
        <v>86.030100000000004</v>
      </c>
      <c r="P43" s="8">
        <v>79.657470360000005</v>
      </c>
      <c r="Q43" s="8">
        <v>86.030100000000004</v>
      </c>
      <c r="R43" s="8">
        <v>95.588911080000003</v>
      </c>
      <c r="S43" s="8">
        <v>86.030100000000004</v>
      </c>
      <c r="T43" s="8">
        <v>91.153759320000006</v>
      </c>
      <c r="U43" s="8">
        <v>85.122048960000001</v>
      </c>
      <c r="V43" s="8">
        <v>84.102492240000018</v>
      </c>
      <c r="W43" s="8">
        <v>81.980416439999999</v>
      </c>
      <c r="X43" s="8">
        <v>85.437359279999995</v>
      </c>
      <c r="Y43" s="8">
        <v>77.366535479999996</v>
      </c>
      <c r="Z43" s="8">
        <v>81.129452040000018</v>
      </c>
    </row>
    <row r="44" spans="1:26" ht="11.25" customHeight="1" x14ac:dyDescent="0.2">
      <c r="A44" s="28" t="s">
        <v>74</v>
      </c>
      <c r="B44" s="7" t="s">
        <v>75</v>
      </c>
      <c r="C44" s="8">
        <v>9.3809728800000016</v>
      </c>
      <c r="D44" s="8">
        <v>6.253796160000002</v>
      </c>
      <c r="E44" s="8">
        <v>9.3809728800000016</v>
      </c>
      <c r="F44" s="8">
        <v>6.253796160000002</v>
      </c>
      <c r="G44" s="8">
        <v>6.2214739199999993</v>
      </c>
      <c r="H44" s="8">
        <v>31.107090960000001</v>
      </c>
      <c r="I44" s="8">
        <v>9.3322108799999981</v>
      </c>
      <c r="J44" s="8">
        <v>61.919938079999994</v>
      </c>
      <c r="K44" s="8">
        <v>3.0959690400000008</v>
      </c>
      <c r="L44" s="8">
        <v>9.2879071200000016</v>
      </c>
      <c r="M44" s="8">
        <v>3.0959690400000008</v>
      </c>
      <c r="N44" s="8">
        <v>3.0959690400000008</v>
      </c>
      <c r="O44" s="8">
        <v>3.0959690400000008</v>
      </c>
      <c r="P44" s="8">
        <v>3.0959690400000008</v>
      </c>
      <c r="Q44" s="8">
        <v>0</v>
      </c>
      <c r="R44" s="8">
        <v>3.0959690400000008</v>
      </c>
      <c r="S44" s="8">
        <v>3.0959690400000008</v>
      </c>
      <c r="T44" s="8">
        <v>5.1704438399999999</v>
      </c>
      <c r="U44" s="8">
        <v>3.6409888799999997</v>
      </c>
      <c r="V44" s="8">
        <v>6.8732128800000005</v>
      </c>
      <c r="W44" s="8">
        <v>3.5821958400000016</v>
      </c>
      <c r="X44" s="8">
        <v>5.0835081600000009</v>
      </c>
      <c r="Y44" s="8">
        <v>8.9752730400000029</v>
      </c>
      <c r="Z44" s="8">
        <v>2.1920608800000001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10.45143</v>
      </c>
      <c r="D51" s="27">
        <v>1.6661700000000002</v>
      </c>
      <c r="E51" s="27">
        <v>3.2313600000000013</v>
      </c>
      <c r="F51" s="27">
        <v>2.7769500000000007</v>
      </c>
      <c r="G51" s="27">
        <v>12.572010000000001</v>
      </c>
      <c r="H51" s="27">
        <v>14.692590000000001</v>
      </c>
      <c r="I51" s="27">
        <v>14.793570000000001</v>
      </c>
      <c r="J51" s="27">
        <v>15.651899999999999</v>
      </c>
      <c r="K51" s="27">
        <v>16.156800000000004</v>
      </c>
      <c r="L51" s="27">
        <v>31.051350000000003</v>
      </c>
      <c r="M51" s="27">
        <v>28.82979000000001</v>
      </c>
      <c r="N51" s="27">
        <v>31.960169999999998</v>
      </c>
      <c r="O51" s="27">
        <v>24.134220000000017</v>
      </c>
      <c r="P51" s="27">
        <v>15.853860000000001</v>
      </c>
      <c r="Q51" s="27">
        <v>11.915640000000002</v>
      </c>
      <c r="R51" s="27">
        <v>12.098211840000001</v>
      </c>
      <c r="S51" s="27">
        <v>5.9093495999999996</v>
      </c>
      <c r="T51" s="27">
        <v>4.3429478400000008</v>
      </c>
      <c r="U51" s="27">
        <v>3.6746622000000007</v>
      </c>
      <c r="V51" s="27">
        <v>6.00891588</v>
      </c>
      <c r="W51" s="27">
        <v>7.9812572399999997</v>
      </c>
      <c r="X51" s="27">
        <v>10.78022088</v>
      </c>
      <c r="Y51" s="27">
        <v>9.4743475199999967</v>
      </c>
      <c r="Z51" s="27">
        <v>7.2673286400000014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2.6196566400000001</v>
      </c>
      <c r="K61" s="49">
        <f t="shared" si="22"/>
        <v>2.6196566400000001</v>
      </c>
      <c r="L61" s="49">
        <f t="shared" si="22"/>
        <v>5.2393132799999993</v>
      </c>
      <c r="M61" s="49">
        <f t="shared" si="22"/>
        <v>5.2393132799999993</v>
      </c>
      <c r="N61" s="49">
        <f t="shared" si="22"/>
        <v>5.2393132799999993</v>
      </c>
      <c r="O61" s="49">
        <f t="shared" si="22"/>
        <v>5.2393132799999993</v>
      </c>
      <c r="P61" s="49">
        <f t="shared" si="22"/>
        <v>5.2393132799999993</v>
      </c>
      <c r="Q61" s="49">
        <f t="shared" si="22"/>
        <v>5.2393132799999993</v>
      </c>
      <c r="R61" s="49">
        <f t="shared" si="22"/>
        <v>7.858715039999999</v>
      </c>
      <c r="S61" s="49">
        <f t="shared" si="22"/>
        <v>5.2393132799999993</v>
      </c>
      <c r="T61" s="49">
        <f t="shared" si="22"/>
        <v>4.9117924800000008</v>
      </c>
      <c r="U61" s="49">
        <f t="shared" si="22"/>
        <v>4.7545315199999987</v>
      </c>
      <c r="V61" s="49">
        <f t="shared" si="22"/>
        <v>4.788685440000001</v>
      </c>
      <c r="W61" s="49">
        <f t="shared" si="22"/>
        <v>4.9301438399999995</v>
      </c>
      <c r="X61" s="49">
        <f t="shared" si="22"/>
        <v>6.7660444799999979</v>
      </c>
      <c r="Y61" s="49">
        <f t="shared" ref="Y61:Z61" si="23">SUM(Y62:Y72)</f>
        <v>5.32011024</v>
      </c>
      <c r="Z61" s="49">
        <f t="shared" si="23"/>
        <v>5.9267246400000015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2.6196566400000001</v>
      </c>
      <c r="K69" s="52">
        <v>2.6196566400000001</v>
      </c>
      <c r="L69" s="52">
        <v>5.2393132799999993</v>
      </c>
      <c r="M69" s="52">
        <v>5.2393132799999993</v>
      </c>
      <c r="N69" s="52">
        <v>5.2393132799999993</v>
      </c>
      <c r="O69" s="52">
        <v>5.2393132799999993</v>
      </c>
      <c r="P69" s="52">
        <v>5.2393132799999993</v>
      </c>
      <c r="Q69" s="52">
        <v>5.2393132799999993</v>
      </c>
      <c r="R69" s="52">
        <v>7.858715039999999</v>
      </c>
      <c r="S69" s="52">
        <v>5.2393132799999993</v>
      </c>
      <c r="T69" s="52">
        <v>4.9117924800000008</v>
      </c>
      <c r="U69" s="52">
        <v>4.7545315199999987</v>
      </c>
      <c r="V69" s="52">
        <v>4.788685440000001</v>
      </c>
      <c r="W69" s="52">
        <v>4.9301438399999995</v>
      </c>
      <c r="X69" s="52">
        <v>6.7660444799999979</v>
      </c>
      <c r="Y69" s="52">
        <v>5.32011024</v>
      </c>
      <c r="Z69" s="52">
        <v>5.9267246400000015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3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153</v>
      </c>
      <c r="B1" s="4" t="s">
        <v>177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950.58173160000001</v>
      </c>
      <c r="D2" s="21">
        <f t="shared" ref="D2:X2" si="0">SUM(D3,D17,D22,D25,D26,D51,D52)</f>
        <v>980.6895514800002</v>
      </c>
      <c r="E2" s="21">
        <f t="shared" si="0"/>
        <v>1038.4825802400001</v>
      </c>
      <c r="F2" s="21">
        <f t="shared" si="0"/>
        <v>810.29920896000021</v>
      </c>
      <c r="G2" s="21">
        <f t="shared" si="0"/>
        <v>927.92304827999999</v>
      </c>
      <c r="H2" s="21">
        <f t="shared" si="0"/>
        <v>848.56847616000005</v>
      </c>
      <c r="I2" s="21">
        <f t="shared" si="0"/>
        <v>677.39636447999987</v>
      </c>
      <c r="J2" s="21">
        <f t="shared" si="0"/>
        <v>661.59185903999992</v>
      </c>
      <c r="K2" s="21">
        <f t="shared" si="0"/>
        <v>570.65953356000023</v>
      </c>
      <c r="L2" s="21">
        <f t="shared" si="0"/>
        <v>539.84458044000007</v>
      </c>
      <c r="M2" s="21">
        <f t="shared" si="0"/>
        <v>576.64901808000002</v>
      </c>
      <c r="N2" s="21">
        <f t="shared" si="0"/>
        <v>524.85657479999998</v>
      </c>
      <c r="O2" s="21">
        <f t="shared" si="0"/>
        <v>403.07706359999997</v>
      </c>
      <c r="P2" s="21">
        <f t="shared" si="0"/>
        <v>312.1422048</v>
      </c>
      <c r="Q2" s="21">
        <f t="shared" si="0"/>
        <v>288.85220999999996</v>
      </c>
      <c r="R2" s="21">
        <f t="shared" si="0"/>
        <v>349.00908047999997</v>
      </c>
      <c r="S2" s="21">
        <f t="shared" si="0"/>
        <v>305.83895760000001</v>
      </c>
      <c r="T2" s="21">
        <f t="shared" si="0"/>
        <v>326.94690960000003</v>
      </c>
      <c r="U2" s="21">
        <f t="shared" si="0"/>
        <v>309.33578447999992</v>
      </c>
      <c r="V2" s="21">
        <f t="shared" si="0"/>
        <v>281.57491188</v>
      </c>
      <c r="W2" s="21">
        <f t="shared" si="0"/>
        <v>302.93665164000004</v>
      </c>
      <c r="X2" s="21">
        <f t="shared" si="0"/>
        <v>330.92525736000005</v>
      </c>
      <c r="Y2" s="21">
        <f t="shared" ref="Y2:Z2" si="1">SUM(Y3,Y17,Y22,Y25,Y26,Y51,Y52)</f>
        <v>355.56435216</v>
      </c>
      <c r="Z2" s="21">
        <f t="shared" si="1"/>
        <v>321.50648735999999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950.12732159999996</v>
      </c>
      <c r="D26" s="27">
        <f t="shared" si="14"/>
        <v>976.90280148000022</v>
      </c>
      <c r="E26" s="27">
        <f t="shared" si="14"/>
        <v>1030.5051602400001</v>
      </c>
      <c r="F26" s="27">
        <f t="shared" si="14"/>
        <v>800.45365896000021</v>
      </c>
      <c r="G26" s="27">
        <f t="shared" si="14"/>
        <v>912.01869827999997</v>
      </c>
      <c r="H26" s="27">
        <f t="shared" si="14"/>
        <v>834.88568616000009</v>
      </c>
      <c r="I26" s="27">
        <f t="shared" si="14"/>
        <v>668.00522447999992</v>
      </c>
      <c r="J26" s="27">
        <f t="shared" si="14"/>
        <v>648.76739903999987</v>
      </c>
      <c r="K26" s="27">
        <f t="shared" si="14"/>
        <v>561.31888356000024</v>
      </c>
      <c r="L26" s="27">
        <f t="shared" si="14"/>
        <v>516.72016044000009</v>
      </c>
      <c r="M26" s="27">
        <f t="shared" si="14"/>
        <v>555.08978808000006</v>
      </c>
      <c r="N26" s="27">
        <f t="shared" si="14"/>
        <v>498.90471480000002</v>
      </c>
      <c r="O26" s="27">
        <f t="shared" si="14"/>
        <v>374.44923359999996</v>
      </c>
      <c r="P26" s="27">
        <f t="shared" si="14"/>
        <v>270.48795480000001</v>
      </c>
      <c r="Q26" s="27">
        <f t="shared" si="14"/>
        <v>258.10379999999998</v>
      </c>
      <c r="R26" s="27">
        <f t="shared" si="14"/>
        <v>315.00588311999996</v>
      </c>
      <c r="S26" s="27">
        <f t="shared" si="14"/>
        <v>270.21705084000001</v>
      </c>
      <c r="T26" s="27">
        <f t="shared" si="14"/>
        <v>290.76900696000001</v>
      </c>
      <c r="U26" s="27">
        <f t="shared" si="14"/>
        <v>277.33077935999995</v>
      </c>
      <c r="V26" s="27">
        <f t="shared" si="14"/>
        <v>248.61140459999999</v>
      </c>
      <c r="W26" s="27">
        <f t="shared" si="14"/>
        <v>261.89878356000003</v>
      </c>
      <c r="X26" s="27">
        <f t="shared" si="14"/>
        <v>292.60839636000003</v>
      </c>
      <c r="Y26" s="27">
        <f t="shared" ref="Y26:Z26" si="15">SUM(Y27,Y33)</f>
        <v>320.37564959999997</v>
      </c>
      <c r="Z26" s="27">
        <f t="shared" si="15"/>
        <v>267.35919372000001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950.12732159999996</v>
      </c>
      <c r="D33" s="19">
        <f t="shared" si="18"/>
        <v>976.90280148000022</v>
      </c>
      <c r="E33" s="19">
        <f t="shared" si="18"/>
        <v>1030.5051602400001</v>
      </c>
      <c r="F33" s="19">
        <f t="shared" si="18"/>
        <v>800.45365896000021</v>
      </c>
      <c r="G33" s="19">
        <f t="shared" si="18"/>
        <v>912.01869827999997</v>
      </c>
      <c r="H33" s="19">
        <f t="shared" si="18"/>
        <v>834.88568616000009</v>
      </c>
      <c r="I33" s="19">
        <f t="shared" si="18"/>
        <v>668.00522447999992</v>
      </c>
      <c r="J33" s="19">
        <f t="shared" si="18"/>
        <v>648.76739903999987</v>
      </c>
      <c r="K33" s="19">
        <f t="shared" si="18"/>
        <v>561.31888356000024</v>
      </c>
      <c r="L33" s="19">
        <f t="shared" si="18"/>
        <v>516.72016044000009</v>
      </c>
      <c r="M33" s="19">
        <f t="shared" si="18"/>
        <v>555.08978808000006</v>
      </c>
      <c r="N33" s="19">
        <f t="shared" si="18"/>
        <v>498.90471480000002</v>
      </c>
      <c r="O33" s="19">
        <f t="shared" si="18"/>
        <v>374.44923359999996</v>
      </c>
      <c r="P33" s="19">
        <f t="shared" si="18"/>
        <v>270.48795480000001</v>
      </c>
      <c r="Q33" s="19">
        <f t="shared" si="18"/>
        <v>258.10379999999998</v>
      </c>
      <c r="R33" s="19">
        <f t="shared" si="18"/>
        <v>315.00588311999996</v>
      </c>
      <c r="S33" s="19">
        <f t="shared" si="18"/>
        <v>270.21705084000001</v>
      </c>
      <c r="T33" s="19">
        <f t="shared" si="18"/>
        <v>290.76900696000001</v>
      </c>
      <c r="U33" s="19">
        <f t="shared" si="18"/>
        <v>277.33077935999995</v>
      </c>
      <c r="V33" s="19">
        <f t="shared" si="18"/>
        <v>248.61140459999999</v>
      </c>
      <c r="W33" s="19">
        <f t="shared" si="18"/>
        <v>261.89878356000003</v>
      </c>
      <c r="X33" s="19">
        <f t="shared" si="18"/>
        <v>292.60839636000003</v>
      </c>
      <c r="Y33" s="19">
        <f t="shared" ref="Y33:Z33" si="19">SUM(Y34:Y50)</f>
        <v>320.37564959999997</v>
      </c>
      <c r="Z33" s="19">
        <f t="shared" si="19"/>
        <v>267.35919372000001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32.830980479999994</v>
      </c>
      <c r="D36" s="8">
        <v>32.830980479999994</v>
      </c>
      <c r="E36" s="8">
        <v>35.815635719999996</v>
      </c>
      <c r="F36" s="8">
        <v>29.846325239999999</v>
      </c>
      <c r="G36" s="8">
        <v>29.852685720000007</v>
      </c>
      <c r="H36" s="8">
        <v>26.867349000000004</v>
      </c>
      <c r="I36" s="8">
        <v>26.867349000000004</v>
      </c>
      <c r="J36" s="8">
        <v>20.318099040000003</v>
      </c>
      <c r="K36" s="8">
        <v>34.831124280000004</v>
      </c>
      <c r="L36" s="8">
        <v>31.92870095999999</v>
      </c>
      <c r="M36" s="8">
        <v>31.92870095999999</v>
      </c>
      <c r="N36" s="8">
        <v>23.220749519999998</v>
      </c>
      <c r="O36" s="8">
        <v>26.123400000000004</v>
      </c>
      <c r="P36" s="8">
        <v>23.220749519999998</v>
      </c>
      <c r="Q36" s="8">
        <v>23.220749519999998</v>
      </c>
      <c r="R36" s="8">
        <v>23.220749519999998</v>
      </c>
      <c r="S36" s="8">
        <v>23.220749519999998</v>
      </c>
      <c r="T36" s="8">
        <v>24.306347160000005</v>
      </c>
      <c r="U36" s="8">
        <v>24.033528000000004</v>
      </c>
      <c r="V36" s="8">
        <v>22.425462360000004</v>
      </c>
      <c r="W36" s="8">
        <v>21.403696679999999</v>
      </c>
      <c r="X36" s="8">
        <v>22.02497928</v>
      </c>
      <c r="Y36" s="8">
        <v>24.024895920000002</v>
      </c>
      <c r="Z36" s="8">
        <v>26.152476480000004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6.0982891199999978</v>
      </c>
      <c r="M37" s="8">
        <v>9.1476831600000015</v>
      </c>
      <c r="N37" s="8">
        <v>6.0982891199999978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0.40241123999999995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3.1060799999999989E-3</v>
      </c>
      <c r="V41" s="8">
        <v>3.1060799999999989E-3</v>
      </c>
      <c r="W41" s="8">
        <v>3.1060799999999989E-3</v>
      </c>
      <c r="X41" s="8">
        <v>3.1060799999999989E-3</v>
      </c>
      <c r="Y41" s="8">
        <v>0</v>
      </c>
      <c r="Z41" s="8">
        <v>3.1060799999999989E-3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760.9483720799999</v>
      </c>
      <c r="D43" s="8">
        <v>828.37436292000018</v>
      </c>
      <c r="E43" s="8">
        <v>850.84942644</v>
      </c>
      <c r="F43" s="8">
        <v>651.78297756000018</v>
      </c>
      <c r="G43" s="8">
        <v>757.73764872000004</v>
      </c>
      <c r="H43" s="8">
        <v>674.25804108000011</v>
      </c>
      <c r="I43" s="8">
        <v>538.48467035999988</v>
      </c>
      <c r="J43" s="8">
        <v>544.8572999999999</v>
      </c>
      <c r="K43" s="8">
        <v>442.89575928000022</v>
      </c>
      <c r="L43" s="8">
        <v>395.10117036000014</v>
      </c>
      <c r="M43" s="8">
        <v>439.70931108000002</v>
      </c>
      <c r="N43" s="8">
        <v>401.47380000000004</v>
      </c>
      <c r="O43" s="8">
        <v>274.02174071999997</v>
      </c>
      <c r="P43" s="8">
        <v>203.92308144</v>
      </c>
      <c r="Q43" s="8">
        <v>203.92308144</v>
      </c>
      <c r="R43" s="8">
        <v>245.34504071999999</v>
      </c>
      <c r="S43" s="8">
        <v>194.36427036000001</v>
      </c>
      <c r="T43" s="8">
        <v>208.62312587999998</v>
      </c>
      <c r="U43" s="8">
        <v>203.34341195999997</v>
      </c>
      <c r="V43" s="8">
        <v>193.19186015999998</v>
      </c>
      <c r="W43" s="8">
        <v>205.41426984</v>
      </c>
      <c r="X43" s="8">
        <v>228.18997188</v>
      </c>
      <c r="Y43" s="8">
        <v>234.71252064000001</v>
      </c>
      <c r="Z43" s="8">
        <v>203.53761324000001</v>
      </c>
    </row>
    <row r="44" spans="1:26" ht="11.25" customHeight="1" x14ac:dyDescent="0.2">
      <c r="A44" s="28" t="s">
        <v>74</v>
      </c>
      <c r="B44" s="7" t="s">
        <v>75</v>
      </c>
      <c r="C44" s="8">
        <v>156.34796904000001</v>
      </c>
      <c r="D44" s="8">
        <v>115.69745808</v>
      </c>
      <c r="E44" s="8">
        <v>143.84009808000002</v>
      </c>
      <c r="F44" s="8">
        <v>118.82435616000001</v>
      </c>
      <c r="G44" s="8">
        <v>124.42836384</v>
      </c>
      <c r="H44" s="8">
        <v>133.76029608000002</v>
      </c>
      <c r="I44" s="8">
        <v>102.65320512000002</v>
      </c>
      <c r="J44" s="8">
        <v>83.592000000000013</v>
      </c>
      <c r="K44" s="8">
        <v>83.592000000000013</v>
      </c>
      <c r="L44" s="8">
        <v>83.592000000000013</v>
      </c>
      <c r="M44" s="8">
        <v>74.304092879999999</v>
      </c>
      <c r="N44" s="8">
        <v>68.111876160000008</v>
      </c>
      <c r="O44" s="8">
        <v>74.304092879999999</v>
      </c>
      <c r="P44" s="8">
        <v>43.344123839999995</v>
      </c>
      <c r="Q44" s="8">
        <v>30.959969040000004</v>
      </c>
      <c r="R44" s="8">
        <v>46.440092880000002</v>
      </c>
      <c r="S44" s="8">
        <v>52.632030960000009</v>
      </c>
      <c r="T44" s="8">
        <v>57.839533920000015</v>
      </c>
      <c r="U44" s="8">
        <v>49.548322080000005</v>
      </c>
      <c r="V44" s="8">
        <v>32.990976000000018</v>
      </c>
      <c r="W44" s="8">
        <v>35.077710959999997</v>
      </c>
      <c r="X44" s="8">
        <v>42.39033912</v>
      </c>
      <c r="Y44" s="8">
        <v>61.638233040000003</v>
      </c>
      <c r="Z44" s="8">
        <v>37.665997919999995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0.45441000000000004</v>
      </c>
      <c r="D51" s="27">
        <v>3.7867500000000014</v>
      </c>
      <c r="E51" s="27">
        <v>7.9774200000000004</v>
      </c>
      <c r="F51" s="27">
        <v>9.8455500000000011</v>
      </c>
      <c r="G51" s="27">
        <v>15.904350000000001</v>
      </c>
      <c r="H51" s="27">
        <v>13.682790000000001</v>
      </c>
      <c r="I51" s="27">
        <v>9.3911400000000018</v>
      </c>
      <c r="J51" s="27">
        <v>12.824460000000002</v>
      </c>
      <c r="K51" s="27">
        <v>9.3406500000000001</v>
      </c>
      <c r="L51" s="27">
        <v>23.124420000000001</v>
      </c>
      <c r="M51" s="27">
        <v>21.559229999999999</v>
      </c>
      <c r="N51" s="27">
        <v>25.95186</v>
      </c>
      <c r="O51" s="27">
        <v>28.627830000000007</v>
      </c>
      <c r="P51" s="27">
        <v>41.654249999999998</v>
      </c>
      <c r="Q51" s="27">
        <v>30.748409999999996</v>
      </c>
      <c r="R51" s="27">
        <v>34.003197359999994</v>
      </c>
      <c r="S51" s="27">
        <v>35.621906760000009</v>
      </c>
      <c r="T51" s="27">
        <v>36.177902640000006</v>
      </c>
      <c r="U51" s="27">
        <v>32.005005119999993</v>
      </c>
      <c r="V51" s="27">
        <v>32.963507280000009</v>
      </c>
      <c r="W51" s="27">
        <v>41.037868080000003</v>
      </c>
      <c r="X51" s="27">
        <v>38.316861000000003</v>
      </c>
      <c r="Y51" s="27">
        <v>35.18870256000001</v>
      </c>
      <c r="Z51" s="27">
        <v>54.147293640000001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10.478371679999999</v>
      </c>
      <c r="K61" s="49">
        <f t="shared" si="22"/>
        <v>10.478371679999999</v>
      </c>
      <c r="L61" s="49">
        <f t="shared" si="22"/>
        <v>15.71768496</v>
      </c>
      <c r="M61" s="49">
        <f t="shared" si="22"/>
        <v>20.956743359999997</v>
      </c>
      <c r="N61" s="49">
        <f t="shared" si="22"/>
        <v>20.956743359999997</v>
      </c>
      <c r="O61" s="49">
        <f t="shared" si="22"/>
        <v>13.098028320000001</v>
      </c>
      <c r="P61" s="49">
        <f t="shared" si="22"/>
        <v>13.098028320000001</v>
      </c>
      <c r="Q61" s="49">
        <f t="shared" si="22"/>
        <v>10.478371679999999</v>
      </c>
      <c r="R61" s="49">
        <f t="shared" si="22"/>
        <v>15.71768496</v>
      </c>
      <c r="S61" s="49">
        <f t="shared" si="22"/>
        <v>10.926326879999998</v>
      </c>
      <c r="T61" s="49">
        <f t="shared" si="22"/>
        <v>11.18834352</v>
      </c>
      <c r="U61" s="49">
        <f t="shared" si="22"/>
        <v>11.015403839999999</v>
      </c>
      <c r="V61" s="49">
        <f t="shared" si="22"/>
        <v>10.431218879999999</v>
      </c>
      <c r="W61" s="49">
        <f t="shared" si="22"/>
        <v>12.079018079999999</v>
      </c>
      <c r="X61" s="49">
        <f t="shared" si="22"/>
        <v>17.575760159999998</v>
      </c>
      <c r="Y61" s="49">
        <f t="shared" ref="Y61:Z61" si="23">SUM(Y62:Y72)</f>
        <v>15.660218879999997</v>
      </c>
      <c r="Z61" s="49">
        <f t="shared" si="23"/>
        <v>14.86499328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0.4479552</v>
      </c>
      <c r="T62" s="52">
        <v>0.4479552</v>
      </c>
      <c r="U62" s="52">
        <v>0</v>
      </c>
      <c r="V62" s="52">
        <v>0</v>
      </c>
      <c r="W62" s="52">
        <v>0</v>
      </c>
      <c r="X62" s="52">
        <v>0</v>
      </c>
      <c r="Y62" s="52">
        <v>0.39392639999999995</v>
      </c>
      <c r="Z62" s="52">
        <v>0.39392639999999995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10.478371679999999</v>
      </c>
      <c r="K69" s="52">
        <v>10.478371679999999</v>
      </c>
      <c r="L69" s="52">
        <v>15.71768496</v>
      </c>
      <c r="M69" s="52">
        <v>20.956743359999997</v>
      </c>
      <c r="N69" s="52">
        <v>20.956743359999997</v>
      </c>
      <c r="O69" s="52">
        <v>13.098028320000001</v>
      </c>
      <c r="P69" s="52">
        <v>13.098028320000001</v>
      </c>
      <c r="Q69" s="52">
        <v>10.478371679999999</v>
      </c>
      <c r="R69" s="52">
        <v>15.71768496</v>
      </c>
      <c r="S69" s="52">
        <v>10.478371679999999</v>
      </c>
      <c r="T69" s="52">
        <v>10.740388319999999</v>
      </c>
      <c r="U69" s="52">
        <v>11.015403839999999</v>
      </c>
      <c r="V69" s="52">
        <v>10.431218879999999</v>
      </c>
      <c r="W69" s="52">
        <v>12.079018079999999</v>
      </c>
      <c r="X69" s="52">
        <v>17.575760159999998</v>
      </c>
      <c r="Y69" s="52">
        <v>15.266292479999997</v>
      </c>
      <c r="Z69" s="52">
        <v>14.47106688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5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155</v>
      </c>
      <c r="B1" s="4" t="s">
        <v>175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196.51247423999999</v>
      </c>
      <c r="D2" s="21">
        <f t="shared" ref="D2:X2" si="0">SUM(D3,D17,D22,D25,D26,D51,D52)</f>
        <v>39.31849296</v>
      </c>
      <c r="E2" s="21">
        <f t="shared" si="0"/>
        <v>50.769123840000006</v>
      </c>
      <c r="F2" s="21">
        <f t="shared" si="0"/>
        <v>61.637925240000015</v>
      </c>
      <c r="G2" s="21">
        <f t="shared" si="0"/>
        <v>62.900517239999999</v>
      </c>
      <c r="H2" s="21">
        <f t="shared" si="0"/>
        <v>52.061616719999989</v>
      </c>
      <c r="I2" s="21">
        <f t="shared" si="0"/>
        <v>140.51679623999999</v>
      </c>
      <c r="J2" s="21">
        <f t="shared" si="0"/>
        <v>81.752958719999995</v>
      </c>
      <c r="K2" s="21">
        <f t="shared" si="0"/>
        <v>41.425466760000006</v>
      </c>
      <c r="L2" s="21">
        <f t="shared" si="0"/>
        <v>75.796769159999997</v>
      </c>
      <c r="M2" s="21">
        <f t="shared" si="0"/>
        <v>96.009359040000021</v>
      </c>
      <c r="N2" s="21">
        <f t="shared" si="0"/>
        <v>44.972520479999993</v>
      </c>
      <c r="O2" s="21">
        <f t="shared" si="0"/>
        <v>34.488932400000003</v>
      </c>
      <c r="P2" s="21">
        <f t="shared" si="0"/>
        <v>22.346611920000001</v>
      </c>
      <c r="Q2" s="21">
        <f t="shared" si="0"/>
        <v>25.956122400000005</v>
      </c>
      <c r="R2" s="21">
        <f t="shared" si="0"/>
        <v>20.315985480000002</v>
      </c>
      <c r="S2" s="21">
        <f t="shared" si="0"/>
        <v>31.955407560000001</v>
      </c>
      <c r="T2" s="21">
        <f t="shared" si="0"/>
        <v>34.88728356</v>
      </c>
      <c r="U2" s="21">
        <f t="shared" si="0"/>
        <v>35.548332120000005</v>
      </c>
      <c r="V2" s="21">
        <f t="shared" si="0"/>
        <v>36.743709959999997</v>
      </c>
      <c r="W2" s="21">
        <f t="shared" si="0"/>
        <v>31.53625452</v>
      </c>
      <c r="X2" s="21">
        <f t="shared" si="0"/>
        <v>44.062712999999995</v>
      </c>
      <c r="Y2" s="21">
        <f t="shared" ref="Y2:Z2" si="1">SUM(Y3,Y17,Y22,Y25,Y26,Y51,Y52)</f>
        <v>37.176314400000003</v>
      </c>
      <c r="Z2" s="21">
        <f t="shared" si="1"/>
        <v>41.665679999999995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174.03490079999997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0.58405284000000002</v>
      </c>
      <c r="U3" s="24">
        <f t="shared" si="2"/>
        <v>0.45282311999999997</v>
      </c>
      <c r="V3" s="24">
        <f t="shared" si="2"/>
        <v>0.91707623999999988</v>
      </c>
      <c r="W3" s="24">
        <f t="shared" si="2"/>
        <v>1.6212945599999995</v>
      </c>
      <c r="X3" s="24">
        <f t="shared" ref="X3:Z3" si="3">SUM(X4,X8,X11)</f>
        <v>0.81764711999999995</v>
      </c>
      <c r="Y3" s="24">
        <f t="shared" si="3"/>
        <v>0.87859620000000016</v>
      </c>
      <c r="Z3" s="24">
        <f t="shared" si="3"/>
        <v>0.63269244000000002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0.58405284000000002</v>
      </c>
      <c r="U4" s="19">
        <f t="shared" si="4"/>
        <v>0.45282311999999997</v>
      </c>
      <c r="V4" s="19">
        <f t="shared" si="4"/>
        <v>0.6069902399999999</v>
      </c>
      <c r="W4" s="19">
        <f t="shared" si="4"/>
        <v>0.60937415999999989</v>
      </c>
      <c r="X4" s="19">
        <f t="shared" ref="X4:Z4" si="5">SUM(X5:X7)</f>
        <v>0.56033351999999992</v>
      </c>
      <c r="Y4" s="19">
        <f t="shared" si="5"/>
        <v>0.66442500000000015</v>
      </c>
      <c r="Z4" s="19">
        <f t="shared" si="5"/>
        <v>0.47360484000000008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8.8469999999999972E-3</v>
      </c>
      <c r="U5" s="8">
        <v>1.4862959999999996E-2</v>
      </c>
      <c r="V5" s="8">
        <v>1.2031920000000002E-2</v>
      </c>
      <c r="W5" s="8">
        <v>1.2031920000000002E-2</v>
      </c>
      <c r="X5" s="8">
        <v>1.2031920000000002E-2</v>
      </c>
      <c r="Y5" s="8">
        <v>8.8469999999999972E-3</v>
      </c>
      <c r="Z5" s="8">
        <v>6.015959999999999E-3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0.57520583999999997</v>
      </c>
      <c r="U7" s="8">
        <v>0.43796015999999999</v>
      </c>
      <c r="V7" s="8">
        <v>0.59495831999999993</v>
      </c>
      <c r="W7" s="8">
        <v>0.59734223999999991</v>
      </c>
      <c r="X7" s="8">
        <v>0.54830159999999994</v>
      </c>
      <c r="Y7" s="8">
        <v>0.65557800000000011</v>
      </c>
      <c r="Z7" s="8">
        <v>0.4675888800000001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174.03490079999997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0.31008599999999997</v>
      </c>
      <c r="W11" s="19">
        <f t="shared" si="8"/>
        <v>1.0119203999999997</v>
      </c>
      <c r="X11" s="19">
        <f t="shared" si="8"/>
        <v>0.25731359999999998</v>
      </c>
      <c r="Y11" s="19">
        <f t="shared" ref="Y11:Z11" si="9">SUM(Y12:Y16)</f>
        <v>0.21417120000000003</v>
      </c>
      <c r="Z11" s="19">
        <f t="shared" si="9"/>
        <v>0.15908759999999997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174.03490079999997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0.31008599999999997</v>
      </c>
      <c r="W13" s="8">
        <v>1.0119203999999997</v>
      </c>
      <c r="X13" s="8">
        <v>0.25731359999999998</v>
      </c>
      <c r="Y13" s="8">
        <v>0.21417120000000003</v>
      </c>
      <c r="Z13" s="8">
        <v>0.15908759999999997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1.7582399999999998</v>
      </c>
      <c r="D17" s="27">
        <f t="shared" si="10"/>
        <v>0.15983999999999998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1.7582399999999998</v>
      </c>
      <c r="D18" s="8">
        <v>0.15983999999999998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12.842893439999999</v>
      </c>
      <c r="D26" s="27">
        <f t="shared" si="14"/>
        <v>19.01314296</v>
      </c>
      <c r="E26" s="27">
        <f t="shared" si="14"/>
        <v>21.888843840000003</v>
      </c>
      <c r="F26" s="27">
        <f t="shared" si="14"/>
        <v>18.418485240000003</v>
      </c>
      <c r="G26" s="27">
        <f t="shared" si="14"/>
        <v>21.498717239999998</v>
      </c>
      <c r="H26" s="27">
        <f t="shared" si="14"/>
        <v>2.9853367200000016</v>
      </c>
      <c r="I26" s="27">
        <f t="shared" si="14"/>
        <v>88.259646239999995</v>
      </c>
      <c r="J26" s="27">
        <f t="shared" si="14"/>
        <v>39.745278720000002</v>
      </c>
      <c r="K26" s="27">
        <f t="shared" si="14"/>
        <v>24.561806760000003</v>
      </c>
      <c r="L26" s="27">
        <f t="shared" si="14"/>
        <v>53.328719159999991</v>
      </c>
      <c r="M26" s="27">
        <f t="shared" si="14"/>
        <v>69.350639040000019</v>
      </c>
      <c r="N26" s="27">
        <f t="shared" si="14"/>
        <v>15.183420480000001</v>
      </c>
      <c r="O26" s="27">
        <f t="shared" si="14"/>
        <v>8.9914824000000007</v>
      </c>
      <c r="P26" s="27">
        <f t="shared" si="14"/>
        <v>6.0888319199999987</v>
      </c>
      <c r="Q26" s="27">
        <f t="shared" si="14"/>
        <v>8.9914824000000007</v>
      </c>
      <c r="R26" s="27">
        <f t="shared" si="14"/>
        <v>8.9914824000000007</v>
      </c>
      <c r="S26" s="27">
        <f t="shared" si="14"/>
        <v>8.9914824000000007</v>
      </c>
      <c r="T26" s="27">
        <f t="shared" si="14"/>
        <v>8.0343054000000009</v>
      </c>
      <c r="U26" s="27">
        <f t="shared" si="14"/>
        <v>7.4334715199999994</v>
      </c>
      <c r="V26" s="27">
        <f t="shared" si="14"/>
        <v>7.3153346400000014</v>
      </c>
      <c r="W26" s="27">
        <f t="shared" si="14"/>
        <v>6.8121496799999992</v>
      </c>
      <c r="X26" s="27">
        <f t="shared" si="14"/>
        <v>8.9504402400000007</v>
      </c>
      <c r="Y26" s="27">
        <f t="shared" ref="Y26:Z26" si="15">SUM(Y27,Y33)</f>
        <v>7.6276785599999988</v>
      </c>
      <c r="Z26" s="27">
        <f t="shared" si="15"/>
        <v>6.9784923599999997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12.842893439999999</v>
      </c>
      <c r="D33" s="19">
        <f t="shared" si="18"/>
        <v>19.01314296</v>
      </c>
      <c r="E33" s="19">
        <f t="shared" si="18"/>
        <v>21.888843840000003</v>
      </c>
      <c r="F33" s="19">
        <f t="shared" si="18"/>
        <v>18.418485240000003</v>
      </c>
      <c r="G33" s="19">
        <f t="shared" si="18"/>
        <v>21.498717239999998</v>
      </c>
      <c r="H33" s="19">
        <f t="shared" si="18"/>
        <v>2.9853367200000016</v>
      </c>
      <c r="I33" s="19">
        <f t="shared" si="18"/>
        <v>88.259646239999995</v>
      </c>
      <c r="J33" s="19">
        <f t="shared" si="18"/>
        <v>39.745278720000002</v>
      </c>
      <c r="K33" s="19">
        <f t="shared" si="18"/>
        <v>24.561806760000003</v>
      </c>
      <c r="L33" s="19">
        <f t="shared" si="18"/>
        <v>53.328719159999991</v>
      </c>
      <c r="M33" s="19">
        <f t="shared" si="18"/>
        <v>69.350639040000019</v>
      </c>
      <c r="N33" s="19">
        <f t="shared" si="18"/>
        <v>15.183420480000001</v>
      </c>
      <c r="O33" s="19">
        <f t="shared" si="18"/>
        <v>8.9914824000000007</v>
      </c>
      <c r="P33" s="19">
        <f t="shared" si="18"/>
        <v>6.0888319199999987</v>
      </c>
      <c r="Q33" s="19">
        <f t="shared" si="18"/>
        <v>8.9914824000000007</v>
      </c>
      <c r="R33" s="19">
        <f t="shared" si="18"/>
        <v>8.9914824000000007</v>
      </c>
      <c r="S33" s="19">
        <f t="shared" si="18"/>
        <v>8.9914824000000007</v>
      </c>
      <c r="T33" s="19">
        <f t="shared" si="18"/>
        <v>8.0343054000000009</v>
      </c>
      <c r="U33" s="19">
        <f t="shared" si="18"/>
        <v>7.4334715199999994</v>
      </c>
      <c r="V33" s="19">
        <f t="shared" si="18"/>
        <v>7.3153346400000014</v>
      </c>
      <c r="W33" s="19">
        <f t="shared" si="18"/>
        <v>6.8121496799999992</v>
      </c>
      <c r="X33" s="19">
        <f t="shared" si="18"/>
        <v>8.9504402400000007</v>
      </c>
      <c r="Y33" s="19">
        <f t="shared" ref="Y33:Z33" si="19">SUM(Y34:Y50)</f>
        <v>7.6276785599999988</v>
      </c>
      <c r="Z33" s="19">
        <f t="shared" si="19"/>
        <v>6.9784923599999997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8.9539657199999994</v>
      </c>
      <c r="G36" s="8">
        <v>8.9557829999999985</v>
      </c>
      <c r="H36" s="8">
        <v>2.9853367200000016</v>
      </c>
      <c r="I36" s="8">
        <v>2.9853367200000016</v>
      </c>
      <c r="J36" s="8">
        <v>11.610374759999999</v>
      </c>
      <c r="K36" s="8">
        <v>5.8053009600000003</v>
      </c>
      <c r="L36" s="8">
        <v>5.8053009600000003</v>
      </c>
      <c r="M36" s="8">
        <v>5.8053009600000003</v>
      </c>
      <c r="N36" s="8">
        <v>5.8053009600000003</v>
      </c>
      <c r="O36" s="8">
        <v>5.8053009600000003</v>
      </c>
      <c r="P36" s="8">
        <v>2.9026504799999988</v>
      </c>
      <c r="Q36" s="8">
        <v>5.8053009600000003</v>
      </c>
      <c r="R36" s="8">
        <v>5.8053009600000003</v>
      </c>
      <c r="S36" s="8">
        <v>5.8053009600000003</v>
      </c>
      <c r="T36" s="8">
        <v>5.8748119200000017</v>
      </c>
      <c r="U36" s="8">
        <v>5.9009353199999994</v>
      </c>
      <c r="V36" s="8">
        <v>5.7094394400000015</v>
      </c>
      <c r="W36" s="8">
        <v>5.2508033999999988</v>
      </c>
      <c r="X36" s="8">
        <v>7.4538010800000016</v>
      </c>
      <c r="Y36" s="8">
        <v>6.2493987599999992</v>
      </c>
      <c r="Z36" s="8">
        <v>5.8314243599999998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12.842893439999999</v>
      </c>
      <c r="D43" s="8">
        <v>9.6321700799999981</v>
      </c>
      <c r="E43" s="8">
        <v>0</v>
      </c>
      <c r="F43" s="8">
        <v>3.2107233600000007</v>
      </c>
      <c r="G43" s="8">
        <v>3.2107233600000007</v>
      </c>
      <c r="H43" s="8">
        <v>0</v>
      </c>
      <c r="I43" s="8">
        <v>54.167218559999995</v>
      </c>
      <c r="J43" s="8">
        <v>9.5588110799999999</v>
      </c>
      <c r="K43" s="8">
        <v>6.3726296399999995</v>
      </c>
      <c r="L43" s="8">
        <v>38.235511079999988</v>
      </c>
      <c r="M43" s="8">
        <v>57.353400000000015</v>
      </c>
      <c r="N43" s="8">
        <v>3.1861814399999999</v>
      </c>
      <c r="O43" s="8">
        <v>3.1861814399999999</v>
      </c>
      <c r="P43" s="8">
        <v>3.1861814399999999</v>
      </c>
      <c r="Q43" s="8">
        <v>3.1861814399999999</v>
      </c>
      <c r="R43" s="8">
        <v>3.1861814399999999</v>
      </c>
      <c r="S43" s="8">
        <v>3.1861814399999999</v>
      </c>
      <c r="T43" s="8">
        <v>2.02017348</v>
      </c>
      <c r="U43" s="8">
        <v>1.5325362</v>
      </c>
      <c r="V43" s="8">
        <v>1.6058951999999997</v>
      </c>
      <c r="W43" s="8">
        <v>1.56134628</v>
      </c>
      <c r="X43" s="8">
        <v>1.4626450799999997</v>
      </c>
      <c r="Y43" s="8">
        <v>1.21722588</v>
      </c>
      <c r="Z43" s="8">
        <v>1.147068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9.3809728800000016</v>
      </c>
      <c r="E44" s="8">
        <v>21.888843840000003</v>
      </c>
      <c r="F44" s="8">
        <v>6.253796160000002</v>
      </c>
      <c r="G44" s="8">
        <v>9.3322108799999981</v>
      </c>
      <c r="H44" s="8">
        <v>0</v>
      </c>
      <c r="I44" s="8">
        <v>31.107090960000001</v>
      </c>
      <c r="J44" s="8">
        <v>18.576092880000004</v>
      </c>
      <c r="K44" s="8">
        <v>12.383876160000003</v>
      </c>
      <c r="L44" s="8">
        <v>9.2879071200000016</v>
      </c>
      <c r="M44" s="8">
        <v>6.1919380799999999</v>
      </c>
      <c r="N44" s="8">
        <v>6.1919380799999999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0.13932000000000003</v>
      </c>
      <c r="U44" s="8">
        <v>0</v>
      </c>
      <c r="V44" s="8">
        <v>0</v>
      </c>
      <c r="W44" s="8">
        <v>0</v>
      </c>
      <c r="X44" s="8">
        <v>3.3994080000000003E-2</v>
      </c>
      <c r="Y44" s="8">
        <v>0.16105392000000002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7.8764400000000006</v>
      </c>
      <c r="D51" s="27">
        <v>20.145510000000002</v>
      </c>
      <c r="E51" s="27">
        <v>28.880280000000003</v>
      </c>
      <c r="F51" s="27">
        <v>43.219440000000013</v>
      </c>
      <c r="G51" s="27">
        <v>41.401800000000001</v>
      </c>
      <c r="H51" s="27">
        <v>49.07627999999999</v>
      </c>
      <c r="I51" s="27">
        <v>52.257149999999989</v>
      </c>
      <c r="J51" s="27">
        <v>42.007679999999993</v>
      </c>
      <c r="K51" s="27">
        <v>16.863659999999999</v>
      </c>
      <c r="L51" s="27">
        <v>22.468050000000002</v>
      </c>
      <c r="M51" s="27">
        <v>26.65872000000001</v>
      </c>
      <c r="N51" s="27">
        <v>29.789099999999994</v>
      </c>
      <c r="O51" s="27">
        <v>25.497450000000001</v>
      </c>
      <c r="P51" s="27">
        <v>16.257780000000004</v>
      </c>
      <c r="Q51" s="27">
        <v>16.964640000000003</v>
      </c>
      <c r="R51" s="27">
        <v>11.324503079999999</v>
      </c>
      <c r="S51" s="27">
        <v>19.531753559999999</v>
      </c>
      <c r="T51" s="27">
        <v>23.92761492</v>
      </c>
      <c r="U51" s="27">
        <v>25.300135080000011</v>
      </c>
      <c r="V51" s="27">
        <v>28.511299079999993</v>
      </c>
      <c r="W51" s="27">
        <v>23.102810280000003</v>
      </c>
      <c r="X51" s="27">
        <v>34.294625639999992</v>
      </c>
      <c r="Y51" s="27">
        <v>28.670039640000002</v>
      </c>
      <c r="Z51" s="27">
        <v>34.054495199999998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3.4321716000000002</v>
      </c>
      <c r="T52" s="27">
        <f t="shared" si="20"/>
        <v>2.3413103999999998</v>
      </c>
      <c r="U52" s="27">
        <f t="shared" si="20"/>
        <v>2.3619024000000004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3.4321716000000002</v>
      </c>
      <c r="T53" s="8">
        <v>2.3413103999999998</v>
      </c>
      <c r="U53" s="8">
        <v>2.3619024000000004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3.4719552</v>
      </c>
      <c r="D61" s="49">
        <f t="shared" si="22"/>
        <v>3.5840447999999991</v>
      </c>
      <c r="E61" s="49">
        <f t="shared" si="22"/>
        <v>3.6961343999999996</v>
      </c>
      <c r="F61" s="49">
        <f t="shared" si="22"/>
        <v>3.8078208</v>
      </c>
      <c r="G61" s="49">
        <f t="shared" si="22"/>
        <v>3.6961343999999996</v>
      </c>
      <c r="H61" s="49">
        <f t="shared" si="22"/>
        <v>3.9199103999999996</v>
      </c>
      <c r="I61" s="49">
        <f t="shared" si="22"/>
        <v>4.032</v>
      </c>
      <c r="J61" s="49">
        <f t="shared" si="22"/>
        <v>3.9199103999999996</v>
      </c>
      <c r="K61" s="49">
        <f t="shared" si="22"/>
        <v>3.9199103999999996</v>
      </c>
      <c r="L61" s="49">
        <f t="shared" si="22"/>
        <v>7.771746239999997</v>
      </c>
      <c r="M61" s="49">
        <f t="shared" si="22"/>
        <v>8.2197014400000015</v>
      </c>
      <c r="N61" s="49">
        <f t="shared" si="22"/>
        <v>5.6000448000000018</v>
      </c>
      <c r="O61" s="49">
        <f t="shared" si="22"/>
        <v>1.3438655999999998</v>
      </c>
      <c r="P61" s="49">
        <f t="shared" si="22"/>
        <v>1.7918208</v>
      </c>
      <c r="Q61" s="49">
        <f t="shared" si="22"/>
        <v>1.7918208</v>
      </c>
      <c r="R61" s="49">
        <f t="shared" si="22"/>
        <v>0.78382079999999965</v>
      </c>
      <c r="S61" s="49">
        <f t="shared" si="22"/>
        <v>2.4639551999999996</v>
      </c>
      <c r="T61" s="49">
        <f t="shared" si="22"/>
        <v>3.66312528</v>
      </c>
      <c r="U61" s="49">
        <f t="shared" si="22"/>
        <v>8.5362667200000022</v>
      </c>
      <c r="V61" s="49">
        <f t="shared" si="22"/>
        <v>9.8173440000000021</v>
      </c>
      <c r="W61" s="49">
        <f t="shared" si="22"/>
        <v>9.8057807999999991</v>
      </c>
      <c r="X61" s="49">
        <f t="shared" si="22"/>
        <v>9.9301550399999989</v>
      </c>
      <c r="Y61" s="49">
        <f t="shared" ref="Y61:Z61" si="23">SUM(Y62:Y72)</f>
        <v>6.9703401599999966</v>
      </c>
      <c r="Z61" s="49">
        <f t="shared" si="23"/>
        <v>3.8267193599999998</v>
      </c>
    </row>
    <row r="62" spans="1:26" ht="11.25" customHeight="1" x14ac:dyDescent="0.2">
      <c r="A62" s="50" t="s">
        <v>92</v>
      </c>
      <c r="B62" s="51" t="s">
        <v>93</v>
      </c>
      <c r="C62" s="52">
        <v>3.4719552</v>
      </c>
      <c r="D62" s="52">
        <v>3.5840447999999991</v>
      </c>
      <c r="E62" s="52">
        <v>3.6961343999999996</v>
      </c>
      <c r="F62" s="52">
        <v>3.8078208</v>
      </c>
      <c r="G62" s="52">
        <v>3.6961343999999996</v>
      </c>
      <c r="H62" s="52">
        <v>3.9199103999999996</v>
      </c>
      <c r="I62" s="52">
        <v>4.032</v>
      </c>
      <c r="J62" s="52">
        <v>3.9199103999999996</v>
      </c>
      <c r="K62" s="52">
        <v>3.9199103999999996</v>
      </c>
      <c r="L62" s="52">
        <v>5.1520895999999974</v>
      </c>
      <c r="M62" s="52">
        <v>5.6000448000000018</v>
      </c>
      <c r="N62" s="52">
        <v>5.6000448000000018</v>
      </c>
      <c r="O62" s="52">
        <v>1.3438655999999998</v>
      </c>
      <c r="P62" s="52">
        <v>1.7918208</v>
      </c>
      <c r="Q62" s="52">
        <v>1.7918208</v>
      </c>
      <c r="R62" s="52">
        <v>0.78382079999999965</v>
      </c>
      <c r="S62" s="52">
        <v>2.4639551999999996</v>
      </c>
      <c r="T62" s="52">
        <v>1.9039104</v>
      </c>
      <c r="U62" s="52">
        <v>8.4498624000000024</v>
      </c>
      <c r="V62" s="52">
        <v>9.7255872000000014</v>
      </c>
      <c r="W62" s="52">
        <v>9.7114751999999989</v>
      </c>
      <c r="X62" s="52">
        <v>9.8146943999999987</v>
      </c>
      <c r="Y62" s="52">
        <v>6.888268799999997</v>
      </c>
      <c r="Z62" s="52">
        <v>3.7420991999999997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1.6519104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2.6196566400000001</v>
      </c>
      <c r="M69" s="52">
        <v>2.6196566400000001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0.10730447999999998</v>
      </c>
      <c r="U69" s="52">
        <v>8.6404319999999993E-2</v>
      </c>
      <c r="V69" s="52">
        <v>9.1756799999999986E-2</v>
      </c>
      <c r="W69" s="52">
        <v>9.4305600000000017E-2</v>
      </c>
      <c r="X69" s="52">
        <v>0.11546063999999998</v>
      </c>
      <c r="Y69" s="52">
        <v>8.207136000000001E-2</v>
      </c>
      <c r="Z69" s="52">
        <v>8.4620159999999986E-2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6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156</v>
      </c>
      <c r="B1" s="4" t="s">
        <v>174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17928.807489359999</v>
      </c>
      <c r="D2" s="21">
        <f t="shared" ref="D2:X2" si="0">SUM(D3,D17,D22,D25,D26,D51,D52)</f>
        <v>18175.105862280001</v>
      </c>
      <c r="E2" s="21">
        <f t="shared" si="0"/>
        <v>18821.680789680006</v>
      </c>
      <c r="F2" s="21">
        <f t="shared" si="0"/>
        <v>19783.577752199999</v>
      </c>
      <c r="G2" s="21">
        <f t="shared" si="0"/>
        <v>20252.001224159998</v>
      </c>
      <c r="H2" s="21">
        <f t="shared" si="0"/>
        <v>19414.063083960002</v>
      </c>
      <c r="I2" s="21">
        <f t="shared" si="0"/>
        <v>19252.356112439997</v>
      </c>
      <c r="J2" s="21">
        <f t="shared" si="0"/>
        <v>19308.351391199998</v>
      </c>
      <c r="K2" s="21">
        <f t="shared" si="0"/>
        <v>19370.626283879999</v>
      </c>
      <c r="L2" s="21">
        <f t="shared" si="0"/>
        <v>19085.437179</v>
      </c>
      <c r="M2" s="21">
        <f t="shared" si="0"/>
        <v>18655.857666</v>
      </c>
      <c r="N2" s="21">
        <f t="shared" si="0"/>
        <v>17319.620906279997</v>
      </c>
      <c r="O2" s="21">
        <f t="shared" si="0"/>
        <v>15943.428035999999</v>
      </c>
      <c r="P2" s="21">
        <f t="shared" si="0"/>
        <v>15714.724550400004</v>
      </c>
      <c r="Q2" s="21">
        <f t="shared" si="0"/>
        <v>15801.138255959997</v>
      </c>
      <c r="R2" s="21">
        <f t="shared" si="0"/>
        <v>15884.009096399999</v>
      </c>
      <c r="S2" s="21">
        <f t="shared" si="0"/>
        <v>16468.291973160001</v>
      </c>
      <c r="T2" s="21">
        <f t="shared" si="0"/>
        <v>16822.249821359997</v>
      </c>
      <c r="U2" s="21">
        <f t="shared" si="0"/>
        <v>16943.63429016</v>
      </c>
      <c r="V2" s="21">
        <f t="shared" si="0"/>
        <v>17323.052142960001</v>
      </c>
      <c r="W2" s="21">
        <f t="shared" si="0"/>
        <v>14436.6935328</v>
      </c>
      <c r="X2" s="21">
        <f t="shared" si="0"/>
        <v>15544.825462079998</v>
      </c>
      <c r="Y2" s="21">
        <f t="shared" ref="Y2:Z2" si="1">SUM(Y3,Y17,Y22,Y25,Y26,Y51,Y52)</f>
        <v>16517.099278080001</v>
      </c>
      <c r="Z2" s="21">
        <f t="shared" si="1"/>
        <v>17596.43939232</v>
      </c>
    </row>
    <row r="3" spans="1:26" ht="11.25" customHeight="1" x14ac:dyDescent="0.2">
      <c r="A3" s="22" t="s">
        <v>2</v>
      </c>
      <c r="B3" s="23" t="s">
        <v>3</v>
      </c>
      <c r="C3" s="24">
        <f t="shared" ref="C3:V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ref="W3:X3" si="3">SUM(W4,W8,W11)</f>
        <v>0</v>
      </c>
      <c r="X3" s="24">
        <f t="shared" si="3"/>
        <v>0</v>
      </c>
      <c r="Y3" s="24">
        <f t="shared" ref="Y3:Z3" si="4">SUM(Y4,Y8,Y11)</f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V4" si="5">SUM(C5:C7)</f>
        <v>0</v>
      </c>
      <c r="D4" s="19">
        <f t="shared" si="5"/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ref="W4:X4" si="6">SUM(W5:W7)</f>
        <v>0</v>
      </c>
      <c r="X4" s="19">
        <f t="shared" si="6"/>
        <v>0</v>
      </c>
      <c r="Y4" s="19">
        <f t="shared" ref="Y4:Z4" si="7">SUM(Y5:Y7)</f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f>FC_TRA_RAIL_E!C5+FC_TRA_ROAD_E!C5+FC_TRA_DAVI_E!C5+FC_TRA_DNAVI_E!C5+FC_TRA_PIPE_E!C5</f>
        <v>0</v>
      </c>
      <c r="D5" s="8">
        <f>FC_TRA_RAIL_E!D5+FC_TRA_ROAD_E!D5+FC_TRA_DAVI_E!D5+FC_TRA_DNAVI_E!D5+FC_TRA_PIPE_E!D5</f>
        <v>0</v>
      </c>
      <c r="E5" s="8">
        <f>FC_TRA_RAIL_E!E5+FC_TRA_ROAD_E!E5+FC_TRA_DAVI_E!E5+FC_TRA_DNAVI_E!E5+FC_TRA_PIPE_E!E5</f>
        <v>0</v>
      </c>
      <c r="F5" s="8">
        <f>FC_TRA_RAIL_E!F5+FC_TRA_ROAD_E!F5+FC_TRA_DAVI_E!F5+FC_TRA_DNAVI_E!F5+FC_TRA_PIPE_E!F5</f>
        <v>0</v>
      </c>
      <c r="G5" s="8">
        <f>FC_TRA_RAIL_E!G5+FC_TRA_ROAD_E!G5+FC_TRA_DAVI_E!G5+FC_TRA_DNAVI_E!G5+FC_TRA_PIPE_E!G5</f>
        <v>0</v>
      </c>
      <c r="H5" s="8">
        <f>FC_TRA_RAIL_E!H5+FC_TRA_ROAD_E!H5+FC_TRA_DAVI_E!H5+FC_TRA_DNAVI_E!H5+FC_TRA_PIPE_E!H5</f>
        <v>0</v>
      </c>
      <c r="I5" s="8">
        <f>FC_TRA_RAIL_E!I5+FC_TRA_ROAD_E!I5+FC_TRA_DAVI_E!I5+FC_TRA_DNAVI_E!I5+FC_TRA_PIPE_E!I5</f>
        <v>0</v>
      </c>
      <c r="J5" s="8">
        <f>FC_TRA_RAIL_E!J5+FC_TRA_ROAD_E!J5+FC_TRA_DAVI_E!J5+FC_TRA_DNAVI_E!J5+FC_TRA_PIPE_E!J5</f>
        <v>0</v>
      </c>
      <c r="K5" s="8">
        <f>FC_TRA_RAIL_E!K5+FC_TRA_ROAD_E!K5+FC_TRA_DAVI_E!K5+FC_TRA_DNAVI_E!K5+FC_TRA_PIPE_E!K5</f>
        <v>0</v>
      </c>
      <c r="L5" s="8">
        <f>FC_TRA_RAIL_E!L5+FC_TRA_ROAD_E!L5+FC_TRA_DAVI_E!L5+FC_TRA_DNAVI_E!L5+FC_TRA_PIPE_E!L5</f>
        <v>0</v>
      </c>
      <c r="M5" s="8">
        <f>FC_TRA_RAIL_E!M5+FC_TRA_ROAD_E!M5+FC_TRA_DAVI_E!M5+FC_TRA_DNAVI_E!M5+FC_TRA_PIPE_E!M5</f>
        <v>0</v>
      </c>
      <c r="N5" s="8">
        <f>FC_TRA_RAIL_E!N5+FC_TRA_ROAD_E!N5+FC_TRA_DAVI_E!N5+FC_TRA_DNAVI_E!N5+FC_TRA_PIPE_E!N5</f>
        <v>0</v>
      </c>
      <c r="O5" s="8">
        <f>FC_TRA_RAIL_E!O5+FC_TRA_ROAD_E!O5+FC_TRA_DAVI_E!O5+FC_TRA_DNAVI_E!O5+FC_TRA_PIPE_E!O5</f>
        <v>0</v>
      </c>
      <c r="P5" s="8">
        <f>FC_TRA_RAIL_E!P5+FC_TRA_ROAD_E!P5+FC_TRA_DAVI_E!P5+FC_TRA_DNAVI_E!P5+FC_TRA_PIPE_E!P5</f>
        <v>0</v>
      </c>
      <c r="Q5" s="8">
        <f>FC_TRA_RAIL_E!Q5+FC_TRA_ROAD_E!Q5+FC_TRA_DAVI_E!Q5+FC_TRA_DNAVI_E!Q5+FC_TRA_PIPE_E!Q5</f>
        <v>0</v>
      </c>
      <c r="R5" s="8">
        <f>FC_TRA_RAIL_E!R5+FC_TRA_ROAD_E!R5+FC_TRA_DAVI_E!R5+FC_TRA_DNAVI_E!R5+FC_TRA_PIPE_E!R5</f>
        <v>0</v>
      </c>
      <c r="S5" s="8">
        <f>FC_TRA_RAIL_E!S5+FC_TRA_ROAD_E!S5+FC_TRA_DAVI_E!S5+FC_TRA_DNAVI_E!S5+FC_TRA_PIPE_E!S5</f>
        <v>0</v>
      </c>
      <c r="T5" s="8">
        <f>FC_TRA_RAIL_E!T5+FC_TRA_ROAD_E!T5+FC_TRA_DAVI_E!T5+FC_TRA_DNAVI_E!T5+FC_TRA_PIPE_E!T5</f>
        <v>0</v>
      </c>
      <c r="U5" s="8">
        <f>FC_TRA_RAIL_E!U5+FC_TRA_ROAD_E!U5+FC_TRA_DAVI_E!U5+FC_TRA_DNAVI_E!U5+FC_TRA_PIPE_E!U5</f>
        <v>0</v>
      </c>
      <c r="V5" s="8">
        <f>FC_TRA_RAIL_E!V5+FC_TRA_ROAD_E!V5+FC_TRA_DAVI_E!V5+FC_TRA_DNAVI_E!V5+FC_TRA_PIPE_E!V5</f>
        <v>0</v>
      </c>
      <c r="W5" s="8">
        <f>FC_TRA_RAIL_E!W5+FC_TRA_ROAD_E!W5+FC_TRA_DAVI_E!W5+FC_TRA_DNAVI_E!W5+FC_TRA_PIPE_E!W5</f>
        <v>0</v>
      </c>
      <c r="X5" s="8">
        <f>FC_TRA_RAIL_E!X5+FC_TRA_ROAD_E!X5+FC_TRA_DAVI_E!X5+FC_TRA_DNAVI_E!X5+FC_TRA_PIPE_E!X5</f>
        <v>0</v>
      </c>
      <c r="Y5" s="8">
        <f>FC_TRA_RAIL_E!Y5+FC_TRA_ROAD_E!Y5+FC_TRA_DAVI_E!Y5+FC_TRA_DNAVI_E!Y5+FC_TRA_PIPE_E!Y5</f>
        <v>0</v>
      </c>
      <c r="Z5" s="8">
        <f>FC_TRA_RAIL_E!Z5+FC_TRA_ROAD_E!Z5+FC_TRA_DAVI_E!Z5+FC_TRA_DNAVI_E!Z5+FC_TRA_PIPE_E!Z5</f>
        <v>0</v>
      </c>
    </row>
    <row r="6" spans="1:26" ht="11.25" customHeight="1" x14ac:dyDescent="0.2">
      <c r="A6" s="28" t="s">
        <v>6</v>
      </c>
      <c r="B6" s="7" t="s">
        <v>7</v>
      </c>
      <c r="C6" s="8">
        <f>FC_TRA_RAIL_E!C6+FC_TRA_ROAD_E!C6+FC_TRA_DAVI_E!C6+FC_TRA_DNAVI_E!C6+FC_TRA_PIPE_E!C6</f>
        <v>0</v>
      </c>
      <c r="D6" s="8">
        <f>FC_TRA_RAIL_E!D6+FC_TRA_ROAD_E!D6+FC_TRA_DAVI_E!D6+FC_TRA_DNAVI_E!D6+FC_TRA_PIPE_E!D6</f>
        <v>0</v>
      </c>
      <c r="E6" s="8">
        <f>FC_TRA_RAIL_E!E6+FC_TRA_ROAD_E!E6+FC_TRA_DAVI_E!E6+FC_TRA_DNAVI_E!E6+FC_TRA_PIPE_E!E6</f>
        <v>0</v>
      </c>
      <c r="F6" s="8">
        <f>FC_TRA_RAIL_E!F6+FC_TRA_ROAD_E!F6+FC_TRA_DAVI_E!F6+FC_TRA_DNAVI_E!F6+FC_TRA_PIPE_E!F6</f>
        <v>0</v>
      </c>
      <c r="G6" s="8">
        <f>FC_TRA_RAIL_E!G6+FC_TRA_ROAD_E!G6+FC_TRA_DAVI_E!G6+FC_TRA_DNAVI_E!G6+FC_TRA_PIPE_E!G6</f>
        <v>0</v>
      </c>
      <c r="H6" s="8">
        <f>FC_TRA_RAIL_E!H6+FC_TRA_ROAD_E!H6+FC_TRA_DAVI_E!H6+FC_TRA_DNAVI_E!H6+FC_TRA_PIPE_E!H6</f>
        <v>0</v>
      </c>
      <c r="I6" s="8">
        <f>FC_TRA_RAIL_E!I6+FC_TRA_ROAD_E!I6+FC_TRA_DAVI_E!I6+FC_TRA_DNAVI_E!I6+FC_TRA_PIPE_E!I6</f>
        <v>0</v>
      </c>
      <c r="J6" s="8">
        <f>FC_TRA_RAIL_E!J6+FC_TRA_ROAD_E!J6+FC_TRA_DAVI_E!J6+FC_TRA_DNAVI_E!J6+FC_TRA_PIPE_E!J6</f>
        <v>0</v>
      </c>
      <c r="K6" s="8">
        <f>FC_TRA_RAIL_E!K6+FC_TRA_ROAD_E!K6+FC_TRA_DAVI_E!K6+FC_TRA_DNAVI_E!K6+FC_TRA_PIPE_E!K6</f>
        <v>0</v>
      </c>
      <c r="L6" s="8">
        <f>FC_TRA_RAIL_E!L6+FC_TRA_ROAD_E!L6+FC_TRA_DAVI_E!L6+FC_TRA_DNAVI_E!L6+FC_TRA_PIPE_E!L6</f>
        <v>0</v>
      </c>
      <c r="M6" s="8">
        <f>FC_TRA_RAIL_E!M6+FC_TRA_ROAD_E!M6+FC_TRA_DAVI_E!M6+FC_TRA_DNAVI_E!M6+FC_TRA_PIPE_E!M6</f>
        <v>0</v>
      </c>
      <c r="N6" s="8">
        <f>FC_TRA_RAIL_E!N6+FC_TRA_ROAD_E!N6+FC_TRA_DAVI_E!N6+FC_TRA_DNAVI_E!N6+FC_TRA_PIPE_E!N6</f>
        <v>0</v>
      </c>
      <c r="O6" s="8">
        <f>FC_TRA_RAIL_E!O6+FC_TRA_ROAD_E!O6+FC_TRA_DAVI_E!O6+FC_TRA_DNAVI_E!O6+FC_TRA_PIPE_E!O6</f>
        <v>0</v>
      </c>
      <c r="P6" s="8">
        <f>FC_TRA_RAIL_E!P6+FC_TRA_ROAD_E!P6+FC_TRA_DAVI_E!P6+FC_TRA_DNAVI_E!P6+FC_TRA_PIPE_E!P6</f>
        <v>0</v>
      </c>
      <c r="Q6" s="8">
        <f>FC_TRA_RAIL_E!Q6+FC_TRA_ROAD_E!Q6+FC_TRA_DAVI_E!Q6+FC_TRA_DNAVI_E!Q6+FC_TRA_PIPE_E!Q6</f>
        <v>0</v>
      </c>
      <c r="R6" s="8">
        <f>FC_TRA_RAIL_E!R6+FC_TRA_ROAD_E!R6+FC_TRA_DAVI_E!R6+FC_TRA_DNAVI_E!R6+FC_TRA_PIPE_E!R6</f>
        <v>0</v>
      </c>
      <c r="S6" s="8">
        <f>FC_TRA_RAIL_E!S6+FC_TRA_ROAD_E!S6+FC_TRA_DAVI_E!S6+FC_TRA_DNAVI_E!S6+FC_TRA_PIPE_E!S6</f>
        <v>0</v>
      </c>
      <c r="T6" s="8">
        <f>FC_TRA_RAIL_E!T6+FC_TRA_ROAD_E!T6+FC_TRA_DAVI_E!T6+FC_TRA_DNAVI_E!T6+FC_TRA_PIPE_E!T6</f>
        <v>0</v>
      </c>
      <c r="U6" s="8">
        <f>FC_TRA_RAIL_E!U6+FC_TRA_ROAD_E!U6+FC_TRA_DAVI_E!U6+FC_TRA_DNAVI_E!U6+FC_TRA_PIPE_E!U6</f>
        <v>0</v>
      </c>
      <c r="V6" s="8">
        <f>FC_TRA_RAIL_E!V6+FC_TRA_ROAD_E!V6+FC_TRA_DAVI_E!V6+FC_TRA_DNAVI_E!V6+FC_TRA_PIPE_E!V6</f>
        <v>0</v>
      </c>
      <c r="W6" s="8">
        <f>FC_TRA_RAIL_E!W6+FC_TRA_ROAD_E!W6+FC_TRA_DAVI_E!W6+FC_TRA_DNAVI_E!W6+FC_TRA_PIPE_E!W6</f>
        <v>0</v>
      </c>
      <c r="X6" s="8">
        <f>FC_TRA_RAIL_E!X6+FC_TRA_ROAD_E!X6+FC_TRA_DAVI_E!X6+FC_TRA_DNAVI_E!X6+FC_TRA_PIPE_E!X6</f>
        <v>0</v>
      </c>
      <c r="Y6" s="8">
        <f>FC_TRA_RAIL_E!Y6+FC_TRA_ROAD_E!Y6+FC_TRA_DAVI_E!Y6+FC_TRA_DNAVI_E!Y6+FC_TRA_PIPE_E!Y6</f>
        <v>0</v>
      </c>
      <c r="Z6" s="8">
        <f>FC_TRA_RAIL_E!Z6+FC_TRA_ROAD_E!Z6+FC_TRA_DAVI_E!Z6+FC_TRA_DNAVI_E!Z6+FC_TRA_PIPE_E!Z6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FC_TRA_RAIL_E!C7+FC_TRA_ROAD_E!C7+FC_TRA_DAVI_E!C7+FC_TRA_DNAVI_E!C7+FC_TRA_PIPE_E!C7</f>
        <v>0</v>
      </c>
      <c r="D7" s="8">
        <f>FC_TRA_RAIL_E!D7+FC_TRA_ROAD_E!D7+FC_TRA_DAVI_E!D7+FC_TRA_DNAVI_E!D7+FC_TRA_PIPE_E!D7</f>
        <v>0</v>
      </c>
      <c r="E7" s="8">
        <f>FC_TRA_RAIL_E!E7+FC_TRA_ROAD_E!E7+FC_TRA_DAVI_E!E7+FC_TRA_DNAVI_E!E7+FC_TRA_PIPE_E!E7</f>
        <v>0</v>
      </c>
      <c r="F7" s="8">
        <f>FC_TRA_RAIL_E!F7+FC_TRA_ROAD_E!F7+FC_TRA_DAVI_E!F7+FC_TRA_DNAVI_E!F7+FC_TRA_PIPE_E!F7</f>
        <v>0</v>
      </c>
      <c r="G7" s="8">
        <f>FC_TRA_RAIL_E!G7+FC_TRA_ROAD_E!G7+FC_TRA_DAVI_E!G7+FC_TRA_DNAVI_E!G7+FC_TRA_PIPE_E!G7</f>
        <v>0</v>
      </c>
      <c r="H7" s="8">
        <f>FC_TRA_RAIL_E!H7+FC_TRA_ROAD_E!H7+FC_TRA_DAVI_E!H7+FC_TRA_DNAVI_E!H7+FC_TRA_PIPE_E!H7</f>
        <v>0</v>
      </c>
      <c r="I7" s="8">
        <f>FC_TRA_RAIL_E!I7+FC_TRA_ROAD_E!I7+FC_TRA_DAVI_E!I7+FC_TRA_DNAVI_E!I7+FC_TRA_PIPE_E!I7</f>
        <v>0</v>
      </c>
      <c r="J7" s="8">
        <f>FC_TRA_RAIL_E!J7+FC_TRA_ROAD_E!J7+FC_TRA_DAVI_E!J7+FC_TRA_DNAVI_E!J7+FC_TRA_PIPE_E!J7</f>
        <v>0</v>
      </c>
      <c r="K7" s="8">
        <f>FC_TRA_RAIL_E!K7+FC_TRA_ROAD_E!K7+FC_TRA_DAVI_E!K7+FC_TRA_DNAVI_E!K7+FC_TRA_PIPE_E!K7</f>
        <v>0</v>
      </c>
      <c r="L7" s="8">
        <f>FC_TRA_RAIL_E!L7+FC_TRA_ROAD_E!L7+FC_TRA_DAVI_E!L7+FC_TRA_DNAVI_E!L7+FC_TRA_PIPE_E!L7</f>
        <v>0</v>
      </c>
      <c r="M7" s="8">
        <f>FC_TRA_RAIL_E!M7+FC_TRA_ROAD_E!M7+FC_TRA_DAVI_E!M7+FC_TRA_DNAVI_E!M7+FC_TRA_PIPE_E!M7</f>
        <v>0</v>
      </c>
      <c r="N7" s="8">
        <f>FC_TRA_RAIL_E!N7+FC_TRA_ROAD_E!N7+FC_TRA_DAVI_E!N7+FC_TRA_DNAVI_E!N7+FC_TRA_PIPE_E!N7</f>
        <v>0</v>
      </c>
      <c r="O7" s="8">
        <f>FC_TRA_RAIL_E!O7+FC_TRA_ROAD_E!O7+FC_TRA_DAVI_E!O7+FC_TRA_DNAVI_E!O7+FC_TRA_PIPE_E!O7</f>
        <v>0</v>
      </c>
      <c r="P7" s="8">
        <f>FC_TRA_RAIL_E!P7+FC_TRA_ROAD_E!P7+FC_TRA_DAVI_E!P7+FC_TRA_DNAVI_E!P7+FC_TRA_PIPE_E!P7</f>
        <v>0</v>
      </c>
      <c r="Q7" s="8">
        <f>FC_TRA_RAIL_E!Q7+FC_TRA_ROAD_E!Q7+FC_TRA_DAVI_E!Q7+FC_TRA_DNAVI_E!Q7+FC_TRA_PIPE_E!Q7</f>
        <v>0</v>
      </c>
      <c r="R7" s="8">
        <f>FC_TRA_RAIL_E!R7+FC_TRA_ROAD_E!R7+FC_TRA_DAVI_E!R7+FC_TRA_DNAVI_E!R7+FC_TRA_PIPE_E!R7</f>
        <v>0</v>
      </c>
      <c r="S7" s="8">
        <f>FC_TRA_RAIL_E!S7+FC_TRA_ROAD_E!S7+FC_TRA_DAVI_E!S7+FC_TRA_DNAVI_E!S7+FC_TRA_PIPE_E!S7</f>
        <v>0</v>
      </c>
      <c r="T7" s="8">
        <f>FC_TRA_RAIL_E!T7+FC_TRA_ROAD_E!T7+FC_TRA_DAVI_E!T7+FC_TRA_DNAVI_E!T7+FC_TRA_PIPE_E!T7</f>
        <v>0</v>
      </c>
      <c r="U7" s="8">
        <f>FC_TRA_RAIL_E!U7+FC_TRA_ROAD_E!U7+FC_TRA_DAVI_E!U7+FC_TRA_DNAVI_E!U7+FC_TRA_PIPE_E!U7</f>
        <v>0</v>
      </c>
      <c r="V7" s="8">
        <f>FC_TRA_RAIL_E!V7+FC_TRA_ROAD_E!V7+FC_TRA_DAVI_E!V7+FC_TRA_DNAVI_E!V7+FC_TRA_PIPE_E!V7</f>
        <v>0</v>
      </c>
      <c r="W7" s="8">
        <f>FC_TRA_RAIL_E!W7+FC_TRA_ROAD_E!W7+FC_TRA_DAVI_E!W7+FC_TRA_DNAVI_E!W7+FC_TRA_PIPE_E!W7</f>
        <v>0</v>
      </c>
      <c r="X7" s="8">
        <f>FC_TRA_RAIL_E!X7+FC_TRA_ROAD_E!X7+FC_TRA_DAVI_E!X7+FC_TRA_DNAVI_E!X7+FC_TRA_PIPE_E!X7</f>
        <v>0</v>
      </c>
      <c r="Y7" s="8">
        <f>FC_TRA_RAIL_E!Y7+FC_TRA_ROAD_E!Y7+FC_TRA_DAVI_E!Y7+FC_TRA_DNAVI_E!Y7+FC_TRA_PIPE_E!Y7</f>
        <v>0</v>
      </c>
      <c r="Z7" s="8">
        <f>FC_TRA_RAIL_E!Z7+FC_TRA_ROAD_E!Z7+FC_TRA_DAVI_E!Z7+FC_TRA_DNAVI_E!Z7+FC_TRA_PIPE_E!Z7</f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V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ref="W8:X8" si="9">SUM(W9:W10)</f>
        <v>0</v>
      </c>
      <c r="X8" s="19">
        <f t="shared" si="9"/>
        <v>0</v>
      </c>
      <c r="Y8" s="19">
        <f t="shared" ref="Y8:Z8" si="10">SUM(Y9:Y10)</f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f>FC_TRA_RAIL_E!C9+FC_TRA_ROAD_E!C9+FC_TRA_DAVI_E!C9+FC_TRA_DNAVI_E!C9+FC_TRA_PIPE_E!C9</f>
        <v>0</v>
      </c>
      <c r="D9" s="8">
        <f>FC_TRA_RAIL_E!D9+FC_TRA_ROAD_E!D9+FC_TRA_DAVI_E!D9+FC_TRA_DNAVI_E!D9+FC_TRA_PIPE_E!D9</f>
        <v>0</v>
      </c>
      <c r="E9" s="8">
        <f>FC_TRA_RAIL_E!E9+FC_TRA_ROAD_E!E9+FC_TRA_DAVI_E!E9+FC_TRA_DNAVI_E!E9+FC_TRA_PIPE_E!E9</f>
        <v>0</v>
      </c>
      <c r="F9" s="8">
        <f>FC_TRA_RAIL_E!F9+FC_TRA_ROAD_E!F9+FC_TRA_DAVI_E!F9+FC_TRA_DNAVI_E!F9+FC_TRA_PIPE_E!F9</f>
        <v>0</v>
      </c>
      <c r="G9" s="8">
        <f>FC_TRA_RAIL_E!G9+FC_TRA_ROAD_E!G9+FC_TRA_DAVI_E!G9+FC_TRA_DNAVI_E!G9+FC_TRA_PIPE_E!G9</f>
        <v>0</v>
      </c>
      <c r="H9" s="8">
        <f>FC_TRA_RAIL_E!H9+FC_TRA_ROAD_E!H9+FC_TRA_DAVI_E!H9+FC_TRA_DNAVI_E!H9+FC_TRA_PIPE_E!H9</f>
        <v>0</v>
      </c>
      <c r="I9" s="8">
        <f>FC_TRA_RAIL_E!I9+FC_TRA_ROAD_E!I9+FC_TRA_DAVI_E!I9+FC_TRA_DNAVI_E!I9+FC_TRA_PIPE_E!I9</f>
        <v>0</v>
      </c>
      <c r="J9" s="8">
        <f>FC_TRA_RAIL_E!J9+FC_TRA_ROAD_E!J9+FC_TRA_DAVI_E!J9+FC_TRA_DNAVI_E!J9+FC_TRA_PIPE_E!J9</f>
        <v>0</v>
      </c>
      <c r="K9" s="8">
        <f>FC_TRA_RAIL_E!K9+FC_TRA_ROAD_E!K9+FC_TRA_DAVI_E!K9+FC_TRA_DNAVI_E!K9+FC_TRA_PIPE_E!K9</f>
        <v>0</v>
      </c>
      <c r="L9" s="8">
        <f>FC_TRA_RAIL_E!L9+FC_TRA_ROAD_E!L9+FC_TRA_DAVI_E!L9+FC_TRA_DNAVI_E!L9+FC_TRA_PIPE_E!L9</f>
        <v>0</v>
      </c>
      <c r="M9" s="8">
        <f>FC_TRA_RAIL_E!M9+FC_TRA_ROAD_E!M9+FC_TRA_DAVI_E!M9+FC_TRA_DNAVI_E!M9+FC_TRA_PIPE_E!M9</f>
        <v>0</v>
      </c>
      <c r="N9" s="8">
        <f>FC_TRA_RAIL_E!N9+FC_TRA_ROAD_E!N9+FC_TRA_DAVI_E!N9+FC_TRA_DNAVI_E!N9+FC_TRA_PIPE_E!N9</f>
        <v>0</v>
      </c>
      <c r="O9" s="8">
        <f>FC_TRA_RAIL_E!O9+FC_TRA_ROAD_E!O9+FC_TRA_DAVI_E!O9+FC_TRA_DNAVI_E!O9+FC_TRA_PIPE_E!O9</f>
        <v>0</v>
      </c>
      <c r="P9" s="8">
        <f>FC_TRA_RAIL_E!P9+FC_TRA_ROAD_E!P9+FC_TRA_DAVI_E!P9+FC_TRA_DNAVI_E!P9+FC_TRA_PIPE_E!P9</f>
        <v>0</v>
      </c>
      <c r="Q9" s="8">
        <f>FC_TRA_RAIL_E!Q9+FC_TRA_ROAD_E!Q9+FC_TRA_DAVI_E!Q9+FC_TRA_DNAVI_E!Q9+FC_TRA_PIPE_E!Q9</f>
        <v>0</v>
      </c>
      <c r="R9" s="8">
        <f>FC_TRA_RAIL_E!R9+FC_TRA_ROAD_E!R9+FC_TRA_DAVI_E!R9+FC_TRA_DNAVI_E!R9+FC_TRA_PIPE_E!R9</f>
        <v>0</v>
      </c>
      <c r="S9" s="8">
        <f>FC_TRA_RAIL_E!S9+FC_TRA_ROAD_E!S9+FC_TRA_DAVI_E!S9+FC_TRA_DNAVI_E!S9+FC_TRA_PIPE_E!S9</f>
        <v>0</v>
      </c>
      <c r="T9" s="8">
        <f>FC_TRA_RAIL_E!T9+FC_TRA_ROAD_E!T9+FC_TRA_DAVI_E!T9+FC_TRA_DNAVI_E!T9+FC_TRA_PIPE_E!T9</f>
        <v>0</v>
      </c>
      <c r="U9" s="8">
        <f>FC_TRA_RAIL_E!U9+FC_TRA_ROAD_E!U9+FC_TRA_DAVI_E!U9+FC_TRA_DNAVI_E!U9+FC_TRA_PIPE_E!U9</f>
        <v>0</v>
      </c>
      <c r="V9" s="8">
        <f>FC_TRA_RAIL_E!V9+FC_TRA_ROAD_E!V9+FC_TRA_DAVI_E!V9+FC_TRA_DNAVI_E!V9+FC_TRA_PIPE_E!V9</f>
        <v>0</v>
      </c>
      <c r="W9" s="8">
        <f>FC_TRA_RAIL_E!W9+FC_TRA_ROAD_E!W9+FC_TRA_DAVI_E!W9+FC_TRA_DNAVI_E!W9+FC_TRA_PIPE_E!W9</f>
        <v>0</v>
      </c>
      <c r="X9" s="8">
        <f>FC_TRA_RAIL_E!X9+FC_TRA_ROAD_E!X9+FC_TRA_DAVI_E!X9+FC_TRA_DNAVI_E!X9+FC_TRA_PIPE_E!X9</f>
        <v>0</v>
      </c>
      <c r="Y9" s="8">
        <f>FC_TRA_RAIL_E!Y9+FC_TRA_ROAD_E!Y9+FC_TRA_DAVI_E!Y9+FC_TRA_DNAVI_E!Y9+FC_TRA_PIPE_E!Y9</f>
        <v>0</v>
      </c>
      <c r="Z9" s="8">
        <f>FC_TRA_RAIL_E!Z9+FC_TRA_ROAD_E!Z9+FC_TRA_DAVI_E!Z9+FC_TRA_DNAVI_E!Z9+FC_TRA_PIPE_E!Z9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FC_TRA_RAIL_E!C10+FC_TRA_ROAD_E!C10+FC_TRA_DAVI_E!C10+FC_TRA_DNAVI_E!C10+FC_TRA_PIPE_E!C10</f>
        <v>0</v>
      </c>
      <c r="D10" s="8">
        <f>FC_TRA_RAIL_E!D10+FC_TRA_ROAD_E!D10+FC_TRA_DAVI_E!D10+FC_TRA_DNAVI_E!D10+FC_TRA_PIPE_E!D10</f>
        <v>0</v>
      </c>
      <c r="E10" s="8">
        <f>FC_TRA_RAIL_E!E10+FC_TRA_ROAD_E!E10+FC_TRA_DAVI_E!E10+FC_TRA_DNAVI_E!E10+FC_TRA_PIPE_E!E10</f>
        <v>0</v>
      </c>
      <c r="F10" s="8">
        <f>FC_TRA_RAIL_E!F10+FC_TRA_ROAD_E!F10+FC_TRA_DAVI_E!F10+FC_TRA_DNAVI_E!F10+FC_TRA_PIPE_E!F10</f>
        <v>0</v>
      </c>
      <c r="G10" s="8">
        <f>FC_TRA_RAIL_E!G10+FC_TRA_ROAD_E!G10+FC_TRA_DAVI_E!G10+FC_TRA_DNAVI_E!G10+FC_TRA_PIPE_E!G10</f>
        <v>0</v>
      </c>
      <c r="H10" s="8">
        <f>FC_TRA_RAIL_E!H10+FC_TRA_ROAD_E!H10+FC_TRA_DAVI_E!H10+FC_TRA_DNAVI_E!H10+FC_TRA_PIPE_E!H10</f>
        <v>0</v>
      </c>
      <c r="I10" s="8">
        <f>FC_TRA_RAIL_E!I10+FC_TRA_ROAD_E!I10+FC_TRA_DAVI_E!I10+FC_TRA_DNAVI_E!I10+FC_TRA_PIPE_E!I10</f>
        <v>0</v>
      </c>
      <c r="J10" s="8">
        <f>FC_TRA_RAIL_E!J10+FC_TRA_ROAD_E!J10+FC_TRA_DAVI_E!J10+FC_TRA_DNAVI_E!J10+FC_TRA_PIPE_E!J10</f>
        <v>0</v>
      </c>
      <c r="K10" s="8">
        <f>FC_TRA_RAIL_E!K10+FC_TRA_ROAD_E!K10+FC_TRA_DAVI_E!K10+FC_TRA_DNAVI_E!K10+FC_TRA_PIPE_E!K10</f>
        <v>0</v>
      </c>
      <c r="L10" s="8">
        <f>FC_TRA_RAIL_E!L10+FC_TRA_ROAD_E!L10+FC_TRA_DAVI_E!L10+FC_TRA_DNAVI_E!L10+FC_TRA_PIPE_E!L10</f>
        <v>0</v>
      </c>
      <c r="M10" s="8">
        <f>FC_TRA_RAIL_E!M10+FC_TRA_ROAD_E!M10+FC_TRA_DAVI_E!M10+FC_TRA_DNAVI_E!M10+FC_TRA_PIPE_E!M10</f>
        <v>0</v>
      </c>
      <c r="N10" s="8">
        <f>FC_TRA_RAIL_E!N10+FC_TRA_ROAD_E!N10+FC_TRA_DAVI_E!N10+FC_TRA_DNAVI_E!N10+FC_TRA_PIPE_E!N10</f>
        <v>0</v>
      </c>
      <c r="O10" s="8">
        <f>FC_TRA_RAIL_E!O10+FC_TRA_ROAD_E!O10+FC_TRA_DAVI_E!O10+FC_TRA_DNAVI_E!O10+FC_TRA_PIPE_E!O10</f>
        <v>0</v>
      </c>
      <c r="P10" s="8">
        <f>FC_TRA_RAIL_E!P10+FC_TRA_ROAD_E!P10+FC_TRA_DAVI_E!P10+FC_TRA_DNAVI_E!P10+FC_TRA_PIPE_E!P10</f>
        <v>0</v>
      </c>
      <c r="Q10" s="8">
        <f>FC_TRA_RAIL_E!Q10+FC_TRA_ROAD_E!Q10+FC_TRA_DAVI_E!Q10+FC_TRA_DNAVI_E!Q10+FC_TRA_PIPE_E!Q10</f>
        <v>0</v>
      </c>
      <c r="R10" s="8">
        <f>FC_TRA_RAIL_E!R10+FC_TRA_ROAD_E!R10+FC_TRA_DAVI_E!R10+FC_TRA_DNAVI_E!R10+FC_TRA_PIPE_E!R10</f>
        <v>0</v>
      </c>
      <c r="S10" s="8">
        <f>FC_TRA_RAIL_E!S10+FC_TRA_ROAD_E!S10+FC_TRA_DAVI_E!S10+FC_TRA_DNAVI_E!S10+FC_TRA_PIPE_E!S10</f>
        <v>0</v>
      </c>
      <c r="T10" s="8">
        <f>FC_TRA_RAIL_E!T10+FC_TRA_ROAD_E!T10+FC_TRA_DAVI_E!T10+FC_TRA_DNAVI_E!T10+FC_TRA_PIPE_E!T10</f>
        <v>0</v>
      </c>
      <c r="U10" s="8">
        <f>FC_TRA_RAIL_E!U10+FC_TRA_ROAD_E!U10+FC_TRA_DAVI_E!U10+FC_TRA_DNAVI_E!U10+FC_TRA_PIPE_E!U10</f>
        <v>0</v>
      </c>
      <c r="V10" s="8">
        <f>FC_TRA_RAIL_E!V10+FC_TRA_ROAD_E!V10+FC_TRA_DAVI_E!V10+FC_TRA_DNAVI_E!V10+FC_TRA_PIPE_E!V10</f>
        <v>0</v>
      </c>
      <c r="W10" s="8">
        <f>FC_TRA_RAIL_E!W10+FC_TRA_ROAD_E!W10+FC_TRA_DAVI_E!W10+FC_TRA_DNAVI_E!W10+FC_TRA_PIPE_E!W10</f>
        <v>0</v>
      </c>
      <c r="X10" s="8">
        <f>FC_TRA_RAIL_E!X10+FC_TRA_ROAD_E!X10+FC_TRA_DAVI_E!X10+FC_TRA_DNAVI_E!X10+FC_TRA_PIPE_E!X10</f>
        <v>0</v>
      </c>
      <c r="Y10" s="8">
        <f>FC_TRA_RAIL_E!Y10+FC_TRA_ROAD_E!Y10+FC_TRA_DAVI_E!Y10+FC_TRA_DNAVI_E!Y10+FC_TRA_PIPE_E!Y10</f>
        <v>0</v>
      </c>
      <c r="Z10" s="8">
        <f>FC_TRA_RAIL_E!Z10+FC_TRA_ROAD_E!Z10+FC_TRA_DAVI_E!Z10+FC_TRA_DNAVI_E!Z10+FC_TRA_PIPE_E!Z10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V11" si="11">SUM(C12:C16)</f>
        <v>0</v>
      </c>
      <c r="D11" s="19">
        <f t="shared" si="11"/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ref="W11:X11" si="12">SUM(W12:W16)</f>
        <v>0</v>
      </c>
      <c r="X11" s="19">
        <f t="shared" si="12"/>
        <v>0</v>
      </c>
      <c r="Y11" s="19">
        <f t="shared" ref="Y11:Z11" si="13">SUM(Y12:Y16)</f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f>FC_TRA_RAIL_E!C12+FC_TRA_ROAD_E!C12+FC_TRA_DAVI_E!C12+FC_TRA_DNAVI_E!C12+FC_TRA_PIPE_E!C12</f>
        <v>0</v>
      </c>
      <c r="D12" s="8">
        <f>FC_TRA_RAIL_E!D12+FC_TRA_ROAD_E!D12+FC_TRA_DAVI_E!D12+FC_TRA_DNAVI_E!D12+FC_TRA_PIPE_E!D12</f>
        <v>0</v>
      </c>
      <c r="E12" s="8">
        <f>FC_TRA_RAIL_E!E12+FC_TRA_ROAD_E!E12+FC_TRA_DAVI_E!E12+FC_TRA_DNAVI_E!E12+FC_TRA_PIPE_E!E12</f>
        <v>0</v>
      </c>
      <c r="F12" s="8">
        <f>FC_TRA_RAIL_E!F12+FC_TRA_ROAD_E!F12+FC_TRA_DAVI_E!F12+FC_TRA_DNAVI_E!F12+FC_TRA_PIPE_E!F12</f>
        <v>0</v>
      </c>
      <c r="G12" s="8">
        <f>FC_TRA_RAIL_E!G12+FC_TRA_ROAD_E!G12+FC_TRA_DAVI_E!G12+FC_TRA_DNAVI_E!G12+FC_TRA_PIPE_E!G12</f>
        <v>0</v>
      </c>
      <c r="H12" s="8">
        <f>FC_TRA_RAIL_E!H12+FC_TRA_ROAD_E!H12+FC_TRA_DAVI_E!H12+FC_TRA_DNAVI_E!H12+FC_TRA_PIPE_E!H12</f>
        <v>0</v>
      </c>
      <c r="I12" s="8">
        <f>FC_TRA_RAIL_E!I12+FC_TRA_ROAD_E!I12+FC_TRA_DAVI_E!I12+FC_TRA_DNAVI_E!I12+FC_TRA_PIPE_E!I12</f>
        <v>0</v>
      </c>
      <c r="J12" s="8">
        <f>FC_TRA_RAIL_E!J12+FC_TRA_ROAD_E!J12+FC_TRA_DAVI_E!J12+FC_TRA_DNAVI_E!J12+FC_TRA_PIPE_E!J12</f>
        <v>0</v>
      </c>
      <c r="K12" s="8">
        <f>FC_TRA_RAIL_E!K12+FC_TRA_ROAD_E!K12+FC_TRA_DAVI_E!K12+FC_TRA_DNAVI_E!K12+FC_TRA_PIPE_E!K12</f>
        <v>0</v>
      </c>
      <c r="L12" s="8">
        <f>FC_TRA_RAIL_E!L12+FC_TRA_ROAD_E!L12+FC_TRA_DAVI_E!L12+FC_TRA_DNAVI_E!L12+FC_TRA_PIPE_E!L12</f>
        <v>0</v>
      </c>
      <c r="M12" s="8">
        <f>FC_TRA_RAIL_E!M12+FC_TRA_ROAD_E!M12+FC_TRA_DAVI_E!M12+FC_TRA_DNAVI_E!M12+FC_TRA_PIPE_E!M12</f>
        <v>0</v>
      </c>
      <c r="N12" s="8">
        <f>FC_TRA_RAIL_E!N12+FC_TRA_ROAD_E!N12+FC_TRA_DAVI_E!N12+FC_TRA_DNAVI_E!N12+FC_TRA_PIPE_E!N12</f>
        <v>0</v>
      </c>
      <c r="O12" s="8">
        <f>FC_TRA_RAIL_E!O12+FC_TRA_ROAD_E!O12+FC_TRA_DAVI_E!O12+FC_TRA_DNAVI_E!O12+FC_TRA_PIPE_E!O12</f>
        <v>0</v>
      </c>
      <c r="P12" s="8">
        <f>FC_TRA_RAIL_E!P12+FC_TRA_ROAD_E!P12+FC_TRA_DAVI_E!P12+FC_TRA_DNAVI_E!P12+FC_TRA_PIPE_E!P12</f>
        <v>0</v>
      </c>
      <c r="Q12" s="8">
        <f>FC_TRA_RAIL_E!Q12+FC_TRA_ROAD_E!Q12+FC_TRA_DAVI_E!Q12+FC_TRA_DNAVI_E!Q12+FC_TRA_PIPE_E!Q12</f>
        <v>0</v>
      </c>
      <c r="R12" s="8">
        <f>FC_TRA_RAIL_E!R12+FC_TRA_ROAD_E!R12+FC_TRA_DAVI_E!R12+FC_TRA_DNAVI_E!R12+FC_TRA_PIPE_E!R12</f>
        <v>0</v>
      </c>
      <c r="S12" s="8">
        <f>FC_TRA_RAIL_E!S12+FC_TRA_ROAD_E!S12+FC_TRA_DAVI_E!S12+FC_TRA_DNAVI_E!S12+FC_TRA_PIPE_E!S12</f>
        <v>0</v>
      </c>
      <c r="T12" s="8">
        <f>FC_TRA_RAIL_E!T12+FC_TRA_ROAD_E!T12+FC_TRA_DAVI_E!T12+FC_TRA_DNAVI_E!T12+FC_TRA_PIPE_E!T12</f>
        <v>0</v>
      </c>
      <c r="U12" s="8">
        <f>FC_TRA_RAIL_E!U12+FC_TRA_ROAD_E!U12+FC_TRA_DAVI_E!U12+FC_TRA_DNAVI_E!U12+FC_TRA_PIPE_E!U12</f>
        <v>0</v>
      </c>
      <c r="V12" s="8">
        <f>FC_TRA_RAIL_E!V12+FC_TRA_ROAD_E!V12+FC_TRA_DAVI_E!V12+FC_TRA_DNAVI_E!V12+FC_TRA_PIPE_E!V12</f>
        <v>0</v>
      </c>
      <c r="W12" s="8">
        <f>FC_TRA_RAIL_E!W12+FC_TRA_ROAD_E!W12+FC_TRA_DAVI_E!W12+FC_TRA_DNAVI_E!W12+FC_TRA_PIPE_E!W12</f>
        <v>0</v>
      </c>
      <c r="X12" s="8">
        <f>FC_TRA_RAIL_E!X12+FC_TRA_ROAD_E!X12+FC_TRA_DAVI_E!X12+FC_TRA_DNAVI_E!X12+FC_TRA_PIPE_E!X12</f>
        <v>0</v>
      </c>
      <c r="Y12" s="8">
        <f>FC_TRA_RAIL_E!Y12+FC_TRA_ROAD_E!Y12+FC_TRA_DAVI_E!Y12+FC_TRA_DNAVI_E!Y12+FC_TRA_PIPE_E!Y12</f>
        <v>0</v>
      </c>
      <c r="Z12" s="8">
        <f>FC_TRA_RAIL_E!Z12+FC_TRA_ROAD_E!Z12+FC_TRA_DAVI_E!Z12+FC_TRA_DNAVI_E!Z12+FC_TRA_PIPE_E!Z12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FC_TRA_RAIL_E!C13+FC_TRA_ROAD_E!C13+FC_TRA_DAVI_E!C13+FC_TRA_DNAVI_E!C13+FC_TRA_PIPE_E!C13</f>
        <v>0</v>
      </c>
      <c r="D13" s="8">
        <f>FC_TRA_RAIL_E!D13+FC_TRA_ROAD_E!D13+FC_TRA_DAVI_E!D13+FC_TRA_DNAVI_E!D13+FC_TRA_PIPE_E!D13</f>
        <v>0</v>
      </c>
      <c r="E13" s="8">
        <f>FC_TRA_RAIL_E!E13+FC_TRA_ROAD_E!E13+FC_TRA_DAVI_E!E13+FC_TRA_DNAVI_E!E13+FC_TRA_PIPE_E!E13</f>
        <v>0</v>
      </c>
      <c r="F13" s="8">
        <f>FC_TRA_RAIL_E!F13+FC_TRA_ROAD_E!F13+FC_TRA_DAVI_E!F13+FC_TRA_DNAVI_E!F13+FC_TRA_PIPE_E!F13</f>
        <v>0</v>
      </c>
      <c r="G13" s="8">
        <f>FC_TRA_RAIL_E!G13+FC_TRA_ROAD_E!G13+FC_TRA_DAVI_E!G13+FC_TRA_DNAVI_E!G13+FC_TRA_PIPE_E!G13</f>
        <v>0</v>
      </c>
      <c r="H13" s="8">
        <f>FC_TRA_RAIL_E!H13+FC_TRA_ROAD_E!H13+FC_TRA_DAVI_E!H13+FC_TRA_DNAVI_E!H13+FC_TRA_PIPE_E!H13</f>
        <v>0</v>
      </c>
      <c r="I13" s="8">
        <f>FC_TRA_RAIL_E!I13+FC_TRA_ROAD_E!I13+FC_TRA_DAVI_E!I13+FC_TRA_DNAVI_E!I13+FC_TRA_PIPE_E!I13</f>
        <v>0</v>
      </c>
      <c r="J13" s="8">
        <f>FC_TRA_RAIL_E!J13+FC_TRA_ROAD_E!J13+FC_TRA_DAVI_E!J13+FC_TRA_DNAVI_E!J13+FC_TRA_PIPE_E!J13</f>
        <v>0</v>
      </c>
      <c r="K13" s="8">
        <f>FC_TRA_RAIL_E!K13+FC_TRA_ROAD_E!K13+FC_TRA_DAVI_E!K13+FC_TRA_DNAVI_E!K13+FC_TRA_PIPE_E!K13</f>
        <v>0</v>
      </c>
      <c r="L13" s="8">
        <f>FC_TRA_RAIL_E!L13+FC_TRA_ROAD_E!L13+FC_TRA_DAVI_E!L13+FC_TRA_DNAVI_E!L13+FC_TRA_PIPE_E!L13</f>
        <v>0</v>
      </c>
      <c r="M13" s="8">
        <f>FC_TRA_RAIL_E!M13+FC_TRA_ROAD_E!M13+FC_TRA_DAVI_E!M13+FC_TRA_DNAVI_E!M13+FC_TRA_PIPE_E!M13</f>
        <v>0</v>
      </c>
      <c r="N13" s="8">
        <f>FC_TRA_RAIL_E!N13+FC_TRA_ROAD_E!N13+FC_TRA_DAVI_E!N13+FC_TRA_DNAVI_E!N13+FC_TRA_PIPE_E!N13</f>
        <v>0</v>
      </c>
      <c r="O13" s="8">
        <f>FC_TRA_RAIL_E!O13+FC_TRA_ROAD_E!O13+FC_TRA_DAVI_E!O13+FC_TRA_DNAVI_E!O13+FC_TRA_PIPE_E!O13</f>
        <v>0</v>
      </c>
      <c r="P13" s="8">
        <f>FC_TRA_RAIL_E!P13+FC_TRA_ROAD_E!P13+FC_TRA_DAVI_E!P13+FC_TRA_DNAVI_E!P13+FC_TRA_PIPE_E!P13</f>
        <v>0</v>
      </c>
      <c r="Q13" s="8">
        <f>FC_TRA_RAIL_E!Q13+FC_TRA_ROAD_E!Q13+FC_TRA_DAVI_E!Q13+FC_TRA_DNAVI_E!Q13+FC_TRA_PIPE_E!Q13</f>
        <v>0</v>
      </c>
      <c r="R13" s="8">
        <f>FC_TRA_RAIL_E!R13+FC_TRA_ROAD_E!R13+FC_TRA_DAVI_E!R13+FC_TRA_DNAVI_E!R13+FC_TRA_PIPE_E!R13</f>
        <v>0</v>
      </c>
      <c r="S13" s="8">
        <f>FC_TRA_RAIL_E!S13+FC_TRA_ROAD_E!S13+FC_TRA_DAVI_E!S13+FC_TRA_DNAVI_E!S13+FC_TRA_PIPE_E!S13</f>
        <v>0</v>
      </c>
      <c r="T13" s="8">
        <f>FC_TRA_RAIL_E!T13+FC_TRA_ROAD_E!T13+FC_TRA_DAVI_E!T13+FC_TRA_DNAVI_E!T13+FC_TRA_PIPE_E!T13</f>
        <v>0</v>
      </c>
      <c r="U13" s="8">
        <f>FC_TRA_RAIL_E!U13+FC_TRA_ROAD_E!U13+FC_TRA_DAVI_E!U13+FC_TRA_DNAVI_E!U13+FC_TRA_PIPE_E!U13</f>
        <v>0</v>
      </c>
      <c r="V13" s="8">
        <f>FC_TRA_RAIL_E!V13+FC_TRA_ROAD_E!V13+FC_TRA_DAVI_E!V13+FC_TRA_DNAVI_E!V13+FC_TRA_PIPE_E!V13</f>
        <v>0</v>
      </c>
      <c r="W13" s="8">
        <f>FC_TRA_RAIL_E!W13+FC_TRA_ROAD_E!W13+FC_TRA_DAVI_E!W13+FC_TRA_DNAVI_E!W13+FC_TRA_PIPE_E!W13</f>
        <v>0</v>
      </c>
      <c r="X13" s="8">
        <f>FC_TRA_RAIL_E!X13+FC_TRA_ROAD_E!X13+FC_TRA_DAVI_E!X13+FC_TRA_DNAVI_E!X13+FC_TRA_PIPE_E!X13</f>
        <v>0</v>
      </c>
      <c r="Y13" s="8">
        <f>FC_TRA_RAIL_E!Y13+FC_TRA_ROAD_E!Y13+FC_TRA_DAVI_E!Y13+FC_TRA_DNAVI_E!Y13+FC_TRA_PIPE_E!Y13</f>
        <v>0</v>
      </c>
      <c r="Z13" s="8">
        <f>FC_TRA_RAIL_E!Z13+FC_TRA_ROAD_E!Z13+FC_TRA_DAVI_E!Z13+FC_TRA_DNAVI_E!Z13+FC_TRA_PIPE_E!Z13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FC_TRA_RAIL_E!C14+FC_TRA_ROAD_E!C14+FC_TRA_DAVI_E!C14+FC_TRA_DNAVI_E!C14+FC_TRA_PIPE_E!C14</f>
        <v>0</v>
      </c>
      <c r="D14" s="8">
        <f>FC_TRA_RAIL_E!D14+FC_TRA_ROAD_E!D14+FC_TRA_DAVI_E!D14+FC_TRA_DNAVI_E!D14+FC_TRA_PIPE_E!D14</f>
        <v>0</v>
      </c>
      <c r="E14" s="8">
        <f>FC_TRA_RAIL_E!E14+FC_TRA_ROAD_E!E14+FC_TRA_DAVI_E!E14+FC_TRA_DNAVI_E!E14+FC_TRA_PIPE_E!E14</f>
        <v>0</v>
      </c>
      <c r="F14" s="8">
        <f>FC_TRA_RAIL_E!F14+FC_TRA_ROAD_E!F14+FC_TRA_DAVI_E!F14+FC_TRA_DNAVI_E!F14+FC_TRA_PIPE_E!F14</f>
        <v>0</v>
      </c>
      <c r="G14" s="8">
        <f>FC_TRA_RAIL_E!G14+FC_TRA_ROAD_E!G14+FC_TRA_DAVI_E!G14+FC_TRA_DNAVI_E!G14+FC_TRA_PIPE_E!G14</f>
        <v>0</v>
      </c>
      <c r="H14" s="8">
        <f>FC_TRA_RAIL_E!H14+FC_TRA_ROAD_E!H14+FC_TRA_DAVI_E!H14+FC_TRA_DNAVI_E!H14+FC_TRA_PIPE_E!H14</f>
        <v>0</v>
      </c>
      <c r="I14" s="8">
        <f>FC_TRA_RAIL_E!I14+FC_TRA_ROAD_E!I14+FC_TRA_DAVI_E!I14+FC_TRA_DNAVI_E!I14+FC_TRA_PIPE_E!I14</f>
        <v>0</v>
      </c>
      <c r="J14" s="8">
        <f>FC_TRA_RAIL_E!J14+FC_TRA_ROAD_E!J14+FC_TRA_DAVI_E!J14+FC_TRA_DNAVI_E!J14+FC_TRA_PIPE_E!J14</f>
        <v>0</v>
      </c>
      <c r="K14" s="8">
        <f>FC_TRA_RAIL_E!K14+FC_TRA_ROAD_E!K14+FC_TRA_DAVI_E!K14+FC_TRA_DNAVI_E!K14+FC_TRA_PIPE_E!K14</f>
        <v>0</v>
      </c>
      <c r="L14" s="8">
        <f>FC_TRA_RAIL_E!L14+FC_TRA_ROAD_E!L14+FC_TRA_DAVI_E!L14+FC_TRA_DNAVI_E!L14+FC_TRA_PIPE_E!L14</f>
        <v>0</v>
      </c>
      <c r="M14" s="8">
        <f>FC_TRA_RAIL_E!M14+FC_TRA_ROAD_E!M14+FC_TRA_DAVI_E!M14+FC_TRA_DNAVI_E!M14+FC_TRA_PIPE_E!M14</f>
        <v>0</v>
      </c>
      <c r="N14" s="8">
        <f>FC_TRA_RAIL_E!N14+FC_TRA_ROAD_E!N14+FC_TRA_DAVI_E!N14+FC_TRA_DNAVI_E!N14+FC_TRA_PIPE_E!N14</f>
        <v>0</v>
      </c>
      <c r="O14" s="8">
        <f>FC_TRA_RAIL_E!O14+FC_TRA_ROAD_E!O14+FC_TRA_DAVI_E!O14+FC_TRA_DNAVI_E!O14+FC_TRA_PIPE_E!O14</f>
        <v>0</v>
      </c>
      <c r="P14" s="8">
        <f>FC_TRA_RAIL_E!P14+FC_TRA_ROAD_E!P14+FC_TRA_DAVI_E!P14+FC_TRA_DNAVI_E!P14+FC_TRA_PIPE_E!P14</f>
        <v>0</v>
      </c>
      <c r="Q14" s="8">
        <f>FC_TRA_RAIL_E!Q14+FC_TRA_ROAD_E!Q14+FC_TRA_DAVI_E!Q14+FC_TRA_DNAVI_E!Q14+FC_TRA_PIPE_E!Q14</f>
        <v>0</v>
      </c>
      <c r="R14" s="8">
        <f>FC_TRA_RAIL_E!R14+FC_TRA_ROAD_E!R14+FC_TRA_DAVI_E!R14+FC_TRA_DNAVI_E!R14+FC_TRA_PIPE_E!R14</f>
        <v>0</v>
      </c>
      <c r="S14" s="8">
        <f>FC_TRA_RAIL_E!S14+FC_TRA_ROAD_E!S14+FC_TRA_DAVI_E!S14+FC_TRA_DNAVI_E!S14+FC_TRA_PIPE_E!S14</f>
        <v>0</v>
      </c>
      <c r="T14" s="8">
        <f>FC_TRA_RAIL_E!T14+FC_TRA_ROAD_E!T14+FC_TRA_DAVI_E!T14+FC_TRA_DNAVI_E!T14+FC_TRA_PIPE_E!T14</f>
        <v>0</v>
      </c>
      <c r="U14" s="8">
        <f>FC_TRA_RAIL_E!U14+FC_TRA_ROAD_E!U14+FC_TRA_DAVI_E!U14+FC_TRA_DNAVI_E!U14+FC_TRA_PIPE_E!U14</f>
        <v>0</v>
      </c>
      <c r="V14" s="8">
        <f>FC_TRA_RAIL_E!V14+FC_TRA_ROAD_E!V14+FC_TRA_DAVI_E!V14+FC_TRA_DNAVI_E!V14+FC_TRA_PIPE_E!V14</f>
        <v>0</v>
      </c>
      <c r="W14" s="8">
        <f>FC_TRA_RAIL_E!W14+FC_TRA_ROAD_E!W14+FC_TRA_DAVI_E!W14+FC_TRA_DNAVI_E!W14+FC_TRA_PIPE_E!W14</f>
        <v>0</v>
      </c>
      <c r="X14" s="8">
        <f>FC_TRA_RAIL_E!X14+FC_TRA_ROAD_E!X14+FC_TRA_DAVI_E!X14+FC_TRA_DNAVI_E!X14+FC_TRA_PIPE_E!X14</f>
        <v>0</v>
      </c>
      <c r="Y14" s="8">
        <f>FC_TRA_RAIL_E!Y14+FC_TRA_ROAD_E!Y14+FC_TRA_DAVI_E!Y14+FC_TRA_DNAVI_E!Y14+FC_TRA_PIPE_E!Y14</f>
        <v>0</v>
      </c>
      <c r="Z14" s="8">
        <f>FC_TRA_RAIL_E!Z14+FC_TRA_ROAD_E!Z14+FC_TRA_DAVI_E!Z14+FC_TRA_DNAVI_E!Z14+FC_TRA_PIPE_E!Z14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FC_TRA_RAIL_E!C15+FC_TRA_ROAD_E!C15+FC_TRA_DAVI_E!C15+FC_TRA_DNAVI_E!C15+FC_TRA_PIPE_E!C15</f>
        <v>0</v>
      </c>
      <c r="D15" s="8">
        <f>FC_TRA_RAIL_E!D15+FC_TRA_ROAD_E!D15+FC_TRA_DAVI_E!D15+FC_TRA_DNAVI_E!D15+FC_TRA_PIPE_E!D15</f>
        <v>0</v>
      </c>
      <c r="E15" s="8">
        <f>FC_TRA_RAIL_E!E15+FC_TRA_ROAD_E!E15+FC_TRA_DAVI_E!E15+FC_TRA_DNAVI_E!E15+FC_TRA_PIPE_E!E15</f>
        <v>0</v>
      </c>
      <c r="F15" s="8">
        <f>FC_TRA_RAIL_E!F15+FC_TRA_ROAD_E!F15+FC_TRA_DAVI_E!F15+FC_TRA_DNAVI_E!F15+FC_TRA_PIPE_E!F15</f>
        <v>0</v>
      </c>
      <c r="G15" s="8">
        <f>FC_TRA_RAIL_E!G15+FC_TRA_ROAD_E!G15+FC_TRA_DAVI_E!G15+FC_TRA_DNAVI_E!G15+FC_TRA_PIPE_E!G15</f>
        <v>0</v>
      </c>
      <c r="H15" s="8">
        <f>FC_TRA_RAIL_E!H15+FC_TRA_ROAD_E!H15+FC_TRA_DAVI_E!H15+FC_TRA_DNAVI_E!H15+FC_TRA_PIPE_E!H15</f>
        <v>0</v>
      </c>
      <c r="I15" s="8">
        <f>FC_TRA_RAIL_E!I15+FC_TRA_ROAD_E!I15+FC_TRA_DAVI_E!I15+FC_TRA_DNAVI_E!I15+FC_TRA_PIPE_E!I15</f>
        <v>0</v>
      </c>
      <c r="J15" s="8">
        <f>FC_TRA_RAIL_E!J15+FC_TRA_ROAD_E!J15+FC_TRA_DAVI_E!J15+FC_TRA_DNAVI_E!J15+FC_TRA_PIPE_E!J15</f>
        <v>0</v>
      </c>
      <c r="K15" s="8">
        <f>FC_TRA_RAIL_E!K15+FC_TRA_ROAD_E!K15+FC_TRA_DAVI_E!K15+FC_TRA_DNAVI_E!K15+FC_TRA_PIPE_E!K15</f>
        <v>0</v>
      </c>
      <c r="L15" s="8">
        <f>FC_TRA_RAIL_E!L15+FC_TRA_ROAD_E!L15+FC_TRA_DAVI_E!L15+FC_TRA_DNAVI_E!L15+FC_TRA_PIPE_E!L15</f>
        <v>0</v>
      </c>
      <c r="M15" s="8">
        <f>FC_TRA_RAIL_E!M15+FC_TRA_ROAD_E!M15+FC_TRA_DAVI_E!M15+FC_TRA_DNAVI_E!M15+FC_TRA_PIPE_E!M15</f>
        <v>0</v>
      </c>
      <c r="N15" s="8">
        <f>FC_TRA_RAIL_E!N15+FC_TRA_ROAD_E!N15+FC_TRA_DAVI_E!N15+FC_TRA_DNAVI_E!N15+FC_TRA_PIPE_E!N15</f>
        <v>0</v>
      </c>
      <c r="O15" s="8">
        <f>FC_TRA_RAIL_E!O15+FC_TRA_ROAD_E!O15+FC_TRA_DAVI_E!O15+FC_TRA_DNAVI_E!O15+FC_TRA_PIPE_E!O15</f>
        <v>0</v>
      </c>
      <c r="P15" s="8">
        <f>FC_TRA_RAIL_E!P15+FC_TRA_ROAD_E!P15+FC_TRA_DAVI_E!P15+FC_TRA_DNAVI_E!P15+FC_TRA_PIPE_E!P15</f>
        <v>0</v>
      </c>
      <c r="Q15" s="8">
        <f>FC_TRA_RAIL_E!Q15+FC_TRA_ROAD_E!Q15+FC_TRA_DAVI_E!Q15+FC_TRA_DNAVI_E!Q15+FC_TRA_PIPE_E!Q15</f>
        <v>0</v>
      </c>
      <c r="R15" s="8">
        <f>FC_TRA_RAIL_E!R15+FC_TRA_ROAD_E!R15+FC_TRA_DAVI_E!R15+FC_TRA_DNAVI_E!R15+FC_TRA_PIPE_E!R15</f>
        <v>0</v>
      </c>
      <c r="S15" s="8">
        <f>FC_TRA_RAIL_E!S15+FC_TRA_ROAD_E!S15+FC_TRA_DAVI_E!S15+FC_TRA_DNAVI_E!S15+FC_TRA_PIPE_E!S15</f>
        <v>0</v>
      </c>
      <c r="T15" s="8">
        <f>FC_TRA_RAIL_E!T15+FC_TRA_ROAD_E!T15+FC_TRA_DAVI_E!T15+FC_TRA_DNAVI_E!T15+FC_TRA_PIPE_E!T15</f>
        <v>0</v>
      </c>
      <c r="U15" s="8">
        <f>FC_TRA_RAIL_E!U15+FC_TRA_ROAD_E!U15+FC_TRA_DAVI_E!U15+FC_TRA_DNAVI_E!U15+FC_TRA_PIPE_E!U15</f>
        <v>0</v>
      </c>
      <c r="V15" s="8">
        <f>FC_TRA_RAIL_E!V15+FC_TRA_ROAD_E!V15+FC_TRA_DAVI_E!V15+FC_TRA_DNAVI_E!V15+FC_TRA_PIPE_E!V15</f>
        <v>0</v>
      </c>
      <c r="W15" s="8">
        <f>FC_TRA_RAIL_E!W15+FC_TRA_ROAD_E!W15+FC_TRA_DAVI_E!W15+FC_TRA_DNAVI_E!W15+FC_TRA_PIPE_E!W15</f>
        <v>0</v>
      </c>
      <c r="X15" s="8">
        <f>FC_TRA_RAIL_E!X15+FC_TRA_ROAD_E!X15+FC_TRA_DAVI_E!X15+FC_TRA_DNAVI_E!X15+FC_TRA_PIPE_E!X15</f>
        <v>0</v>
      </c>
      <c r="Y15" s="8">
        <f>FC_TRA_RAIL_E!Y15+FC_TRA_ROAD_E!Y15+FC_TRA_DAVI_E!Y15+FC_TRA_DNAVI_E!Y15+FC_TRA_PIPE_E!Y15</f>
        <v>0</v>
      </c>
      <c r="Z15" s="8">
        <f>FC_TRA_RAIL_E!Z15+FC_TRA_ROAD_E!Z15+FC_TRA_DAVI_E!Z15+FC_TRA_DNAVI_E!Z15+FC_TRA_PIPE_E!Z15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FC_TRA_RAIL_E!C16+FC_TRA_ROAD_E!C16+FC_TRA_DAVI_E!C16+FC_TRA_DNAVI_E!C16+FC_TRA_PIPE_E!C16</f>
        <v>0</v>
      </c>
      <c r="D16" s="8">
        <f>FC_TRA_RAIL_E!D16+FC_TRA_ROAD_E!D16+FC_TRA_DAVI_E!D16+FC_TRA_DNAVI_E!D16+FC_TRA_PIPE_E!D16</f>
        <v>0</v>
      </c>
      <c r="E16" s="8">
        <f>FC_TRA_RAIL_E!E16+FC_TRA_ROAD_E!E16+FC_TRA_DAVI_E!E16+FC_TRA_DNAVI_E!E16+FC_TRA_PIPE_E!E16</f>
        <v>0</v>
      </c>
      <c r="F16" s="8">
        <f>FC_TRA_RAIL_E!F16+FC_TRA_ROAD_E!F16+FC_TRA_DAVI_E!F16+FC_TRA_DNAVI_E!F16+FC_TRA_PIPE_E!F16</f>
        <v>0</v>
      </c>
      <c r="G16" s="8">
        <f>FC_TRA_RAIL_E!G16+FC_TRA_ROAD_E!G16+FC_TRA_DAVI_E!G16+FC_TRA_DNAVI_E!G16+FC_TRA_PIPE_E!G16</f>
        <v>0</v>
      </c>
      <c r="H16" s="8">
        <f>FC_TRA_RAIL_E!H16+FC_TRA_ROAD_E!H16+FC_TRA_DAVI_E!H16+FC_TRA_DNAVI_E!H16+FC_TRA_PIPE_E!H16</f>
        <v>0</v>
      </c>
      <c r="I16" s="8">
        <f>FC_TRA_RAIL_E!I16+FC_TRA_ROAD_E!I16+FC_TRA_DAVI_E!I16+FC_TRA_DNAVI_E!I16+FC_TRA_PIPE_E!I16</f>
        <v>0</v>
      </c>
      <c r="J16" s="8">
        <f>FC_TRA_RAIL_E!J16+FC_TRA_ROAD_E!J16+FC_TRA_DAVI_E!J16+FC_TRA_DNAVI_E!J16+FC_TRA_PIPE_E!J16</f>
        <v>0</v>
      </c>
      <c r="K16" s="8">
        <f>FC_TRA_RAIL_E!K16+FC_TRA_ROAD_E!K16+FC_TRA_DAVI_E!K16+FC_TRA_DNAVI_E!K16+FC_TRA_PIPE_E!K16</f>
        <v>0</v>
      </c>
      <c r="L16" s="8">
        <f>FC_TRA_RAIL_E!L16+FC_TRA_ROAD_E!L16+FC_TRA_DAVI_E!L16+FC_TRA_DNAVI_E!L16+FC_TRA_PIPE_E!L16</f>
        <v>0</v>
      </c>
      <c r="M16" s="8">
        <f>FC_TRA_RAIL_E!M16+FC_TRA_ROAD_E!M16+FC_TRA_DAVI_E!M16+FC_TRA_DNAVI_E!M16+FC_TRA_PIPE_E!M16</f>
        <v>0</v>
      </c>
      <c r="N16" s="8">
        <f>FC_TRA_RAIL_E!N16+FC_TRA_ROAD_E!N16+FC_TRA_DAVI_E!N16+FC_TRA_DNAVI_E!N16+FC_TRA_PIPE_E!N16</f>
        <v>0</v>
      </c>
      <c r="O16" s="8">
        <f>FC_TRA_RAIL_E!O16+FC_TRA_ROAD_E!O16+FC_TRA_DAVI_E!O16+FC_TRA_DNAVI_E!O16+FC_TRA_PIPE_E!O16</f>
        <v>0</v>
      </c>
      <c r="P16" s="8">
        <f>FC_TRA_RAIL_E!P16+FC_TRA_ROAD_E!P16+FC_TRA_DAVI_E!P16+FC_TRA_DNAVI_E!P16+FC_TRA_PIPE_E!P16</f>
        <v>0</v>
      </c>
      <c r="Q16" s="8">
        <f>FC_TRA_RAIL_E!Q16+FC_TRA_ROAD_E!Q16+FC_TRA_DAVI_E!Q16+FC_TRA_DNAVI_E!Q16+FC_TRA_PIPE_E!Q16</f>
        <v>0</v>
      </c>
      <c r="R16" s="8">
        <f>FC_TRA_RAIL_E!R16+FC_TRA_ROAD_E!R16+FC_TRA_DAVI_E!R16+FC_TRA_DNAVI_E!R16+FC_TRA_PIPE_E!R16</f>
        <v>0</v>
      </c>
      <c r="S16" s="8">
        <f>FC_TRA_RAIL_E!S16+FC_TRA_ROAD_E!S16+FC_TRA_DAVI_E!S16+FC_TRA_DNAVI_E!S16+FC_TRA_PIPE_E!S16</f>
        <v>0</v>
      </c>
      <c r="T16" s="8">
        <f>FC_TRA_RAIL_E!T16+FC_TRA_ROAD_E!T16+FC_TRA_DAVI_E!T16+FC_TRA_DNAVI_E!T16+FC_TRA_PIPE_E!T16</f>
        <v>0</v>
      </c>
      <c r="U16" s="8">
        <f>FC_TRA_RAIL_E!U16+FC_TRA_ROAD_E!U16+FC_TRA_DAVI_E!U16+FC_TRA_DNAVI_E!U16+FC_TRA_PIPE_E!U16</f>
        <v>0</v>
      </c>
      <c r="V16" s="8">
        <f>FC_TRA_RAIL_E!V16+FC_TRA_ROAD_E!V16+FC_TRA_DAVI_E!V16+FC_TRA_DNAVI_E!V16+FC_TRA_PIPE_E!V16</f>
        <v>0</v>
      </c>
      <c r="W16" s="8">
        <f>FC_TRA_RAIL_E!W16+FC_TRA_ROAD_E!W16+FC_TRA_DAVI_E!W16+FC_TRA_DNAVI_E!W16+FC_TRA_PIPE_E!W16</f>
        <v>0</v>
      </c>
      <c r="X16" s="8">
        <f>FC_TRA_RAIL_E!X16+FC_TRA_ROAD_E!X16+FC_TRA_DAVI_E!X16+FC_TRA_DNAVI_E!X16+FC_TRA_PIPE_E!X16</f>
        <v>0</v>
      </c>
      <c r="Y16" s="8">
        <f>FC_TRA_RAIL_E!Y16+FC_TRA_ROAD_E!Y16+FC_TRA_DAVI_E!Y16+FC_TRA_DNAVI_E!Y16+FC_TRA_PIPE_E!Y16</f>
        <v>0</v>
      </c>
      <c r="Z16" s="8">
        <f>FC_TRA_RAIL_E!Z16+FC_TRA_ROAD_E!Z16+FC_TRA_DAVI_E!Z16+FC_TRA_DNAVI_E!Z16+FC_TRA_PIPE_E!Z16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V17" si="14">SUM(C18:C21)</f>
        <v>0</v>
      </c>
      <c r="D17" s="27">
        <f t="shared" si="14"/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ref="W17:X17" si="15">SUM(W18:W21)</f>
        <v>0</v>
      </c>
      <c r="X17" s="27">
        <f t="shared" si="15"/>
        <v>0</v>
      </c>
      <c r="Y17" s="27">
        <f t="shared" ref="Y17:Z17" si="16">SUM(Y18:Y21)</f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FC_TRA_RAIL_E!C18+FC_TRA_ROAD_E!C18+FC_TRA_DAVI_E!C18+FC_TRA_DNAVI_E!C18+FC_TRA_PIPE_E!C18</f>
        <v>0</v>
      </c>
      <c r="D18" s="8">
        <f>FC_TRA_RAIL_E!D18+FC_TRA_ROAD_E!D18+FC_TRA_DAVI_E!D18+FC_TRA_DNAVI_E!D18+FC_TRA_PIPE_E!D18</f>
        <v>0</v>
      </c>
      <c r="E18" s="8">
        <f>FC_TRA_RAIL_E!E18+FC_TRA_ROAD_E!E18+FC_TRA_DAVI_E!E18+FC_TRA_DNAVI_E!E18+FC_TRA_PIPE_E!E18</f>
        <v>0</v>
      </c>
      <c r="F18" s="8">
        <f>FC_TRA_RAIL_E!F18+FC_TRA_ROAD_E!F18+FC_TRA_DAVI_E!F18+FC_TRA_DNAVI_E!F18+FC_TRA_PIPE_E!F18</f>
        <v>0</v>
      </c>
      <c r="G18" s="8">
        <f>FC_TRA_RAIL_E!G18+FC_TRA_ROAD_E!G18+FC_TRA_DAVI_E!G18+FC_TRA_DNAVI_E!G18+FC_TRA_PIPE_E!G18</f>
        <v>0</v>
      </c>
      <c r="H18" s="8">
        <f>FC_TRA_RAIL_E!H18+FC_TRA_ROAD_E!H18+FC_TRA_DAVI_E!H18+FC_TRA_DNAVI_E!H18+FC_TRA_PIPE_E!H18</f>
        <v>0</v>
      </c>
      <c r="I18" s="8">
        <f>FC_TRA_RAIL_E!I18+FC_TRA_ROAD_E!I18+FC_TRA_DAVI_E!I18+FC_TRA_DNAVI_E!I18+FC_TRA_PIPE_E!I18</f>
        <v>0</v>
      </c>
      <c r="J18" s="8">
        <f>FC_TRA_RAIL_E!J18+FC_TRA_ROAD_E!J18+FC_TRA_DAVI_E!J18+FC_TRA_DNAVI_E!J18+FC_TRA_PIPE_E!J18</f>
        <v>0</v>
      </c>
      <c r="K18" s="8">
        <f>FC_TRA_RAIL_E!K18+FC_TRA_ROAD_E!K18+FC_TRA_DAVI_E!K18+FC_TRA_DNAVI_E!K18+FC_TRA_PIPE_E!K18</f>
        <v>0</v>
      </c>
      <c r="L18" s="8">
        <f>FC_TRA_RAIL_E!L18+FC_TRA_ROAD_E!L18+FC_TRA_DAVI_E!L18+FC_TRA_DNAVI_E!L18+FC_TRA_PIPE_E!L18</f>
        <v>0</v>
      </c>
      <c r="M18" s="8">
        <f>FC_TRA_RAIL_E!M18+FC_TRA_ROAD_E!M18+FC_TRA_DAVI_E!M18+FC_TRA_DNAVI_E!M18+FC_TRA_PIPE_E!M18</f>
        <v>0</v>
      </c>
      <c r="N18" s="8">
        <f>FC_TRA_RAIL_E!N18+FC_TRA_ROAD_E!N18+FC_TRA_DAVI_E!N18+FC_TRA_DNAVI_E!N18+FC_TRA_PIPE_E!N18</f>
        <v>0</v>
      </c>
      <c r="O18" s="8">
        <f>FC_TRA_RAIL_E!O18+FC_TRA_ROAD_E!O18+FC_TRA_DAVI_E!O18+FC_TRA_DNAVI_E!O18+FC_TRA_PIPE_E!O18</f>
        <v>0</v>
      </c>
      <c r="P18" s="8">
        <f>FC_TRA_RAIL_E!P18+FC_TRA_ROAD_E!P18+FC_TRA_DAVI_E!P18+FC_TRA_DNAVI_E!P18+FC_TRA_PIPE_E!P18</f>
        <v>0</v>
      </c>
      <c r="Q18" s="8">
        <f>FC_TRA_RAIL_E!Q18+FC_TRA_ROAD_E!Q18+FC_TRA_DAVI_E!Q18+FC_TRA_DNAVI_E!Q18+FC_TRA_PIPE_E!Q18</f>
        <v>0</v>
      </c>
      <c r="R18" s="8">
        <f>FC_TRA_RAIL_E!R18+FC_TRA_ROAD_E!R18+FC_TRA_DAVI_E!R18+FC_TRA_DNAVI_E!R18+FC_TRA_PIPE_E!R18</f>
        <v>0</v>
      </c>
      <c r="S18" s="8">
        <f>FC_TRA_RAIL_E!S18+FC_TRA_ROAD_E!S18+FC_TRA_DAVI_E!S18+FC_TRA_DNAVI_E!S18+FC_TRA_PIPE_E!S18</f>
        <v>0</v>
      </c>
      <c r="T18" s="8">
        <f>FC_TRA_RAIL_E!T18+FC_TRA_ROAD_E!T18+FC_TRA_DAVI_E!T18+FC_TRA_DNAVI_E!T18+FC_TRA_PIPE_E!T18</f>
        <v>0</v>
      </c>
      <c r="U18" s="8">
        <f>FC_TRA_RAIL_E!U18+FC_TRA_ROAD_E!U18+FC_TRA_DAVI_E!U18+FC_TRA_DNAVI_E!U18+FC_TRA_PIPE_E!U18</f>
        <v>0</v>
      </c>
      <c r="V18" s="8">
        <f>FC_TRA_RAIL_E!V18+FC_TRA_ROAD_E!V18+FC_TRA_DAVI_E!V18+FC_TRA_DNAVI_E!V18+FC_TRA_PIPE_E!V18</f>
        <v>0</v>
      </c>
      <c r="W18" s="8">
        <f>FC_TRA_RAIL_E!W18+FC_TRA_ROAD_E!W18+FC_TRA_DAVI_E!W18+FC_TRA_DNAVI_E!W18+FC_TRA_PIPE_E!W18</f>
        <v>0</v>
      </c>
      <c r="X18" s="8">
        <f>FC_TRA_RAIL_E!X18+FC_TRA_ROAD_E!X18+FC_TRA_DAVI_E!X18+FC_TRA_DNAVI_E!X18+FC_TRA_PIPE_E!X18</f>
        <v>0</v>
      </c>
      <c r="Y18" s="8">
        <f>FC_TRA_RAIL_E!Y18+FC_TRA_ROAD_E!Y18+FC_TRA_DAVI_E!Y18+FC_TRA_DNAVI_E!Y18+FC_TRA_PIPE_E!Y18</f>
        <v>0</v>
      </c>
      <c r="Z18" s="8">
        <f>FC_TRA_RAIL_E!Z18+FC_TRA_ROAD_E!Z18+FC_TRA_DAVI_E!Z18+FC_TRA_DNAVI_E!Z18+FC_TRA_PIPE_E!Z18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FC_TRA_RAIL_E!C19+FC_TRA_ROAD_E!C19+FC_TRA_DAVI_E!C19+FC_TRA_DNAVI_E!C19+FC_TRA_PIPE_E!C19</f>
        <v>0</v>
      </c>
      <c r="D19" s="8">
        <f>FC_TRA_RAIL_E!D19+FC_TRA_ROAD_E!D19+FC_TRA_DAVI_E!D19+FC_TRA_DNAVI_E!D19+FC_TRA_PIPE_E!D19</f>
        <v>0</v>
      </c>
      <c r="E19" s="8">
        <f>FC_TRA_RAIL_E!E19+FC_TRA_ROAD_E!E19+FC_TRA_DAVI_E!E19+FC_TRA_DNAVI_E!E19+FC_TRA_PIPE_E!E19</f>
        <v>0</v>
      </c>
      <c r="F19" s="8">
        <f>FC_TRA_RAIL_E!F19+FC_TRA_ROAD_E!F19+FC_TRA_DAVI_E!F19+FC_TRA_DNAVI_E!F19+FC_TRA_PIPE_E!F19</f>
        <v>0</v>
      </c>
      <c r="G19" s="8">
        <f>FC_TRA_RAIL_E!G19+FC_TRA_ROAD_E!G19+FC_TRA_DAVI_E!G19+FC_TRA_DNAVI_E!G19+FC_TRA_PIPE_E!G19</f>
        <v>0</v>
      </c>
      <c r="H19" s="8">
        <f>FC_TRA_RAIL_E!H19+FC_TRA_ROAD_E!H19+FC_TRA_DAVI_E!H19+FC_TRA_DNAVI_E!H19+FC_TRA_PIPE_E!H19</f>
        <v>0</v>
      </c>
      <c r="I19" s="8">
        <f>FC_TRA_RAIL_E!I19+FC_TRA_ROAD_E!I19+FC_TRA_DAVI_E!I19+FC_TRA_DNAVI_E!I19+FC_TRA_PIPE_E!I19</f>
        <v>0</v>
      </c>
      <c r="J19" s="8">
        <f>FC_TRA_RAIL_E!J19+FC_TRA_ROAD_E!J19+FC_TRA_DAVI_E!J19+FC_TRA_DNAVI_E!J19+FC_TRA_PIPE_E!J19</f>
        <v>0</v>
      </c>
      <c r="K19" s="8">
        <f>FC_TRA_RAIL_E!K19+FC_TRA_ROAD_E!K19+FC_TRA_DAVI_E!K19+FC_TRA_DNAVI_E!K19+FC_TRA_PIPE_E!K19</f>
        <v>0</v>
      </c>
      <c r="L19" s="8">
        <f>FC_TRA_RAIL_E!L19+FC_TRA_ROAD_E!L19+FC_TRA_DAVI_E!L19+FC_TRA_DNAVI_E!L19+FC_TRA_PIPE_E!L19</f>
        <v>0</v>
      </c>
      <c r="M19" s="8">
        <f>FC_TRA_RAIL_E!M19+FC_TRA_ROAD_E!M19+FC_TRA_DAVI_E!M19+FC_TRA_DNAVI_E!M19+FC_TRA_PIPE_E!M19</f>
        <v>0</v>
      </c>
      <c r="N19" s="8">
        <f>FC_TRA_RAIL_E!N19+FC_TRA_ROAD_E!N19+FC_TRA_DAVI_E!N19+FC_TRA_DNAVI_E!N19+FC_TRA_PIPE_E!N19</f>
        <v>0</v>
      </c>
      <c r="O19" s="8">
        <f>FC_TRA_RAIL_E!O19+FC_TRA_ROAD_E!O19+FC_TRA_DAVI_E!O19+FC_TRA_DNAVI_E!O19+FC_TRA_PIPE_E!O19</f>
        <v>0</v>
      </c>
      <c r="P19" s="8">
        <f>FC_TRA_RAIL_E!P19+FC_TRA_ROAD_E!P19+FC_TRA_DAVI_E!P19+FC_TRA_DNAVI_E!P19+FC_TRA_PIPE_E!P19</f>
        <v>0</v>
      </c>
      <c r="Q19" s="8">
        <f>FC_TRA_RAIL_E!Q19+FC_TRA_ROAD_E!Q19+FC_TRA_DAVI_E!Q19+FC_TRA_DNAVI_E!Q19+FC_TRA_PIPE_E!Q19</f>
        <v>0</v>
      </c>
      <c r="R19" s="8">
        <f>FC_TRA_RAIL_E!R19+FC_TRA_ROAD_E!R19+FC_TRA_DAVI_E!R19+FC_TRA_DNAVI_E!R19+FC_TRA_PIPE_E!R19</f>
        <v>0</v>
      </c>
      <c r="S19" s="8">
        <f>FC_TRA_RAIL_E!S19+FC_TRA_ROAD_E!S19+FC_TRA_DAVI_E!S19+FC_TRA_DNAVI_E!S19+FC_TRA_PIPE_E!S19</f>
        <v>0</v>
      </c>
      <c r="T19" s="8">
        <f>FC_TRA_RAIL_E!T19+FC_TRA_ROAD_E!T19+FC_TRA_DAVI_E!T19+FC_TRA_DNAVI_E!T19+FC_TRA_PIPE_E!T19</f>
        <v>0</v>
      </c>
      <c r="U19" s="8">
        <f>FC_TRA_RAIL_E!U19+FC_TRA_ROAD_E!U19+FC_TRA_DAVI_E!U19+FC_TRA_DNAVI_E!U19+FC_TRA_PIPE_E!U19</f>
        <v>0</v>
      </c>
      <c r="V19" s="8">
        <f>FC_TRA_RAIL_E!V19+FC_TRA_ROAD_E!V19+FC_TRA_DAVI_E!V19+FC_TRA_DNAVI_E!V19+FC_TRA_PIPE_E!V19</f>
        <v>0</v>
      </c>
      <c r="W19" s="8">
        <f>FC_TRA_RAIL_E!W19+FC_TRA_ROAD_E!W19+FC_TRA_DAVI_E!W19+FC_TRA_DNAVI_E!W19+FC_TRA_PIPE_E!W19</f>
        <v>0</v>
      </c>
      <c r="X19" s="8">
        <f>FC_TRA_RAIL_E!X19+FC_TRA_ROAD_E!X19+FC_TRA_DAVI_E!X19+FC_TRA_DNAVI_E!X19+FC_TRA_PIPE_E!X19</f>
        <v>0</v>
      </c>
      <c r="Y19" s="8">
        <f>FC_TRA_RAIL_E!Y19+FC_TRA_ROAD_E!Y19+FC_TRA_DAVI_E!Y19+FC_TRA_DNAVI_E!Y19+FC_TRA_PIPE_E!Y19</f>
        <v>0</v>
      </c>
      <c r="Z19" s="8">
        <f>FC_TRA_RAIL_E!Z19+FC_TRA_ROAD_E!Z19+FC_TRA_DAVI_E!Z19+FC_TRA_DNAVI_E!Z19+FC_TRA_PIPE_E!Z19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FC_TRA_RAIL_E!C20+FC_TRA_ROAD_E!C20+FC_TRA_DAVI_E!C20+FC_TRA_DNAVI_E!C20+FC_TRA_PIPE_E!C20</f>
        <v>0</v>
      </c>
      <c r="D20" s="8">
        <f>FC_TRA_RAIL_E!D20+FC_TRA_ROAD_E!D20+FC_TRA_DAVI_E!D20+FC_TRA_DNAVI_E!D20+FC_TRA_PIPE_E!D20</f>
        <v>0</v>
      </c>
      <c r="E20" s="8">
        <f>FC_TRA_RAIL_E!E20+FC_TRA_ROAD_E!E20+FC_TRA_DAVI_E!E20+FC_TRA_DNAVI_E!E20+FC_TRA_PIPE_E!E20</f>
        <v>0</v>
      </c>
      <c r="F20" s="8">
        <f>FC_TRA_RAIL_E!F20+FC_TRA_ROAD_E!F20+FC_TRA_DAVI_E!F20+FC_TRA_DNAVI_E!F20+FC_TRA_PIPE_E!F20</f>
        <v>0</v>
      </c>
      <c r="G20" s="8">
        <f>FC_TRA_RAIL_E!G20+FC_TRA_ROAD_E!G20+FC_TRA_DAVI_E!G20+FC_TRA_DNAVI_E!G20+FC_TRA_PIPE_E!G20</f>
        <v>0</v>
      </c>
      <c r="H20" s="8">
        <f>FC_TRA_RAIL_E!H20+FC_TRA_ROAD_E!H20+FC_TRA_DAVI_E!H20+FC_TRA_DNAVI_E!H20+FC_TRA_PIPE_E!H20</f>
        <v>0</v>
      </c>
      <c r="I20" s="8">
        <f>FC_TRA_RAIL_E!I20+FC_TRA_ROAD_E!I20+FC_TRA_DAVI_E!I20+FC_TRA_DNAVI_E!I20+FC_TRA_PIPE_E!I20</f>
        <v>0</v>
      </c>
      <c r="J20" s="8">
        <f>FC_TRA_RAIL_E!J20+FC_TRA_ROAD_E!J20+FC_TRA_DAVI_E!J20+FC_TRA_DNAVI_E!J20+FC_TRA_PIPE_E!J20</f>
        <v>0</v>
      </c>
      <c r="K20" s="8">
        <f>FC_TRA_RAIL_E!K20+FC_TRA_ROAD_E!K20+FC_TRA_DAVI_E!K20+FC_TRA_DNAVI_E!K20+FC_TRA_PIPE_E!K20</f>
        <v>0</v>
      </c>
      <c r="L20" s="8">
        <f>FC_TRA_RAIL_E!L20+FC_TRA_ROAD_E!L20+FC_TRA_DAVI_E!L20+FC_TRA_DNAVI_E!L20+FC_TRA_PIPE_E!L20</f>
        <v>0</v>
      </c>
      <c r="M20" s="8">
        <f>FC_TRA_RAIL_E!M20+FC_TRA_ROAD_E!M20+FC_TRA_DAVI_E!M20+FC_TRA_DNAVI_E!M20+FC_TRA_PIPE_E!M20</f>
        <v>0</v>
      </c>
      <c r="N20" s="8">
        <f>FC_TRA_RAIL_E!N20+FC_TRA_ROAD_E!N20+FC_TRA_DAVI_E!N20+FC_TRA_DNAVI_E!N20+FC_TRA_PIPE_E!N20</f>
        <v>0</v>
      </c>
      <c r="O20" s="8">
        <f>FC_TRA_RAIL_E!O20+FC_TRA_ROAD_E!O20+FC_TRA_DAVI_E!O20+FC_TRA_DNAVI_E!O20+FC_TRA_PIPE_E!O20</f>
        <v>0</v>
      </c>
      <c r="P20" s="8">
        <f>FC_TRA_RAIL_E!P20+FC_TRA_ROAD_E!P20+FC_TRA_DAVI_E!P20+FC_TRA_DNAVI_E!P20+FC_TRA_PIPE_E!P20</f>
        <v>0</v>
      </c>
      <c r="Q20" s="8">
        <f>FC_TRA_RAIL_E!Q20+FC_TRA_ROAD_E!Q20+FC_TRA_DAVI_E!Q20+FC_TRA_DNAVI_E!Q20+FC_TRA_PIPE_E!Q20</f>
        <v>0</v>
      </c>
      <c r="R20" s="8">
        <f>FC_TRA_RAIL_E!R20+FC_TRA_ROAD_E!R20+FC_TRA_DAVI_E!R20+FC_TRA_DNAVI_E!R20+FC_TRA_PIPE_E!R20</f>
        <v>0</v>
      </c>
      <c r="S20" s="8">
        <f>FC_TRA_RAIL_E!S20+FC_TRA_ROAD_E!S20+FC_TRA_DAVI_E!S20+FC_TRA_DNAVI_E!S20+FC_TRA_PIPE_E!S20</f>
        <v>0</v>
      </c>
      <c r="T20" s="8">
        <f>FC_TRA_RAIL_E!T20+FC_TRA_ROAD_E!T20+FC_TRA_DAVI_E!T20+FC_TRA_DNAVI_E!T20+FC_TRA_PIPE_E!T20</f>
        <v>0</v>
      </c>
      <c r="U20" s="8">
        <f>FC_TRA_RAIL_E!U20+FC_TRA_ROAD_E!U20+FC_TRA_DAVI_E!U20+FC_TRA_DNAVI_E!U20+FC_TRA_PIPE_E!U20</f>
        <v>0</v>
      </c>
      <c r="V20" s="8">
        <f>FC_TRA_RAIL_E!V20+FC_TRA_ROAD_E!V20+FC_TRA_DAVI_E!V20+FC_TRA_DNAVI_E!V20+FC_TRA_PIPE_E!V20</f>
        <v>0</v>
      </c>
      <c r="W20" s="8">
        <f>FC_TRA_RAIL_E!W20+FC_TRA_ROAD_E!W20+FC_TRA_DAVI_E!W20+FC_TRA_DNAVI_E!W20+FC_TRA_PIPE_E!W20</f>
        <v>0</v>
      </c>
      <c r="X20" s="8">
        <f>FC_TRA_RAIL_E!X20+FC_TRA_ROAD_E!X20+FC_TRA_DAVI_E!X20+FC_TRA_DNAVI_E!X20+FC_TRA_PIPE_E!X20</f>
        <v>0</v>
      </c>
      <c r="Y20" s="8">
        <f>FC_TRA_RAIL_E!Y20+FC_TRA_ROAD_E!Y20+FC_TRA_DAVI_E!Y20+FC_TRA_DNAVI_E!Y20+FC_TRA_PIPE_E!Y20</f>
        <v>0</v>
      </c>
      <c r="Z20" s="8">
        <f>FC_TRA_RAIL_E!Z20+FC_TRA_ROAD_E!Z20+FC_TRA_DAVI_E!Z20+FC_TRA_DNAVI_E!Z20+FC_TRA_PIPE_E!Z20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FC_TRA_RAIL_E!C21+FC_TRA_ROAD_E!C21+FC_TRA_DAVI_E!C21+FC_TRA_DNAVI_E!C21+FC_TRA_PIPE_E!C21</f>
        <v>0</v>
      </c>
      <c r="D21" s="8">
        <f>FC_TRA_RAIL_E!D21+FC_TRA_ROAD_E!D21+FC_TRA_DAVI_E!D21+FC_TRA_DNAVI_E!D21+FC_TRA_PIPE_E!D21</f>
        <v>0</v>
      </c>
      <c r="E21" s="8">
        <f>FC_TRA_RAIL_E!E21+FC_TRA_ROAD_E!E21+FC_TRA_DAVI_E!E21+FC_TRA_DNAVI_E!E21+FC_TRA_PIPE_E!E21</f>
        <v>0</v>
      </c>
      <c r="F21" s="8">
        <f>FC_TRA_RAIL_E!F21+FC_TRA_ROAD_E!F21+FC_TRA_DAVI_E!F21+FC_TRA_DNAVI_E!F21+FC_TRA_PIPE_E!F21</f>
        <v>0</v>
      </c>
      <c r="G21" s="8">
        <f>FC_TRA_RAIL_E!G21+FC_TRA_ROAD_E!G21+FC_TRA_DAVI_E!G21+FC_TRA_DNAVI_E!G21+FC_TRA_PIPE_E!G21</f>
        <v>0</v>
      </c>
      <c r="H21" s="8">
        <f>FC_TRA_RAIL_E!H21+FC_TRA_ROAD_E!H21+FC_TRA_DAVI_E!H21+FC_TRA_DNAVI_E!H21+FC_TRA_PIPE_E!H21</f>
        <v>0</v>
      </c>
      <c r="I21" s="8">
        <f>FC_TRA_RAIL_E!I21+FC_TRA_ROAD_E!I21+FC_TRA_DAVI_E!I21+FC_TRA_DNAVI_E!I21+FC_TRA_PIPE_E!I21</f>
        <v>0</v>
      </c>
      <c r="J21" s="8">
        <f>FC_TRA_RAIL_E!J21+FC_TRA_ROAD_E!J21+FC_TRA_DAVI_E!J21+FC_TRA_DNAVI_E!J21+FC_TRA_PIPE_E!J21</f>
        <v>0</v>
      </c>
      <c r="K21" s="8">
        <f>FC_TRA_RAIL_E!K21+FC_TRA_ROAD_E!K21+FC_TRA_DAVI_E!K21+FC_TRA_DNAVI_E!K21+FC_TRA_PIPE_E!K21</f>
        <v>0</v>
      </c>
      <c r="L21" s="8">
        <f>FC_TRA_RAIL_E!L21+FC_TRA_ROAD_E!L21+FC_TRA_DAVI_E!L21+FC_TRA_DNAVI_E!L21+FC_TRA_PIPE_E!L21</f>
        <v>0</v>
      </c>
      <c r="M21" s="8">
        <f>FC_TRA_RAIL_E!M21+FC_TRA_ROAD_E!M21+FC_TRA_DAVI_E!M21+FC_TRA_DNAVI_E!M21+FC_TRA_PIPE_E!M21</f>
        <v>0</v>
      </c>
      <c r="N21" s="8">
        <f>FC_TRA_RAIL_E!N21+FC_TRA_ROAD_E!N21+FC_TRA_DAVI_E!N21+FC_TRA_DNAVI_E!N21+FC_TRA_PIPE_E!N21</f>
        <v>0</v>
      </c>
      <c r="O21" s="8">
        <f>FC_TRA_RAIL_E!O21+FC_TRA_ROAD_E!O21+FC_TRA_DAVI_E!O21+FC_TRA_DNAVI_E!O21+FC_TRA_PIPE_E!O21</f>
        <v>0</v>
      </c>
      <c r="P21" s="8">
        <f>FC_TRA_RAIL_E!P21+FC_TRA_ROAD_E!P21+FC_TRA_DAVI_E!P21+FC_TRA_DNAVI_E!P21+FC_TRA_PIPE_E!P21</f>
        <v>0</v>
      </c>
      <c r="Q21" s="8">
        <f>FC_TRA_RAIL_E!Q21+FC_TRA_ROAD_E!Q21+FC_TRA_DAVI_E!Q21+FC_TRA_DNAVI_E!Q21+FC_TRA_PIPE_E!Q21</f>
        <v>0</v>
      </c>
      <c r="R21" s="8">
        <f>FC_TRA_RAIL_E!R21+FC_TRA_ROAD_E!R21+FC_TRA_DAVI_E!R21+FC_TRA_DNAVI_E!R21+FC_TRA_PIPE_E!R21</f>
        <v>0</v>
      </c>
      <c r="S21" s="8">
        <f>FC_TRA_RAIL_E!S21+FC_TRA_ROAD_E!S21+FC_TRA_DAVI_E!S21+FC_TRA_DNAVI_E!S21+FC_TRA_PIPE_E!S21</f>
        <v>0</v>
      </c>
      <c r="T21" s="8">
        <f>FC_TRA_RAIL_E!T21+FC_TRA_ROAD_E!T21+FC_TRA_DAVI_E!T21+FC_TRA_DNAVI_E!T21+FC_TRA_PIPE_E!T21</f>
        <v>0</v>
      </c>
      <c r="U21" s="8">
        <f>FC_TRA_RAIL_E!U21+FC_TRA_ROAD_E!U21+FC_TRA_DAVI_E!U21+FC_TRA_DNAVI_E!U21+FC_TRA_PIPE_E!U21</f>
        <v>0</v>
      </c>
      <c r="V21" s="8">
        <f>FC_TRA_RAIL_E!V21+FC_TRA_ROAD_E!V21+FC_TRA_DAVI_E!V21+FC_TRA_DNAVI_E!V21+FC_TRA_PIPE_E!V21</f>
        <v>0</v>
      </c>
      <c r="W21" s="8">
        <f>FC_TRA_RAIL_E!W21+FC_TRA_ROAD_E!W21+FC_TRA_DAVI_E!W21+FC_TRA_DNAVI_E!W21+FC_TRA_PIPE_E!W21</f>
        <v>0</v>
      </c>
      <c r="X21" s="8">
        <f>FC_TRA_RAIL_E!X21+FC_TRA_ROAD_E!X21+FC_TRA_DAVI_E!X21+FC_TRA_DNAVI_E!X21+FC_TRA_PIPE_E!X21</f>
        <v>0</v>
      </c>
      <c r="Y21" s="8">
        <f>FC_TRA_RAIL_E!Y21+FC_TRA_ROAD_E!Y21+FC_TRA_DAVI_E!Y21+FC_TRA_DNAVI_E!Y21+FC_TRA_PIPE_E!Y21</f>
        <v>0</v>
      </c>
      <c r="Z21" s="8">
        <f>FC_TRA_RAIL_E!Z21+FC_TRA_ROAD_E!Z21+FC_TRA_DAVI_E!Z21+FC_TRA_DNAVI_E!Z21+FC_TRA_PIPE_E!Z21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V22" si="17">SUM(C23:C24)</f>
        <v>0</v>
      </c>
      <c r="D22" s="27">
        <f t="shared" si="17"/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ref="W22:X22" si="18">SUM(W23:W24)</f>
        <v>0</v>
      </c>
      <c r="X22" s="27">
        <f t="shared" si="18"/>
        <v>0</v>
      </c>
      <c r="Y22" s="27">
        <f t="shared" ref="Y22:Z22" si="19">SUM(Y23:Y24)</f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FC_TRA_RAIL_E!C23+FC_TRA_ROAD_E!C23+FC_TRA_DAVI_E!C23+FC_TRA_DNAVI_E!C23+FC_TRA_PIPE_E!C23</f>
        <v>0</v>
      </c>
      <c r="D23" s="8">
        <f>FC_TRA_RAIL_E!D23+FC_TRA_ROAD_E!D23+FC_TRA_DAVI_E!D23+FC_TRA_DNAVI_E!D23+FC_TRA_PIPE_E!D23</f>
        <v>0</v>
      </c>
      <c r="E23" s="8">
        <f>FC_TRA_RAIL_E!E23+FC_TRA_ROAD_E!E23+FC_TRA_DAVI_E!E23+FC_TRA_DNAVI_E!E23+FC_TRA_PIPE_E!E23</f>
        <v>0</v>
      </c>
      <c r="F23" s="8">
        <f>FC_TRA_RAIL_E!F23+FC_TRA_ROAD_E!F23+FC_TRA_DAVI_E!F23+FC_TRA_DNAVI_E!F23+FC_TRA_PIPE_E!F23</f>
        <v>0</v>
      </c>
      <c r="G23" s="8">
        <f>FC_TRA_RAIL_E!G23+FC_TRA_ROAD_E!G23+FC_TRA_DAVI_E!G23+FC_TRA_DNAVI_E!G23+FC_TRA_PIPE_E!G23</f>
        <v>0</v>
      </c>
      <c r="H23" s="8">
        <f>FC_TRA_RAIL_E!H23+FC_TRA_ROAD_E!H23+FC_TRA_DAVI_E!H23+FC_TRA_DNAVI_E!H23+FC_TRA_PIPE_E!H23</f>
        <v>0</v>
      </c>
      <c r="I23" s="8">
        <f>FC_TRA_RAIL_E!I23+FC_TRA_ROAD_E!I23+FC_TRA_DAVI_E!I23+FC_TRA_DNAVI_E!I23+FC_TRA_PIPE_E!I23</f>
        <v>0</v>
      </c>
      <c r="J23" s="8">
        <f>FC_TRA_RAIL_E!J23+FC_TRA_ROAD_E!J23+FC_TRA_DAVI_E!J23+FC_TRA_DNAVI_E!J23+FC_TRA_PIPE_E!J23</f>
        <v>0</v>
      </c>
      <c r="K23" s="8">
        <f>FC_TRA_RAIL_E!K23+FC_TRA_ROAD_E!K23+FC_TRA_DAVI_E!K23+FC_TRA_DNAVI_E!K23+FC_TRA_PIPE_E!K23</f>
        <v>0</v>
      </c>
      <c r="L23" s="8">
        <f>FC_TRA_RAIL_E!L23+FC_TRA_ROAD_E!L23+FC_TRA_DAVI_E!L23+FC_TRA_DNAVI_E!L23+FC_TRA_PIPE_E!L23</f>
        <v>0</v>
      </c>
      <c r="M23" s="8">
        <f>FC_TRA_RAIL_E!M23+FC_TRA_ROAD_E!M23+FC_TRA_DAVI_E!M23+FC_TRA_DNAVI_E!M23+FC_TRA_PIPE_E!M23</f>
        <v>0</v>
      </c>
      <c r="N23" s="8">
        <f>FC_TRA_RAIL_E!N23+FC_TRA_ROAD_E!N23+FC_TRA_DAVI_E!N23+FC_TRA_DNAVI_E!N23+FC_TRA_PIPE_E!N23</f>
        <v>0</v>
      </c>
      <c r="O23" s="8">
        <f>FC_TRA_RAIL_E!O23+FC_TRA_ROAD_E!O23+FC_TRA_DAVI_E!O23+FC_TRA_DNAVI_E!O23+FC_TRA_PIPE_E!O23</f>
        <v>0</v>
      </c>
      <c r="P23" s="8">
        <f>FC_TRA_RAIL_E!P23+FC_TRA_ROAD_E!P23+FC_TRA_DAVI_E!P23+FC_TRA_DNAVI_E!P23+FC_TRA_PIPE_E!P23</f>
        <v>0</v>
      </c>
      <c r="Q23" s="8">
        <f>FC_TRA_RAIL_E!Q23+FC_TRA_ROAD_E!Q23+FC_TRA_DAVI_E!Q23+FC_TRA_DNAVI_E!Q23+FC_TRA_PIPE_E!Q23</f>
        <v>0</v>
      </c>
      <c r="R23" s="8">
        <f>FC_TRA_RAIL_E!R23+FC_TRA_ROAD_E!R23+FC_TRA_DAVI_E!R23+FC_TRA_DNAVI_E!R23+FC_TRA_PIPE_E!R23</f>
        <v>0</v>
      </c>
      <c r="S23" s="8">
        <f>FC_TRA_RAIL_E!S23+FC_TRA_ROAD_E!S23+FC_TRA_DAVI_E!S23+FC_TRA_DNAVI_E!S23+FC_TRA_PIPE_E!S23</f>
        <v>0</v>
      </c>
      <c r="T23" s="8">
        <f>FC_TRA_RAIL_E!T23+FC_TRA_ROAD_E!T23+FC_TRA_DAVI_E!T23+FC_TRA_DNAVI_E!T23+FC_TRA_PIPE_E!T23</f>
        <v>0</v>
      </c>
      <c r="U23" s="8">
        <f>FC_TRA_RAIL_E!U23+FC_TRA_ROAD_E!U23+FC_TRA_DAVI_E!U23+FC_TRA_DNAVI_E!U23+FC_TRA_PIPE_E!U23</f>
        <v>0</v>
      </c>
      <c r="V23" s="8">
        <f>FC_TRA_RAIL_E!V23+FC_TRA_ROAD_E!V23+FC_TRA_DAVI_E!V23+FC_TRA_DNAVI_E!V23+FC_TRA_PIPE_E!V23</f>
        <v>0</v>
      </c>
      <c r="W23" s="8">
        <f>FC_TRA_RAIL_E!W23+FC_TRA_ROAD_E!W23+FC_TRA_DAVI_E!W23+FC_TRA_DNAVI_E!W23+FC_TRA_PIPE_E!W23</f>
        <v>0</v>
      </c>
      <c r="X23" s="8">
        <f>FC_TRA_RAIL_E!X23+FC_TRA_ROAD_E!X23+FC_TRA_DAVI_E!X23+FC_TRA_DNAVI_E!X23+FC_TRA_PIPE_E!X23</f>
        <v>0</v>
      </c>
      <c r="Y23" s="8">
        <f>FC_TRA_RAIL_E!Y23+FC_TRA_ROAD_E!Y23+FC_TRA_DAVI_E!Y23+FC_TRA_DNAVI_E!Y23+FC_TRA_PIPE_E!Y23</f>
        <v>0</v>
      </c>
      <c r="Z23" s="8">
        <f>FC_TRA_RAIL_E!Z23+FC_TRA_ROAD_E!Z23+FC_TRA_DAVI_E!Z23+FC_TRA_DNAVI_E!Z23+FC_TRA_PIPE_E!Z23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FC_TRA_RAIL_E!C24+FC_TRA_ROAD_E!C24+FC_TRA_DAVI_E!C24+FC_TRA_DNAVI_E!C24+FC_TRA_PIPE_E!C24</f>
        <v>0</v>
      </c>
      <c r="D24" s="8">
        <f>FC_TRA_RAIL_E!D24+FC_TRA_ROAD_E!D24+FC_TRA_DAVI_E!D24+FC_TRA_DNAVI_E!D24+FC_TRA_PIPE_E!D24</f>
        <v>0</v>
      </c>
      <c r="E24" s="8">
        <f>FC_TRA_RAIL_E!E24+FC_TRA_ROAD_E!E24+FC_TRA_DAVI_E!E24+FC_TRA_DNAVI_E!E24+FC_TRA_PIPE_E!E24</f>
        <v>0</v>
      </c>
      <c r="F24" s="8">
        <f>FC_TRA_RAIL_E!F24+FC_TRA_ROAD_E!F24+FC_TRA_DAVI_E!F24+FC_TRA_DNAVI_E!F24+FC_TRA_PIPE_E!F24</f>
        <v>0</v>
      </c>
      <c r="G24" s="8">
        <f>FC_TRA_RAIL_E!G24+FC_TRA_ROAD_E!G24+FC_TRA_DAVI_E!G24+FC_TRA_DNAVI_E!G24+FC_TRA_PIPE_E!G24</f>
        <v>0</v>
      </c>
      <c r="H24" s="8">
        <f>FC_TRA_RAIL_E!H24+FC_TRA_ROAD_E!H24+FC_TRA_DAVI_E!H24+FC_TRA_DNAVI_E!H24+FC_TRA_PIPE_E!H24</f>
        <v>0</v>
      </c>
      <c r="I24" s="8">
        <f>FC_TRA_RAIL_E!I24+FC_TRA_ROAD_E!I24+FC_TRA_DAVI_E!I24+FC_TRA_DNAVI_E!I24+FC_TRA_PIPE_E!I24</f>
        <v>0</v>
      </c>
      <c r="J24" s="8">
        <f>FC_TRA_RAIL_E!J24+FC_TRA_ROAD_E!J24+FC_TRA_DAVI_E!J24+FC_TRA_DNAVI_E!J24+FC_TRA_PIPE_E!J24</f>
        <v>0</v>
      </c>
      <c r="K24" s="8">
        <f>FC_TRA_RAIL_E!K24+FC_TRA_ROAD_E!K24+FC_TRA_DAVI_E!K24+FC_TRA_DNAVI_E!K24+FC_TRA_PIPE_E!K24</f>
        <v>0</v>
      </c>
      <c r="L24" s="8">
        <f>FC_TRA_RAIL_E!L24+FC_TRA_ROAD_E!L24+FC_TRA_DAVI_E!L24+FC_TRA_DNAVI_E!L24+FC_TRA_PIPE_E!L24</f>
        <v>0</v>
      </c>
      <c r="M24" s="8">
        <f>FC_TRA_RAIL_E!M24+FC_TRA_ROAD_E!M24+FC_TRA_DAVI_E!M24+FC_TRA_DNAVI_E!M24+FC_TRA_PIPE_E!M24</f>
        <v>0</v>
      </c>
      <c r="N24" s="8">
        <f>FC_TRA_RAIL_E!N24+FC_TRA_ROAD_E!N24+FC_TRA_DAVI_E!N24+FC_TRA_DNAVI_E!N24+FC_TRA_PIPE_E!N24</f>
        <v>0</v>
      </c>
      <c r="O24" s="8">
        <f>FC_TRA_RAIL_E!O24+FC_TRA_ROAD_E!O24+FC_TRA_DAVI_E!O24+FC_TRA_DNAVI_E!O24+FC_TRA_PIPE_E!O24</f>
        <v>0</v>
      </c>
      <c r="P24" s="8">
        <f>FC_TRA_RAIL_E!P24+FC_TRA_ROAD_E!P24+FC_TRA_DAVI_E!P24+FC_TRA_DNAVI_E!P24+FC_TRA_PIPE_E!P24</f>
        <v>0</v>
      </c>
      <c r="Q24" s="8">
        <f>FC_TRA_RAIL_E!Q24+FC_TRA_ROAD_E!Q24+FC_TRA_DAVI_E!Q24+FC_TRA_DNAVI_E!Q24+FC_TRA_PIPE_E!Q24</f>
        <v>0</v>
      </c>
      <c r="R24" s="8">
        <f>FC_TRA_RAIL_E!R24+FC_TRA_ROAD_E!R24+FC_TRA_DAVI_E!R24+FC_TRA_DNAVI_E!R24+FC_TRA_PIPE_E!R24</f>
        <v>0</v>
      </c>
      <c r="S24" s="8">
        <f>FC_TRA_RAIL_E!S24+FC_TRA_ROAD_E!S24+FC_TRA_DAVI_E!S24+FC_TRA_DNAVI_E!S24+FC_TRA_PIPE_E!S24</f>
        <v>0</v>
      </c>
      <c r="T24" s="8">
        <f>FC_TRA_RAIL_E!T24+FC_TRA_ROAD_E!T24+FC_TRA_DAVI_E!T24+FC_TRA_DNAVI_E!T24+FC_TRA_PIPE_E!T24</f>
        <v>0</v>
      </c>
      <c r="U24" s="8">
        <f>FC_TRA_RAIL_E!U24+FC_TRA_ROAD_E!U24+FC_TRA_DAVI_E!U24+FC_TRA_DNAVI_E!U24+FC_TRA_PIPE_E!U24</f>
        <v>0</v>
      </c>
      <c r="V24" s="8">
        <f>FC_TRA_RAIL_E!V24+FC_TRA_ROAD_E!V24+FC_TRA_DAVI_E!V24+FC_TRA_DNAVI_E!V24+FC_TRA_PIPE_E!V24</f>
        <v>0</v>
      </c>
      <c r="W24" s="8">
        <f>FC_TRA_RAIL_E!W24+FC_TRA_ROAD_E!W24+FC_TRA_DAVI_E!W24+FC_TRA_DNAVI_E!W24+FC_TRA_PIPE_E!W24</f>
        <v>0</v>
      </c>
      <c r="X24" s="8">
        <f>FC_TRA_RAIL_E!X24+FC_TRA_ROAD_E!X24+FC_TRA_DAVI_E!X24+FC_TRA_DNAVI_E!X24+FC_TRA_PIPE_E!X24</f>
        <v>0</v>
      </c>
      <c r="Y24" s="8">
        <f>FC_TRA_RAIL_E!Y24+FC_TRA_ROAD_E!Y24+FC_TRA_DAVI_E!Y24+FC_TRA_DNAVI_E!Y24+FC_TRA_PIPE_E!Y24</f>
        <v>0</v>
      </c>
      <c r="Z24" s="8">
        <f>FC_TRA_RAIL_E!Z24+FC_TRA_ROAD_E!Z24+FC_TRA_DAVI_E!Z24+FC_TRA_DNAVI_E!Z24+FC_TRA_PIPE_E!Z24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FC_TRA_RAIL_E!C25+FC_TRA_ROAD_E!C25+FC_TRA_DAVI_E!C25+FC_TRA_DNAVI_E!C25+FC_TRA_PIPE_E!C25</f>
        <v>0</v>
      </c>
      <c r="D25" s="27">
        <f>FC_TRA_RAIL_E!D25+FC_TRA_ROAD_E!D25+FC_TRA_DAVI_E!D25+FC_TRA_DNAVI_E!D25+FC_TRA_PIPE_E!D25</f>
        <v>0</v>
      </c>
      <c r="E25" s="27">
        <f>FC_TRA_RAIL_E!E25+FC_TRA_ROAD_E!E25+FC_TRA_DAVI_E!E25+FC_TRA_DNAVI_E!E25+FC_TRA_PIPE_E!E25</f>
        <v>0</v>
      </c>
      <c r="F25" s="27">
        <f>FC_TRA_RAIL_E!F25+FC_TRA_ROAD_E!F25+FC_TRA_DAVI_E!F25+FC_TRA_DNAVI_E!F25+FC_TRA_PIPE_E!F25</f>
        <v>0</v>
      </c>
      <c r="G25" s="27">
        <f>FC_TRA_RAIL_E!G25+FC_TRA_ROAD_E!G25+FC_TRA_DAVI_E!G25+FC_TRA_DNAVI_E!G25+FC_TRA_PIPE_E!G25</f>
        <v>0</v>
      </c>
      <c r="H25" s="27">
        <f>FC_TRA_RAIL_E!H25+FC_TRA_ROAD_E!H25+FC_TRA_DAVI_E!H25+FC_TRA_DNAVI_E!H25+FC_TRA_PIPE_E!H25</f>
        <v>0</v>
      </c>
      <c r="I25" s="27">
        <f>FC_TRA_RAIL_E!I25+FC_TRA_ROAD_E!I25+FC_TRA_DAVI_E!I25+FC_TRA_DNAVI_E!I25+FC_TRA_PIPE_E!I25</f>
        <v>0</v>
      </c>
      <c r="J25" s="27">
        <f>FC_TRA_RAIL_E!J25+FC_TRA_ROAD_E!J25+FC_TRA_DAVI_E!J25+FC_TRA_DNAVI_E!J25+FC_TRA_PIPE_E!J25</f>
        <v>0</v>
      </c>
      <c r="K25" s="27">
        <f>FC_TRA_RAIL_E!K25+FC_TRA_ROAD_E!K25+FC_TRA_DAVI_E!K25+FC_TRA_DNAVI_E!K25+FC_TRA_PIPE_E!K25</f>
        <v>0</v>
      </c>
      <c r="L25" s="27">
        <f>FC_TRA_RAIL_E!L25+FC_TRA_ROAD_E!L25+FC_TRA_DAVI_E!L25+FC_TRA_DNAVI_E!L25+FC_TRA_PIPE_E!L25</f>
        <v>0</v>
      </c>
      <c r="M25" s="27">
        <f>FC_TRA_RAIL_E!M25+FC_TRA_ROAD_E!M25+FC_TRA_DAVI_E!M25+FC_TRA_DNAVI_E!M25+FC_TRA_PIPE_E!M25</f>
        <v>0</v>
      </c>
      <c r="N25" s="27">
        <f>FC_TRA_RAIL_E!N25+FC_TRA_ROAD_E!N25+FC_TRA_DAVI_E!N25+FC_TRA_DNAVI_E!N25+FC_TRA_PIPE_E!N25</f>
        <v>0</v>
      </c>
      <c r="O25" s="27">
        <f>FC_TRA_RAIL_E!O25+FC_TRA_ROAD_E!O25+FC_TRA_DAVI_E!O25+FC_TRA_DNAVI_E!O25+FC_TRA_PIPE_E!O25</f>
        <v>0</v>
      </c>
      <c r="P25" s="27">
        <f>FC_TRA_RAIL_E!P25+FC_TRA_ROAD_E!P25+FC_TRA_DAVI_E!P25+FC_TRA_DNAVI_E!P25+FC_TRA_PIPE_E!P25</f>
        <v>0</v>
      </c>
      <c r="Q25" s="27">
        <f>FC_TRA_RAIL_E!Q25+FC_TRA_ROAD_E!Q25+FC_TRA_DAVI_E!Q25+FC_TRA_DNAVI_E!Q25+FC_TRA_PIPE_E!Q25</f>
        <v>0</v>
      </c>
      <c r="R25" s="27">
        <f>FC_TRA_RAIL_E!R25+FC_TRA_ROAD_E!R25+FC_TRA_DAVI_E!R25+FC_TRA_DNAVI_E!R25+FC_TRA_PIPE_E!R25</f>
        <v>0</v>
      </c>
      <c r="S25" s="27">
        <f>FC_TRA_RAIL_E!S25+FC_TRA_ROAD_E!S25+FC_TRA_DAVI_E!S25+FC_TRA_DNAVI_E!S25+FC_TRA_PIPE_E!S25</f>
        <v>0</v>
      </c>
      <c r="T25" s="27">
        <f>FC_TRA_RAIL_E!T25+FC_TRA_ROAD_E!T25+FC_TRA_DAVI_E!T25+FC_TRA_DNAVI_E!T25+FC_TRA_PIPE_E!T25</f>
        <v>0</v>
      </c>
      <c r="U25" s="27">
        <f>FC_TRA_RAIL_E!U25+FC_TRA_ROAD_E!U25+FC_TRA_DAVI_E!U25+FC_TRA_DNAVI_E!U25+FC_TRA_PIPE_E!U25</f>
        <v>0</v>
      </c>
      <c r="V25" s="27">
        <f>FC_TRA_RAIL_E!V25+FC_TRA_ROAD_E!V25+FC_TRA_DAVI_E!V25+FC_TRA_DNAVI_E!V25+FC_TRA_PIPE_E!V25</f>
        <v>0</v>
      </c>
      <c r="W25" s="27">
        <f>FC_TRA_RAIL_E!W25+FC_TRA_ROAD_E!W25+FC_TRA_DAVI_E!W25+FC_TRA_DNAVI_E!W25+FC_TRA_PIPE_E!W25</f>
        <v>0</v>
      </c>
      <c r="X25" s="27">
        <f>FC_TRA_RAIL_E!X25+FC_TRA_ROAD_E!X25+FC_TRA_DAVI_E!X25+FC_TRA_DNAVI_E!X25+FC_TRA_PIPE_E!X25</f>
        <v>0</v>
      </c>
      <c r="Y25" s="27">
        <f>FC_TRA_RAIL_E!Y25+FC_TRA_ROAD_E!Y25+FC_TRA_DAVI_E!Y25+FC_TRA_DNAVI_E!Y25+FC_TRA_PIPE_E!Y25</f>
        <v>0</v>
      </c>
      <c r="Z25" s="27">
        <f>FC_TRA_RAIL_E!Z25+FC_TRA_ROAD_E!Z25+FC_TRA_DAVI_E!Z25+FC_TRA_DNAVI_E!Z25+FC_TRA_PIPE_E!Z25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V26" si="20">SUM(C27,C33)</f>
        <v>17926.18200936</v>
      </c>
      <c r="D26" s="27">
        <f t="shared" si="20"/>
        <v>18164.502962279999</v>
      </c>
      <c r="E26" s="27">
        <f t="shared" si="20"/>
        <v>18805.423009680006</v>
      </c>
      <c r="F26" s="27">
        <f t="shared" si="20"/>
        <v>19762.422442200001</v>
      </c>
      <c r="G26" s="27">
        <f t="shared" si="20"/>
        <v>20229.937094159999</v>
      </c>
      <c r="H26" s="27">
        <f t="shared" si="20"/>
        <v>19387.95975396</v>
      </c>
      <c r="I26" s="27">
        <f t="shared" si="20"/>
        <v>19227.918952439995</v>
      </c>
      <c r="J26" s="27">
        <f t="shared" si="20"/>
        <v>19281.288751199998</v>
      </c>
      <c r="K26" s="27">
        <f t="shared" si="20"/>
        <v>19342.402373879999</v>
      </c>
      <c r="L26" s="27">
        <f t="shared" si="20"/>
        <v>19057.364739000001</v>
      </c>
      <c r="M26" s="27">
        <f t="shared" si="20"/>
        <v>18626.421996000001</v>
      </c>
      <c r="N26" s="27">
        <f t="shared" si="20"/>
        <v>17290.134746279997</v>
      </c>
      <c r="O26" s="27">
        <f t="shared" si="20"/>
        <v>15915.305106</v>
      </c>
      <c r="P26" s="27">
        <f t="shared" si="20"/>
        <v>15685.642310400004</v>
      </c>
      <c r="Q26" s="27">
        <f t="shared" si="20"/>
        <v>15772.712385959998</v>
      </c>
      <c r="R26" s="27">
        <f t="shared" si="20"/>
        <v>15850.9381464</v>
      </c>
      <c r="S26" s="27">
        <f t="shared" si="20"/>
        <v>16435.72592316</v>
      </c>
      <c r="T26" s="27">
        <f t="shared" si="20"/>
        <v>16787.778278759997</v>
      </c>
      <c r="U26" s="27">
        <f t="shared" si="20"/>
        <v>16905.882311280002</v>
      </c>
      <c r="V26" s="27">
        <f t="shared" si="20"/>
        <v>17281.92965364</v>
      </c>
      <c r="W26" s="27">
        <f t="shared" ref="W26:X26" si="21">SUM(W27,W33)</f>
        <v>14389.4954808</v>
      </c>
      <c r="X26" s="27">
        <f t="shared" si="21"/>
        <v>15488.916471359998</v>
      </c>
      <c r="Y26" s="27">
        <f t="shared" ref="Y26:Z26" si="22">SUM(Y27,Y33)</f>
        <v>16440.228858959999</v>
      </c>
      <c r="Z26" s="27">
        <f t="shared" si="22"/>
        <v>17516.345893559999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V27" si="23">SUM(C28:C32)</f>
        <v>0</v>
      </c>
      <c r="D27" s="19">
        <f t="shared" si="23"/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ref="W27:X27" si="24">SUM(W28:W32)</f>
        <v>0</v>
      </c>
      <c r="X27" s="19">
        <f t="shared" si="24"/>
        <v>0</v>
      </c>
      <c r="Y27" s="19">
        <f t="shared" ref="Y27:Z27" si="25">SUM(Y28:Y32)</f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FC_TRA_RAIL_E!C28+FC_TRA_ROAD_E!C28+FC_TRA_DAVI_E!C28+FC_TRA_DNAVI_E!C28+FC_TRA_PIPE_E!C28</f>
        <v>0</v>
      </c>
      <c r="D28" s="8">
        <f>FC_TRA_RAIL_E!D28+FC_TRA_ROAD_E!D28+FC_TRA_DAVI_E!D28+FC_TRA_DNAVI_E!D28+FC_TRA_PIPE_E!D28</f>
        <v>0</v>
      </c>
      <c r="E28" s="8">
        <f>FC_TRA_RAIL_E!E28+FC_TRA_ROAD_E!E28+FC_TRA_DAVI_E!E28+FC_TRA_DNAVI_E!E28+FC_TRA_PIPE_E!E28</f>
        <v>0</v>
      </c>
      <c r="F28" s="8">
        <f>FC_TRA_RAIL_E!F28+FC_TRA_ROAD_E!F28+FC_TRA_DAVI_E!F28+FC_TRA_DNAVI_E!F28+FC_TRA_PIPE_E!F28</f>
        <v>0</v>
      </c>
      <c r="G28" s="8">
        <f>FC_TRA_RAIL_E!G28+FC_TRA_ROAD_E!G28+FC_TRA_DAVI_E!G28+FC_TRA_DNAVI_E!G28+FC_TRA_PIPE_E!G28</f>
        <v>0</v>
      </c>
      <c r="H28" s="8">
        <f>FC_TRA_RAIL_E!H28+FC_TRA_ROAD_E!H28+FC_TRA_DAVI_E!H28+FC_TRA_DNAVI_E!H28+FC_TRA_PIPE_E!H28</f>
        <v>0</v>
      </c>
      <c r="I28" s="8">
        <f>FC_TRA_RAIL_E!I28+FC_TRA_ROAD_E!I28+FC_TRA_DAVI_E!I28+FC_TRA_DNAVI_E!I28+FC_TRA_PIPE_E!I28</f>
        <v>0</v>
      </c>
      <c r="J28" s="8">
        <f>FC_TRA_RAIL_E!J28+FC_TRA_ROAD_E!J28+FC_TRA_DAVI_E!J28+FC_TRA_DNAVI_E!J28+FC_TRA_PIPE_E!J28</f>
        <v>0</v>
      </c>
      <c r="K28" s="8">
        <f>FC_TRA_RAIL_E!K28+FC_TRA_ROAD_E!K28+FC_TRA_DAVI_E!K28+FC_TRA_DNAVI_E!K28+FC_TRA_PIPE_E!K28</f>
        <v>0</v>
      </c>
      <c r="L28" s="8">
        <f>FC_TRA_RAIL_E!L28+FC_TRA_ROAD_E!L28+FC_TRA_DAVI_E!L28+FC_TRA_DNAVI_E!L28+FC_TRA_PIPE_E!L28</f>
        <v>0</v>
      </c>
      <c r="M28" s="8">
        <f>FC_TRA_RAIL_E!M28+FC_TRA_ROAD_E!M28+FC_TRA_DAVI_E!M28+FC_TRA_DNAVI_E!M28+FC_TRA_PIPE_E!M28</f>
        <v>0</v>
      </c>
      <c r="N28" s="8">
        <f>FC_TRA_RAIL_E!N28+FC_TRA_ROAD_E!N28+FC_TRA_DAVI_E!N28+FC_TRA_DNAVI_E!N28+FC_TRA_PIPE_E!N28</f>
        <v>0</v>
      </c>
      <c r="O28" s="8">
        <f>FC_TRA_RAIL_E!O28+FC_TRA_ROAD_E!O28+FC_TRA_DAVI_E!O28+FC_TRA_DNAVI_E!O28+FC_TRA_PIPE_E!O28</f>
        <v>0</v>
      </c>
      <c r="P28" s="8">
        <f>FC_TRA_RAIL_E!P28+FC_TRA_ROAD_E!P28+FC_TRA_DAVI_E!P28+FC_TRA_DNAVI_E!P28+FC_TRA_PIPE_E!P28</f>
        <v>0</v>
      </c>
      <c r="Q28" s="8">
        <f>FC_TRA_RAIL_E!Q28+FC_TRA_ROAD_E!Q28+FC_TRA_DAVI_E!Q28+FC_TRA_DNAVI_E!Q28+FC_TRA_PIPE_E!Q28</f>
        <v>0</v>
      </c>
      <c r="R28" s="8">
        <f>FC_TRA_RAIL_E!R28+FC_TRA_ROAD_E!R28+FC_TRA_DAVI_E!R28+FC_TRA_DNAVI_E!R28+FC_TRA_PIPE_E!R28</f>
        <v>0</v>
      </c>
      <c r="S28" s="8">
        <f>FC_TRA_RAIL_E!S28+FC_TRA_ROAD_E!S28+FC_TRA_DAVI_E!S28+FC_TRA_DNAVI_E!S28+FC_TRA_PIPE_E!S28</f>
        <v>0</v>
      </c>
      <c r="T28" s="8">
        <f>FC_TRA_RAIL_E!T28+FC_TRA_ROAD_E!T28+FC_TRA_DAVI_E!T28+FC_TRA_DNAVI_E!T28+FC_TRA_PIPE_E!T28</f>
        <v>0</v>
      </c>
      <c r="U28" s="8">
        <f>FC_TRA_RAIL_E!U28+FC_TRA_ROAD_E!U28+FC_TRA_DAVI_E!U28+FC_TRA_DNAVI_E!U28+FC_TRA_PIPE_E!U28</f>
        <v>0</v>
      </c>
      <c r="V28" s="8">
        <f>FC_TRA_RAIL_E!V28+FC_TRA_ROAD_E!V28+FC_TRA_DAVI_E!V28+FC_TRA_DNAVI_E!V28+FC_TRA_PIPE_E!V28</f>
        <v>0</v>
      </c>
      <c r="W28" s="8">
        <f>FC_TRA_RAIL_E!W28+FC_TRA_ROAD_E!W28+FC_TRA_DAVI_E!W28+FC_TRA_DNAVI_E!W28+FC_TRA_PIPE_E!W28</f>
        <v>0</v>
      </c>
      <c r="X28" s="8">
        <f>FC_TRA_RAIL_E!X28+FC_TRA_ROAD_E!X28+FC_TRA_DAVI_E!X28+FC_TRA_DNAVI_E!X28+FC_TRA_PIPE_E!X28</f>
        <v>0</v>
      </c>
      <c r="Y28" s="8">
        <f>FC_TRA_RAIL_E!Y28+FC_TRA_ROAD_E!Y28+FC_TRA_DAVI_E!Y28+FC_TRA_DNAVI_E!Y28+FC_TRA_PIPE_E!Y28</f>
        <v>0</v>
      </c>
      <c r="Z28" s="8">
        <f>FC_TRA_RAIL_E!Z28+FC_TRA_ROAD_E!Z28+FC_TRA_DAVI_E!Z28+FC_TRA_DNAVI_E!Z28+FC_TRA_PIPE_E!Z28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FC_TRA_RAIL_E!C29+FC_TRA_ROAD_E!C29+FC_TRA_DAVI_E!C29+FC_TRA_DNAVI_E!C29+FC_TRA_PIPE_E!C29</f>
        <v>0</v>
      </c>
      <c r="D29" s="8">
        <f>FC_TRA_RAIL_E!D29+FC_TRA_ROAD_E!D29+FC_TRA_DAVI_E!D29+FC_TRA_DNAVI_E!D29+FC_TRA_PIPE_E!D29</f>
        <v>0</v>
      </c>
      <c r="E29" s="8">
        <f>FC_TRA_RAIL_E!E29+FC_TRA_ROAD_E!E29+FC_TRA_DAVI_E!E29+FC_TRA_DNAVI_E!E29+FC_TRA_PIPE_E!E29</f>
        <v>0</v>
      </c>
      <c r="F29" s="8">
        <f>FC_TRA_RAIL_E!F29+FC_TRA_ROAD_E!F29+FC_TRA_DAVI_E!F29+FC_TRA_DNAVI_E!F29+FC_TRA_PIPE_E!F29</f>
        <v>0</v>
      </c>
      <c r="G29" s="8">
        <f>FC_TRA_RAIL_E!G29+FC_TRA_ROAD_E!G29+FC_TRA_DAVI_E!G29+FC_TRA_DNAVI_E!G29+FC_TRA_PIPE_E!G29</f>
        <v>0</v>
      </c>
      <c r="H29" s="8">
        <f>FC_TRA_RAIL_E!H29+FC_TRA_ROAD_E!H29+FC_TRA_DAVI_E!H29+FC_TRA_DNAVI_E!H29+FC_TRA_PIPE_E!H29</f>
        <v>0</v>
      </c>
      <c r="I29" s="8">
        <f>FC_TRA_RAIL_E!I29+FC_TRA_ROAD_E!I29+FC_TRA_DAVI_E!I29+FC_TRA_DNAVI_E!I29+FC_TRA_PIPE_E!I29</f>
        <v>0</v>
      </c>
      <c r="J29" s="8">
        <f>FC_TRA_RAIL_E!J29+FC_TRA_ROAD_E!J29+FC_TRA_DAVI_E!J29+FC_TRA_DNAVI_E!J29+FC_TRA_PIPE_E!J29</f>
        <v>0</v>
      </c>
      <c r="K29" s="8">
        <f>FC_TRA_RAIL_E!K29+FC_TRA_ROAD_E!K29+FC_TRA_DAVI_E!K29+FC_TRA_DNAVI_E!K29+FC_TRA_PIPE_E!K29</f>
        <v>0</v>
      </c>
      <c r="L29" s="8">
        <f>FC_TRA_RAIL_E!L29+FC_TRA_ROAD_E!L29+FC_TRA_DAVI_E!L29+FC_TRA_DNAVI_E!L29+FC_TRA_PIPE_E!L29</f>
        <v>0</v>
      </c>
      <c r="M29" s="8">
        <f>FC_TRA_RAIL_E!M29+FC_TRA_ROAD_E!M29+FC_TRA_DAVI_E!M29+FC_TRA_DNAVI_E!M29+FC_TRA_PIPE_E!M29</f>
        <v>0</v>
      </c>
      <c r="N29" s="8">
        <f>FC_TRA_RAIL_E!N29+FC_TRA_ROAD_E!N29+FC_TRA_DAVI_E!N29+FC_TRA_DNAVI_E!N29+FC_TRA_PIPE_E!N29</f>
        <v>0</v>
      </c>
      <c r="O29" s="8">
        <f>FC_TRA_RAIL_E!O29+FC_TRA_ROAD_E!O29+FC_TRA_DAVI_E!O29+FC_TRA_DNAVI_E!O29+FC_TRA_PIPE_E!O29</f>
        <v>0</v>
      </c>
      <c r="P29" s="8">
        <f>FC_TRA_RAIL_E!P29+FC_TRA_ROAD_E!P29+FC_TRA_DAVI_E!P29+FC_TRA_DNAVI_E!P29+FC_TRA_PIPE_E!P29</f>
        <v>0</v>
      </c>
      <c r="Q29" s="8">
        <f>FC_TRA_RAIL_E!Q29+FC_TRA_ROAD_E!Q29+FC_TRA_DAVI_E!Q29+FC_TRA_DNAVI_E!Q29+FC_TRA_PIPE_E!Q29</f>
        <v>0</v>
      </c>
      <c r="R29" s="8">
        <f>FC_TRA_RAIL_E!R29+FC_TRA_ROAD_E!R29+FC_TRA_DAVI_E!R29+FC_TRA_DNAVI_E!R29+FC_TRA_PIPE_E!R29</f>
        <v>0</v>
      </c>
      <c r="S29" s="8">
        <f>FC_TRA_RAIL_E!S29+FC_TRA_ROAD_E!S29+FC_TRA_DAVI_E!S29+FC_TRA_DNAVI_E!S29+FC_TRA_PIPE_E!S29</f>
        <v>0</v>
      </c>
      <c r="T29" s="8">
        <f>FC_TRA_RAIL_E!T29+FC_TRA_ROAD_E!T29+FC_TRA_DAVI_E!T29+FC_TRA_DNAVI_E!T29+FC_TRA_PIPE_E!T29</f>
        <v>0</v>
      </c>
      <c r="U29" s="8">
        <f>FC_TRA_RAIL_E!U29+FC_TRA_ROAD_E!U29+FC_TRA_DAVI_E!U29+FC_TRA_DNAVI_E!U29+FC_TRA_PIPE_E!U29</f>
        <v>0</v>
      </c>
      <c r="V29" s="8">
        <f>FC_TRA_RAIL_E!V29+FC_TRA_ROAD_E!V29+FC_TRA_DAVI_E!V29+FC_TRA_DNAVI_E!V29+FC_TRA_PIPE_E!V29</f>
        <v>0</v>
      </c>
      <c r="W29" s="8">
        <f>FC_TRA_RAIL_E!W29+FC_TRA_ROAD_E!W29+FC_TRA_DAVI_E!W29+FC_TRA_DNAVI_E!W29+FC_TRA_PIPE_E!W29</f>
        <v>0</v>
      </c>
      <c r="X29" s="8">
        <f>FC_TRA_RAIL_E!X29+FC_TRA_ROAD_E!X29+FC_TRA_DAVI_E!X29+FC_TRA_DNAVI_E!X29+FC_TRA_PIPE_E!X29</f>
        <v>0</v>
      </c>
      <c r="Y29" s="8">
        <f>FC_TRA_RAIL_E!Y29+FC_TRA_ROAD_E!Y29+FC_TRA_DAVI_E!Y29+FC_TRA_DNAVI_E!Y29+FC_TRA_PIPE_E!Y29</f>
        <v>0</v>
      </c>
      <c r="Z29" s="8">
        <f>FC_TRA_RAIL_E!Z29+FC_TRA_ROAD_E!Z29+FC_TRA_DAVI_E!Z29+FC_TRA_DNAVI_E!Z29+FC_TRA_PIPE_E!Z29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FC_TRA_RAIL_E!C30+FC_TRA_ROAD_E!C30+FC_TRA_DAVI_E!C30+FC_TRA_DNAVI_E!C30+FC_TRA_PIPE_E!C30</f>
        <v>0</v>
      </c>
      <c r="D30" s="8">
        <f>FC_TRA_RAIL_E!D30+FC_TRA_ROAD_E!D30+FC_TRA_DAVI_E!D30+FC_TRA_DNAVI_E!D30+FC_TRA_PIPE_E!D30</f>
        <v>0</v>
      </c>
      <c r="E30" s="8">
        <f>FC_TRA_RAIL_E!E30+FC_TRA_ROAD_E!E30+FC_TRA_DAVI_E!E30+FC_TRA_DNAVI_E!E30+FC_TRA_PIPE_E!E30</f>
        <v>0</v>
      </c>
      <c r="F30" s="8">
        <f>FC_TRA_RAIL_E!F30+FC_TRA_ROAD_E!F30+FC_TRA_DAVI_E!F30+FC_TRA_DNAVI_E!F30+FC_TRA_PIPE_E!F30</f>
        <v>0</v>
      </c>
      <c r="G30" s="8">
        <f>FC_TRA_RAIL_E!G30+FC_TRA_ROAD_E!G30+FC_TRA_DAVI_E!G30+FC_TRA_DNAVI_E!G30+FC_TRA_PIPE_E!G30</f>
        <v>0</v>
      </c>
      <c r="H30" s="8">
        <f>FC_TRA_RAIL_E!H30+FC_TRA_ROAD_E!H30+FC_TRA_DAVI_E!H30+FC_TRA_DNAVI_E!H30+FC_TRA_PIPE_E!H30</f>
        <v>0</v>
      </c>
      <c r="I30" s="8">
        <f>FC_TRA_RAIL_E!I30+FC_TRA_ROAD_E!I30+FC_TRA_DAVI_E!I30+FC_TRA_DNAVI_E!I30+FC_TRA_PIPE_E!I30</f>
        <v>0</v>
      </c>
      <c r="J30" s="8">
        <f>FC_TRA_RAIL_E!J30+FC_TRA_ROAD_E!J30+FC_TRA_DAVI_E!J30+FC_TRA_DNAVI_E!J30+FC_TRA_PIPE_E!J30</f>
        <v>0</v>
      </c>
      <c r="K30" s="8">
        <f>FC_TRA_RAIL_E!K30+FC_TRA_ROAD_E!K30+FC_TRA_DAVI_E!K30+FC_TRA_DNAVI_E!K30+FC_TRA_PIPE_E!K30</f>
        <v>0</v>
      </c>
      <c r="L30" s="8">
        <f>FC_TRA_RAIL_E!L30+FC_TRA_ROAD_E!L30+FC_TRA_DAVI_E!L30+FC_TRA_DNAVI_E!L30+FC_TRA_PIPE_E!L30</f>
        <v>0</v>
      </c>
      <c r="M30" s="8">
        <f>FC_TRA_RAIL_E!M30+FC_TRA_ROAD_E!M30+FC_TRA_DAVI_E!M30+FC_TRA_DNAVI_E!M30+FC_TRA_PIPE_E!M30</f>
        <v>0</v>
      </c>
      <c r="N30" s="8">
        <f>FC_TRA_RAIL_E!N30+FC_TRA_ROAD_E!N30+FC_TRA_DAVI_E!N30+FC_TRA_DNAVI_E!N30+FC_TRA_PIPE_E!N30</f>
        <v>0</v>
      </c>
      <c r="O30" s="8">
        <f>FC_TRA_RAIL_E!O30+FC_TRA_ROAD_E!O30+FC_TRA_DAVI_E!O30+FC_TRA_DNAVI_E!O30+FC_TRA_PIPE_E!O30</f>
        <v>0</v>
      </c>
      <c r="P30" s="8">
        <f>FC_TRA_RAIL_E!P30+FC_TRA_ROAD_E!P30+FC_TRA_DAVI_E!P30+FC_TRA_DNAVI_E!P30+FC_TRA_PIPE_E!P30</f>
        <v>0</v>
      </c>
      <c r="Q30" s="8">
        <f>FC_TRA_RAIL_E!Q30+FC_TRA_ROAD_E!Q30+FC_TRA_DAVI_E!Q30+FC_TRA_DNAVI_E!Q30+FC_TRA_PIPE_E!Q30</f>
        <v>0</v>
      </c>
      <c r="R30" s="8">
        <f>FC_TRA_RAIL_E!R30+FC_TRA_ROAD_E!R30+FC_TRA_DAVI_E!R30+FC_TRA_DNAVI_E!R30+FC_TRA_PIPE_E!R30</f>
        <v>0</v>
      </c>
      <c r="S30" s="8">
        <f>FC_TRA_RAIL_E!S30+FC_TRA_ROAD_E!S30+FC_TRA_DAVI_E!S30+FC_TRA_DNAVI_E!S30+FC_TRA_PIPE_E!S30</f>
        <v>0</v>
      </c>
      <c r="T30" s="8">
        <f>FC_TRA_RAIL_E!T30+FC_TRA_ROAD_E!T30+FC_TRA_DAVI_E!T30+FC_TRA_DNAVI_E!T30+FC_TRA_PIPE_E!T30</f>
        <v>0</v>
      </c>
      <c r="U30" s="8">
        <f>FC_TRA_RAIL_E!U30+FC_TRA_ROAD_E!U30+FC_TRA_DAVI_E!U30+FC_TRA_DNAVI_E!U30+FC_TRA_PIPE_E!U30</f>
        <v>0</v>
      </c>
      <c r="V30" s="8">
        <f>FC_TRA_RAIL_E!V30+FC_TRA_ROAD_E!V30+FC_TRA_DAVI_E!V30+FC_TRA_DNAVI_E!V30+FC_TRA_PIPE_E!V30</f>
        <v>0</v>
      </c>
      <c r="W30" s="8">
        <f>FC_TRA_RAIL_E!W30+FC_TRA_ROAD_E!W30+FC_TRA_DAVI_E!W30+FC_TRA_DNAVI_E!W30+FC_TRA_PIPE_E!W30</f>
        <v>0</v>
      </c>
      <c r="X30" s="8">
        <f>FC_TRA_RAIL_E!X30+FC_TRA_ROAD_E!X30+FC_TRA_DAVI_E!X30+FC_TRA_DNAVI_E!X30+FC_TRA_PIPE_E!X30</f>
        <v>0</v>
      </c>
      <c r="Y30" s="8">
        <f>FC_TRA_RAIL_E!Y30+FC_TRA_ROAD_E!Y30+FC_TRA_DAVI_E!Y30+FC_TRA_DNAVI_E!Y30+FC_TRA_PIPE_E!Y30</f>
        <v>0</v>
      </c>
      <c r="Z30" s="8">
        <f>FC_TRA_RAIL_E!Z30+FC_TRA_ROAD_E!Z30+FC_TRA_DAVI_E!Z30+FC_TRA_DNAVI_E!Z30+FC_TRA_PIPE_E!Z30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FC_TRA_RAIL_E!C31+FC_TRA_ROAD_E!C31+FC_TRA_DAVI_E!C31+FC_TRA_DNAVI_E!C31+FC_TRA_PIPE_E!C31</f>
        <v>0</v>
      </c>
      <c r="D31" s="8">
        <f>FC_TRA_RAIL_E!D31+FC_TRA_ROAD_E!D31+FC_TRA_DAVI_E!D31+FC_TRA_DNAVI_E!D31+FC_TRA_PIPE_E!D31</f>
        <v>0</v>
      </c>
      <c r="E31" s="8">
        <f>FC_TRA_RAIL_E!E31+FC_TRA_ROAD_E!E31+FC_TRA_DAVI_E!E31+FC_TRA_DNAVI_E!E31+FC_TRA_PIPE_E!E31</f>
        <v>0</v>
      </c>
      <c r="F31" s="8">
        <f>FC_TRA_RAIL_E!F31+FC_TRA_ROAD_E!F31+FC_TRA_DAVI_E!F31+FC_TRA_DNAVI_E!F31+FC_TRA_PIPE_E!F31</f>
        <v>0</v>
      </c>
      <c r="G31" s="8">
        <f>FC_TRA_RAIL_E!G31+FC_TRA_ROAD_E!G31+FC_TRA_DAVI_E!G31+FC_TRA_DNAVI_E!G31+FC_TRA_PIPE_E!G31</f>
        <v>0</v>
      </c>
      <c r="H31" s="8">
        <f>FC_TRA_RAIL_E!H31+FC_TRA_ROAD_E!H31+FC_TRA_DAVI_E!H31+FC_TRA_DNAVI_E!H31+FC_TRA_PIPE_E!H31</f>
        <v>0</v>
      </c>
      <c r="I31" s="8">
        <f>FC_TRA_RAIL_E!I31+FC_TRA_ROAD_E!I31+FC_TRA_DAVI_E!I31+FC_TRA_DNAVI_E!I31+FC_TRA_PIPE_E!I31</f>
        <v>0</v>
      </c>
      <c r="J31" s="8">
        <f>FC_TRA_RAIL_E!J31+FC_TRA_ROAD_E!J31+FC_TRA_DAVI_E!J31+FC_TRA_DNAVI_E!J31+FC_TRA_PIPE_E!J31</f>
        <v>0</v>
      </c>
      <c r="K31" s="8">
        <f>FC_TRA_RAIL_E!K31+FC_TRA_ROAD_E!K31+FC_TRA_DAVI_E!K31+FC_TRA_DNAVI_E!K31+FC_TRA_PIPE_E!K31</f>
        <v>0</v>
      </c>
      <c r="L31" s="8">
        <f>FC_TRA_RAIL_E!L31+FC_TRA_ROAD_E!L31+FC_TRA_DAVI_E!L31+FC_TRA_DNAVI_E!L31+FC_TRA_PIPE_E!L31</f>
        <v>0</v>
      </c>
      <c r="M31" s="8">
        <f>FC_TRA_RAIL_E!M31+FC_TRA_ROAD_E!M31+FC_TRA_DAVI_E!M31+FC_TRA_DNAVI_E!M31+FC_TRA_PIPE_E!M31</f>
        <v>0</v>
      </c>
      <c r="N31" s="8">
        <f>FC_TRA_RAIL_E!N31+FC_TRA_ROAD_E!N31+FC_TRA_DAVI_E!N31+FC_TRA_DNAVI_E!N31+FC_TRA_PIPE_E!N31</f>
        <v>0</v>
      </c>
      <c r="O31" s="8">
        <f>FC_TRA_RAIL_E!O31+FC_TRA_ROAD_E!O31+FC_TRA_DAVI_E!O31+FC_TRA_DNAVI_E!O31+FC_TRA_PIPE_E!O31</f>
        <v>0</v>
      </c>
      <c r="P31" s="8">
        <f>FC_TRA_RAIL_E!P31+FC_TRA_ROAD_E!P31+FC_TRA_DAVI_E!P31+FC_TRA_DNAVI_E!P31+FC_TRA_PIPE_E!P31</f>
        <v>0</v>
      </c>
      <c r="Q31" s="8">
        <f>FC_TRA_RAIL_E!Q31+FC_TRA_ROAD_E!Q31+FC_TRA_DAVI_E!Q31+FC_TRA_DNAVI_E!Q31+FC_TRA_PIPE_E!Q31</f>
        <v>0</v>
      </c>
      <c r="R31" s="8">
        <f>FC_TRA_RAIL_E!R31+FC_TRA_ROAD_E!R31+FC_TRA_DAVI_E!R31+FC_TRA_DNAVI_E!R31+FC_TRA_PIPE_E!R31</f>
        <v>0</v>
      </c>
      <c r="S31" s="8">
        <f>FC_TRA_RAIL_E!S31+FC_TRA_ROAD_E!S31+FC_TRA_DAVI_E!S31+FC_TRA_DNAVI_E!S31+FC_TRA_PIPE_E!S31</f>
        <v>0</v>
      </c>
      <c r="T31" s="8">
        <f>FC_TRA_RAIL_E!T31+FC_TRA_ROAD_E!T31+FC_TRA_DAVI_E!T31+FC_TRA_DNAVI_E!T31+FC_TRA_PIPE_E!T31</f>
        <v>0</v>
      </c>
      <c r="U31" s="8">
        <f>FC_TRA_RAIL_E!U31+FC_TRA_ROAD_E!U31+FC_TRA_DAVI_E!U31+FC_TRA_DNAVI_E!U31+FC_TRA_PIPE_E!U31</f>
        <v>0</v>
      </c>
      <c r="V31" s="8">
        <f>FC_TRA_RAIL_E!V31+FC_TRA_ROAD_E!V31+FC_TRA_DAVI_E!V31+FC_TRA_DNAVI_E!V31+FC_TRA_PIPE_E!V31</f>
        <v>0</v>
      </c>
      <c r="W31" s="8">
        <f>FC_TRA_RAIL_E!W31+FC_TRA_ROAD_E!W31+FC_TRA_DAVI_E!W31+FC_TRA_DNAVI_E!W31+FC_TRA_PIPE_E!W31</f>
        <v>0</v>
      </c>
      <c r="X31" s="8">
        <f>FC_TRA_RAIL_E!X31+FC_TRA_ROAD_E!X31+FC_TRA_DAVI_E!X31+FC_TRA_DNAVI_E!X31+FC_TRA_PIPE_E!X31</f>
        <v>0</v>
      </c>
      <c r="Y31" s="8">
        <f>FC_TRA_RAIL_E!Y31+FC_TRA_ROAD_E!Y31+FC_TRA_DAVI_E!Y31+FC_TRA_DNAVI_E!Y31+FC_TRA_PIPE_E!Y31</f>
        <v>0</v>
      </c>
      <c r="Z31" s="8">
        <f>FC_TRA_RAIL_E!Z31+FC_TRA_ROAD_E!Z31+FC_TRA_DAVI_E!Z31+FC_TRA_DNAVI_E!Z31+FC_TRA_PIPE_E!Z31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FC_TRA_RAIL_E!C32+FC_TRA_ROAD_E!C32+FC_TRA_DAVI_E!C32+FC_TRA_DNAVI_E!C32+FC_TRA_PIPE_E!C32</f>
        <v>0</v>
      </c>
      <c r="D32" s="8">
        <f>FC_TRA_RAIL_E!D32+FC_TRA_ROAD_E!D32+FC_TRA_DAVI_E!D32+FC_TRA_DNAVI_E!D32+FC_TRA_PIPE_E!D32</f>
        <v>0</v>
      </c>
      <c r="E32" s="8">
        <f>FC_TRA_RAIL_E!E32+FC_TRA_ROAD_E!E32+FC_TRA_DAVI_E!E32+FC_TRA_DNAVI_E!E32+FC_TRA_PIPE_E!E32</f>
        <v>0</v>
      </c>
      <c r="F32" s="8">
        <f>FC_TRA_RAIL_E!F32+FC_TRA_ROAD_E!F32+FC_TRA_DAVI_E!F32+FC_TRA_DNAVI_E!F32+FC_TRA_PIPE_E!F32</f>
        <v>0</v>
      </c>
      <c r="G32" s="8">
        <f>FC_TRA_RAIL_E!G32+FC_TRA_ROAD_E!G32+FC_TRA_DAVI_E!G32+FC_TRA_DNAVI_E!G32+FC_TRA_PIPE_E!G32</f>
        <v>0</v>
      </c>
      <c r="H32" s="8">
        <f>FC_TRA_RAIL_E!H32+FC_TRA_ROAD_E!H32+FC_TRA_DAVI_E!H32+FC_TRA_DNAVI_E!H32+FC_TRA_PIPE_E!H32</f>
        <v>0</v>
      </c>
      <c r="I32" s="8">
        <f>FC_TRA_RAIL_E!I32+FC_TRA_ROAD_E!I32+FC_TRA_DAVI_E!I32+FC_TRA_DNAVI_E!I32+FC_TRA_PIPE_E!I32</f>
        <v>0</v>
      </c>
      <c r="J32" s="8">
        <f>FC_TRA_RAIL_E!J32+FC_TRA_ROAD_E!J32+FC_TRA_DAVI_E!J32+FC_TRA_DNAVI_E!J32+FC_TRA_PIPE_E!J32</f>
        <v>0</v>
      </c>
      <c r="K32" s="8">
        <f>FC_TRA_RAIL_E!K32+FC_TRA_ROAD_E!K32+FC_TRA_DAVI_E!K32+FC_TRA_DNAVI_E!K32+FC_TRA_PIPE_E!K32</f>
        <v>0</v>
      </c>
      <c r="L32" s="8">
        <f>FC_TRA_RAIL_E!L32+FC_TRA_ROAD_E!L32+FC_TRA_DAVI_E!L32+FC_TRA_DNAVI_E!L32+FC_TRA_PIPE_E!L32</f>
        <v>0</v>
      </c>
      <c r="M32" s="8">
        <f>FC_TRA_RAIL_E!M32+FC_TRA_ROAD_E!M32+FC_TRA_DAVI_E!M32+FC_TRA_DNAVI_E!M32+FC_TRA_PIPE_E!M32</f>
        <v>0</v>
      </c>
      <c r="N32" s="8">
        <f>FC_TRA_RAIL_E!N32+FC_TRA_ROAD_E!N32+FC_TRA_DAVI_E!N32+FC_TRA_DNAVI_E!N32+FC_TRA_PIPE_E!N32</f>
        <v>0</v>
      </c>
      <c r="O32" s="8">
        <f>FC_TRA_RAIL_E!O32+FC_TRA_ROAD_E!O32+FC_TRA_DAVI_E!O32+FC_TRA_DNAVI_E!O32+FC_TRA_PIPE_E!O32</f>
        <v>0</v>
      </c>
      <c r="P32" s="8">
        <f>FC_TRA_RAIL_E!P32+FC_TRA_ROAD_E!P32+FC_TRA_DAVI_E!P32+FC_TRA_DNAVI_E!P32+FC_TRA_PIPE_E!P32</f>
        <v>0</v>
      </c>
      <c r="Q32" s="8">
        <f>FC_TRA_RAIL_E!Q32+FC_TRA_ROAD_E!Q32+FC_TRA_DAVI_E!Q32+FC_TRA_DNAVI_E!Q32+FC_TRA_PIPE_E!Q32</f>
        <v>0</v>
      </c>
      <c r="R32" s="8">
        <f>FC_TRA_RAIL_E!R32+FC_TRA_ROAD_E!R32+FC_TRA_DAVI_E!R32+FC_TRA_DNAVI_E!R32+FC_TRA_PIPE_E!R32</f>
        <v>0</v>
      </c>
      <c r="S32" s="8">
        <f>FC_TRA_RAIL_E!S32+FC_TRA_ROAD_E!S32+FC_TRA_DAVI_E!S32+FC_TRA_DNAVI_E!S32+FC_TRA_PIPE_E!S32</f>
        <v>0</v>
      </c>
      <c r="T32" s="8">
        <f>FC_TRA_RAIL_E!T32+FC_TRA_ROAD_E!T32+FC_TRA_DAVI_E!T32+FC_TRA_DNAVI_E!T32+FC_TRA_PIPE_E!T32</f>
        <v>0</v>
      </c>
      <c r="U32" s="8">
        <f>FC_TRA_RAIL_E!U32+FC_TRA_ROAD_E!U32+FC_TRA_DAVI_E!U32+FC_TRA_DNAVI_E!U32+FC_TRA_PIPE_E!U32</f>
        <v>0</v>
      </c>
      <c r="V32" s="8">
        <f>FC_TRA_RAIL_E!V32+FC_TRA_ROAD_E!V32+FC_TRA_DAVI_E!V32+FC_TRA_DNAVI_E!V32+FC_TRA_PIPE_E!V32</f>
        <v>0</v>
      </c>
      <c r="W32" s="8">
        <f>FC_TRA_RAIL_E!W32+FC_TRA_ROAD_E!W32+FC_TRA_DAVI_E!W32+FC_TRA_DNAVI_E!W32+FC_TRA_PIPE_E!W32</f>
        <v>0</v>
      </c>
      <c r="X32" s="8">
        <f>FC_TRA_RAIL_E!X32+FC_TRA_ROAD_E!X32+FC_TRA_DAVI_E!X32+FC_TRA_DNAVI_E!X32+FC_TRA_PIPE_E!X32</f>
        <v>0</v>
      </c>
      <c r="Y32" s="8">
        <f>FC_TRA_RAIL_E!Y32+FC_TRA_ROAD_E!Y32+FC_TRA_DAVI_E!Y32+FC_TRA_DNAVI_E!Y32+FC_TRA_PIPE_E!Y32</f>
        <v>0</v>
      </c>
      <c r="Z32" s="8">
        <f>FC_TRA_RAIL_E!Z32+FC_TRA_ROAD_E!Z32+FC_TRA_DAVI_E!Z32+FC_TRA_DNAVI_E!Z32+FC_TRA_PIPE_E!Z32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V33" si="26">SUM(C34:C50)</f>
        <v>17926.18200936</v>
      </c>
      <c r="D33" s="19">
        <f t="shared" si="26"/>
        <v>18164.502962279999</v>
      </c>
      <c r="E33" s="19">
        <f t="shared" si="26"/>
        <v>18805.423009680006</v>
      </c>
      <c r="F33" s="19">
        <f t="shared" si="26"/>
        <v>19762.422442200001</v>
      </c>
      <c r="G33" s="19">
        <f t="shared" si="26"/>
        <v>20229.937094159999</v>
      </c>
      <c r="H33" s="19">
        <f t="shared" si="26"/>
        <v>19387.95975396</v>
      </c>
      <c r="I33" s="19">
        <f t="shared" si="26"/>
        <v>19227.918952439995</v>
      </c>
      <c r="J33" s="19">
        <f t="shared" si="26"/>
        <v>19281.288751199998</v>
      </c>
      <c r="K33" s="19">
        <f t="shared" si="26"/>
        <v>19342.402373879999</v>
      </c>
      <c r="L33" s="19">
        <f t="shared" si="26"/>
        <v>19057.364739000001</v>
      </c>
      <c r="M33" s="19">
        <f t="shared" si="26"/>
        <v>18626.421996000001</v>
      </c>
      <c r="N33" s="19">
        <f t="shared" si="26"/>
        <v>17290.134746279997</v>
      </c>
      <c r="O33" s="19">
        <f t="shared" si="26"/>
        <v>15915.305106</v>
      </c>
      <c r="P33" s="19">
        <f t="shared" si="26"/>
        <v>15685.642310400004</v>
      </c>
      <c r="Q33" s="19">
        <f t="shared" si="26"/>
        <v>15772.712385959998</v>
      </c>
      <c r="R33" s="19">
        <f t="shared" si="26"/>
        <v>15850.9381464</v>
      </c>
      <c r="S33" s="19">
        <f t="shared" si="26"/>
        <v>16435.72592316</v>
      </c>
      <c r="T33" s="19">
        <f t="shared" si="26"/>
        <v>16787.778278759997</v>
      </c>
      <c r="U33" s="19">
        <f t="shared" si="26"/>
        <v>16905.882311280002</v>
      </c>
      <c r="V33" s="19">
        <f t="shared" si="26"/>
        <v>17281.92965364</v>
      </c>
      <c r="W33" s="19">
        <f t="shared" ref="W33:X33" si="27">SUM(W34:W50)</f>
        <v>14389.4954808</v>
      </c>
      <c r="X33" s="19">
        <f t="shared" si="27"/>
        <v>15488.916471359998</v>
      </c>
      <c r="Y33" s="19">
        <f t="shared" ref="Y33:Z33" si="28">SUM(Y34:Y50)</f>
        <v>16440.228858959999</v>
      </c>
      <c r="Z33" s="19">
        <f t="shared" si="28"/>
        <v>17516.345893559999</v>
      </c>
    </row>
    <row r="34" spans="1:26" ht="11.25" customHeight="1" x14ac:dyDescent="0.2">
      <c r="A34" s="28" t="s">
        <v>54</v>
      </c>
      <c r="B34" s="7" t="s">
        <v>55</v>
      </c>
      <c r="C34" s="8">
        <f>FC_TRA_RAIL_E!C34+FC_TRA_ROAD_E!C34+FC_TRA_DAVI_E!C34+FC_TRA_DNAVI_E!C34+FC_TRA_PIPE_E!C34</f>
        <v>0</v>
      </c>
      <c r="D34" s="8">
        <f>FC_TRA_RAIL_E!D34+FC_TRA_ROAD_E!D34+FC_TRA_DAVI_E!D34+FC_TRA_DNAVI_E!D34+FC_TRA_PIPE_E!D34</f>
        <v>0</v>
      </c>
      <c r="E34" s="8">
        <f>FC_TRA_RAIL_E!E34+FC_TRA_ROAD_E!E34+FC_TRA_DAVI_E!E34+FC_TRA_DNAVI_E!E34+FC_TRA_PIPE_E!E34</f>
        <v>0</v>
      </c>
      <c r="F34" s="8">
        <f>FC_TRA_RAIL_E!F34+FC_TRA_ROAD_E!F34+FC_TRA_DAVI_E!F34+FC_TRA_DNAVI_E!F34+FC_TRA_PIPE_E!F34</f>
        <v>0</v>
      </c>
      <c r="G34" s="8">
        <f>FC_TRA_RAIL_E!G34+FC_TRA_ROAD_E!G34+FC_TRA_DAVI_E!G34+FC_TRA_DNAVI_E!G34+FC_TRA_PIPE_E!G34</f>
        <v>0</v>
      </c>
      <c r="H34" s="8">
        <f>FC_TRA_RAIL_E!H34+FC_TRA_ROAD_E!H34+FC_TRA_DAVI_E!H34+FC_TRA_DNAVI_E!H34+FC_TRA_PIPE_E!H34</f>
        <v>0</v>
      </c>
      <c r="I34" s="8">
        <f>FC_TRA_RAIL_E!I34+FC_TRA_ROAD_E!I34+FC_TRA_DAVI_E!I34+FC_TRA_DNAVI_E!I34+FC_TRA_PIPE_E!I34</f>
        <v>0</v>
      </c>
      <c r="J34" s="8">
        <f>FC_TRA_RAIL_E!J34+FC_TRA_ROAD_E!J34+FC_TRA_DAVI_E!J34+FC_TRA_DNAVI_E!J34+FC_TRA_PIPE_E!J34</f>
        <v>0</v>
      </c>
      <c r="K34" s="8">
        <f>FC_TRA_RAIL_E!K34+FC_TRA_ROAD_E!K34+FC_TRA_DAVI_E!K34+FC_TRA_DNAVI_E!K34+FC_TRA_PIPE_E!K34</f>
        <v>0</v>
      </c>
      <c r="L34" s="8">
        <f>FC_TRA_RAIL_E!L34+FC_TRA_ROAD_E!L34+FC_TRA_DAVI_E!L34+FC_TRA_DNAVI_E!L34+FC_TRA_PIPE_E!L34</f>
        <v>0</v>
      </c>
      <c r="M34" s="8">
        <f>FC_TRA_RAIL_E!M34+FC_TRA_ROAD_E!M34+FC_TRA_DAVI_E!M34+FC_TRA_DNAVI_E!M34+FC_TRA_PIPE_E!M34</f>
        <v>0</v>
      </c>
      <c r="N34" s="8">
        <f>FC_TRA_RAIL_E!N34+FC_TRA_ROAD_E!N34+FC_TRA_DAVI_E!N34+FC_TRA_DNAVI_E!N34+FC_TRA_PIPE_E!N34</f>
        <v>0</v>
      </c>
      <c r="O34" s="8">
        <f>FC_TRA_RAIL_E!O34+FC_TRA_ROAD_E!O34+FC_TRA_DAVI_E!O34+FC_TRA_DNAVI_E!O34+FC_TRA_PIPE_E!O34</f>
        <v>0</v>
      </c>
      <c r="P34" s="8">
        <f>FC_TRA_RAIL_E!P34+FC_TRA_ROAD_E!P34+FC_TRA_DAVI_E!P34+FC_TRA_DNAVI_E!P34+FC_TRA_PIPE_E!P34</f>
        <v>0</v>
      </c>
      <c r="Q34" s="8">
        <f>FC_TRA_RAIL_E!Q34+FC_TRA_ROAD_E!Q34+FC_TRA_DAVI_E!Q34+FC_TRA_DNAVI_E!Q34+FC_TRA_PIPE_E!Q34</f>
        <v>0</v>
      </c>
      <c r="R34" s="8">
        <f>FC_TRA_RAIL_E!R34+FC_TRA_ROAD_E!R34+FC_TRA_DAVI_E!R34+FC_TRA_DNAVI_E!R34+FC_TRA_PIPE_E!R34</f>
        <v>0</v>
      </c>
      <c r="S34" s="8">
        <f>FC_TRA_RAIL_E!S34+FC_TRA_ROAD_E!S34+FC_TRA_DAVI_E!S34+FC_TRA_DNAVI_E!S34+FC_TRA_PIPE_E!S34</f>
        <v>0</v>
      </c>
      <c r="T34" s="8">
        <f>FC_TRA_RAIL_E!T34+FC_TRA_ROAD_E!T34+FC_TRA_DAVI_E!T34+FC_TRA_DNAVI_E!T34+FC_TRA_PIPE_E!T34</f>
        <v>0</v>
      </c>
      <c r="U34" s="8">
        <f>FC_TRA_RAIL_E!U34+FC_TRA_ROAD_E!U34+FC_TRA_DAVI_E!U34+FC_TRA_DNAVI_E!U34+FC_TRA_PIPE_E!U34</f>
        <v>0</v>
      </c>
      <c r="V34" s="8">
        <f>FC_TRA_RAIL_E!V34+FC_TRA_ROAD_E!V34+FC_TRA_DAVI_E!V34+FC_TRA_DNAVI_E!V34+FC_TRA_PIPE_E!V34</f>
        <v>0</v>
      </c>
      <c r="W34" s="8">
        <f>FC_TRA_RAIL_E!W34+FC_TRA_ROAD_E!W34+FC_TRA_DAVI_E!W34+FC_TRA_DNAVI_E!W34+FC_TRA_PIPE_E!W34</f>
        <v>0</v>
      </c>
      <c r="X34" s="8">
        <f>FC_TRA_RAIL_E!X34+FC_TRA_ROAD_E!X34+FC_TRA_DAVI_E!X34+FC_TRA_DNAVI_E!X34+FC_TRA_PIPE_E!X34</f>
        <v>0</v>
      </c>
      <c r="Y34" s="8">
        <f>FC_TRA_RAIL_E!Y34+FC_TRA_ROAD_E!Y34+FC_TRA_DAVI_E!Y34+FC_TRA_DNAVI_E!Y34+FC_TRA_PIPE_E!Y34</f>
        <v>0</v>
      </c>
      <c r="Z34" s="8">
        <f>FC_TRA_RAIL_E!Z34+FC_TRA_ROAD_E!Z34+FC_TRA_DAVI_E!Z34+FC_TRA_DNAVI_E!Z34+FC_TRA_PIPE_E!Z34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FC_TRA_RAIL_E!C35+FC_TRA_ROAD_E!C35+FC_TRA_DAVI_E!C35+FC_TRA_DNAVI_E!C35+FC_TRA_PIPE_E!C35</f>
        <v>0</v>
      </c>
      <c r="D35" s="8">
        <f>FC_TRA_RAIL_E!D35+FC_TRA_ROAD_E!D35+FC_TRA_DAVI_E!D35+FC_TRA_DNAVI_E!D35+FC_TRA_PIPE_E!D35</f>
        <v>0</v>
      </c>
      <c r="E35" s="8">
        <f>FC_TRA_RAIL_E!E35+FC_TRA_ROAD_E!E35+FC_TRA_DAVI_E!E35+FC_TRA_DNAVI_E!E35+FC_TRA_PIPE_E!E35</f>
        <v>0</v>
      </c>
      <c r="F35" s="8">
        <f>FC_TRA_RAIL_E!F35+FC_TRA_ROAD_E!F35+FC_TRA_DAVI_E!F35+FC_TRA_DNAVI_E!F35+FC_TRA_PIPE_E!F35</f>
        <v>0</v>
      </c>
      <c r="G35" s="8">
        <f>FC_TRA_RAIL_E!G35+FC_TRA_ROAD_E!G35+FC_TRA_DAVI_E!G35+FC_TRA_DNAVI_E!G35+FC_TRA_PIPE_E!G35</f>
        <v>0</v>
      </c>
      <c r="H35" s="8">
        <f>FC_TRA_RAIL_E!H35+FC_TRA_ROAD_E!H35+FC_TRA_DAVI_E!H35+FC_TRA_DNAVI_E!H35+FC_TRA_PIPE_E!H35</f>
        <v>0</v>
      </c>
      <c r="I35" s="8">
        <f>FC_TRA_RAIL_E!I35+FC_TRA_ROAD_E!I35+FC_TRA_DAVI_E!I35+FC_TRA_DNAVI_E!I35+FC_TRA_PIPE_E!I35</f>
        <v>0</v>
      </c>
      <c r="J35" s="8">
        <f>FC_TRA_RAIL_E!J35+FC_TRA_ROAD_E!J35+FC_TRA_DAVI_E!J35+FC_TRA_DNAVI_E!J35+FC_TRA_PIPE_E!J35</f>
        <v>0</v>
      </c>
      <c r="K35" s="8">
        <f>FC_TRA_RAIL_E!K35+FC_TRA_ROAD_E!K35+FC_TRA_DAVI_E!K35+FC_TRA_DNAVI_E!K35+FC_TRA_PIPE_E!K35</f>
        <v>0</v>
      </c>
      <c r="L35" s="8">
        <f>FC_TRA_RAIL_E!L35+FC_TRA_ROAD_E!L35+FC_TRA_DAVI_E!L35+FC_TRA_DNAVI_E!L35+FC_TRA_PIPE_E!L35</f>
        <v>0</v>
      </c>
      <c r="M35" s="8">
        <f>FC_TRA_RAIL_E!M35+FC_TRA_ROAD_E!M35+FC_TRA_DAVI_E!M35+FC_TRA_DNAVI_E!M35+FC_TRA_PIPE_E!M35</f>
        <v>0</v>
      </c>
      <c r="N35" s="8">
        <f>FC_TRA_RAIL_E!N35+FC_TRA_ROAD_E!N35+FC_TRA_DAVI_E!N35+FC_TRA_DNAVI_E!N35+FC_TRA_PIPE_E!N35</f>
        <v>0</v>
      </c>
      <c r="O35" s="8">
        <f>FC_TRA_RAIL_E!O35+FC_TRA_ROAD_E!O35+FC_TRA_DAVI_E!O35+FC_TRA_DNAVI_E!O35+FC_TRA_PIPE_E!O35</f>
        <v>0</v>
      </c>
      <c r="P35" s="8">
        <f>FC_TRA_RAIL_E!P35+FC_TRA_ROAD_E!P35+FC_TRA_DAVI_E!P35+FC_TRA_DNAVI_E!P35+FC_TRA_PIPE_E!P35</f>
        <v>0</v>
      </c>
      <c r="Q35" s="8">
        <f>FC_TRA_RAIL_E!Q35+FC_TRA_ROAD_E!Q35+FC_TRA_DAVI_E!Q35+FC_TRA_DNAVI_E!Q35+FC_TRA_PIPE_E!Q35</f>
        <v>0</v>
      </c>
      <c r="R35" s="8">
        <f>FC_TRA_RAIL_E!R35+FC_TRA_ROAD_E!R35+FC_TRA_DAVI_E!R35+FC_TRA_DNAVI_E!R35+FC_TRA_PIPE_E!R35</f>
        <v>0</v>
      </c>
      <c r="S35" s="8">
        <f>FC_TRA_RAIL_E!S35+FC_TRA_ROAD_E!S35+FC_TRA_DAVI_E!S35+FC_TRA_DNAVI_E!S35+FC_TRA_PIPE_E!S35</f>
        <v>0</v>
      </c>
      <c r="T35" s="8">
        <f>FC_TRA_RAIL_E!T35+FC_TRA_ROAD_E!T35+FC_TRA_DAVI_E!T35+FC_TRA_DNAVI_E!T35+FC_TRA_PIPE_E!T35</f>
        <v>0</v>
      </c>
      <c r="U35" s="8">
        <f>FC_TRA_RAIL_E!U35+FC_TRA_ROAD_E!U35+FC_TRA_DAVI_E!U35+FC_TRA_DNAVI_E!U35+FC_TRA_PIPE_E!U35</f>
        <v>0</v>
      </c>
      <c r="V35" s="8">
        <f>FC_TRA_RAIL_E!V35+FC_TRA_ROAD_E!V35+FC_TRA_DAVI_E!V35+FC_TRA_DNAVI_E!V35+FC_TRA_PIPE_E!V35</f>
        <v>0</v>
      </c>
      <c r="W35" s="8">
        <f>FC_TRA_RAIL_E!W35+FC_TRA_ROAD_E!W35+FC_TRA_DAVI_E!W35+FC_TRA_DNAVI_E!W35+FC_TRA_PIPE_E!W35</f>
        <v>0</v>
      </c>
      <c r="X35" s="8">
        <f>FC_TRA_RAIL_E!X35+FC_TRA_ROAD_E!X35+FC_TRA_DAVI_E!X35+FC_TRA_DNAVI_E!X35+FC_TRA_PIPE_E!X35</f>
        <v>0</v>
      </c>
      <c r="Y35" s="8">
        <f>FC_TRA_RAIL_E!Y35+FC_TRA_ROAD_E!Y35+FC_TRA_DAVI_E!Y35+FC_TRA_DNAVI_E!Y35+FC_TRA_PIPE_E!Y35</f>
        <v>0</v>
      </c>
      <c r="Z35" s="8">
        <f>FC_TRA_RAIL_E!Z35+FC_TRA_ROAD_E!Z35+FC_TRA_DAVI_E!Z35+FC_TRA_DNAVI_E!Z35+FC_TRA_PIPE_E!Z35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FC_TRA_RAIL_E!C36+FC_TRA_ROAD_E!C36+FC_TRA_DAVI_E!C36+FC_TRA_DNAVI_E!C36+FC_TRA_PIPE_E!C36</f>
        <v>59.692650479999998</v>
      </c>
      <c r="D36" s="8">
        <f>FC_TRA_RAIL_E!D36+FC_TRA_ROAD_E!D36+FC_TRA_DAVI_E!D36+FC_TRA_DNAVI_E!D36+FC_TRA_PIPE_E!D36</f>
        <v>59.692650479999998</v>
      </c>
      <c r="E36" s="8">
        <f>FC_TRA_RAIL_E!E36+FC_TRA_ROAD_E!E36+FC_TRA_DAVI_E!E36+FC_TRA_DNAVI_E!E36+FC_TRA_PIPE_E!E36</f>
        <v>59.692650480000005</v>
      </c>
      <c r="F36" s="8">
        <f>FC_TRA_RAIL_E!F36+FC_TRA_ROAD_E!F36+FC_TRA_DAVI_E!F36+FC_TRA_DNAVI_E!F36+FC_TRA_PIPE_E!F36</f>
        <v>59.692650479999998</v>
      </c>
      <c r="G36" s="8">
        <f>FC_TRA_RAIL_E!G36+FC_TRA_ROAD_E!G36+FC_TRA_DAVI_E!G36+FC_TRA_DNAVI_E!G36+FC_TRA_PIPE_E!G36</f>
        <v>59.705144279999999</v>
      </c>
      <c r="H36" s="8">
        <f>FC_TRA_RAIL_E!H36+FC_TRA_ROAD_E!H36+FC_TRA_DAVI_E!H36+FC_TRA_DNAVI_E!H36+FC_TRA_PIPE_E!H36</f>
        <v>65.675817720000012</v>
      </c>
      <c r="I36" s="8">
        <f>FC_TRA_RAIL_E!I36+FC_TRA_ROAD_E!I36+FC_TRA_DAVI_E!I36+FC_TRA_DNAVI_E!I36+FC_TRA_PIPE_E!I36</f>
        <v>62.690481000000013</v>
      </c>
      <c r="J36" s="8">
        <f>FC_TRA_RAIL_E!J36+FC_TRA_ROAD_E!J36+FC_TRA_DAVI_E!J36+FC_TRA_DNAVI_E!J36+FC_TRA_PIPE_E!J36</f>
        <v>63.857174759999999</v>
      </c>
      <c r="K36" s="8">
        <f>FC_TRA_RAIL_E!K36+FC_TRA_ROAD_E!K36+FC_TRA_DAVI_E!K36+FC_TRA_DNAVI_E!K36+FC_TRA_PIPE_E!K36</f>
        <v>69.662475720000003</v>
      </c>
      <c r="L36" s="8">
        <f>FC_TRA_RAIL_E!L36+FC_TRA_ROAD_E!L36+FC_TRA_DAVI_E!L36+FC_TRA_DNAVI_E!L36+FC_TRA_PIPE_E!L36</f>
        <v>87.077924280000005</v>
      </c>
      <c r="M36" s="8">
        <f>FC_TRA_RAIL_E!M36+FC_TRA_ROAD_E!M36+FC_TRA_DAVI_E!M36+FC_TRA_DNAVI_E!M36+FC_TRA_PIPE_E!M36</f>
        <v>84.175500959999994</v>
      </c>
      <c r="N36" s="8">
        <f>FC_TRA_RAIL_E!N36+FC_TRA_ROAD_E!N36+FC_TRA_DAVI_E!N36+FC_TRA_DNAVI_E!N36+FC_TRA_PIPE_E!N36</f>
        <v>72.56489904</v>
      </c>
      <c r="O36" s="8">
        <f>FC_TRA_RAIL_E!O36+FC_TRA_ROAD_E!O36+FC_TRA_DAVI_E!O36+FC_TRA_DNAVI_E!O36+FC_TRA_PIPE_E!O36</f>
        <v>89.980574759999996</v>
      </c>
      <c r="P36" s="8">
        <f>FC_TRA_RAIL_E!P36+FC_TRA_ROAD_E!P36+FC_TRA_DAVI_E!P36+FC_TRA_DNAVI_E!P36+FC_TRA_PIPE_E!P36</f>
        <v>95.785875720000021</v>
      </c>
      <c r="Q36" s="8">
        <f>FC_TRA_RAIL_E!Q36+FC_TRA_ROAD_E!Q36+FC_TRA_DAVI_E!Q36+FC_TRA_DNAVI_E!Q36+FC_TRA_PIPE_E!Q36</f>
        <v>98.688299039999976</v>
      </c>
      <c r="R36" s="8">
        <f>FC_TRA_RAIL_E!R36+FC_TRA_ROAD_E!R36+FC_TRA_DAVI_E!R36+FC_TRA_DNAVI_E!R36+FC_TRA_PIPE_E!R36</f>
        <v>104.49360000000001</v>
      </c>
      <c r="S36" s="8">
        <f>FC_TRA_RAIL_E!S36+FC_TRA_ROAD_E!S36+FC_TRA_DAVI_E!S36+FC_TRA_DNAVI_E!S36+FC_TRA_PIPE_E!S36</f>
        <v>107.39625048000001</v>
      </c>
      <c r="T36" s="8">
        <f>FC_TRA_RAIL_E!T36+FC_TRA_ROAD_E!T36+FC_TRA_DAVI_E!T36+FC_TRA_DNAVI_E!T36+FC_TRA_PIPE_E!T36</f>
        <v>107.28289764000003</v>
      </c>
      <c r="U36" s="8">
        <f>FC_TRA_RAIL_E!U36+FC_TRA_ROAD_E!U36+FC_TRA_DAVI_E!U36+FC_TRA_DNAVI_E!U36+FC_TRA_PIPE_E!U36</f>
        <v>105.30342539999999</v>
      </c>
      <c r="V36" s="8">
        <f>FC_TRA_RAIL_E!V36+FC_TRA_ROAD_E!V36+FC_TRA_DAVI_E!V36+FC_TRA_DNAVI_E!V36+FC_TRA_PIPE_E!V36</f>
        <v>107.89259508000004</v>
      </c>
      <c r="W36" s="8">
        <f>FC_TRA_RAIL_E!W36+FC_TRA_ROAD_E!W36+FC_TRA_DAVI_E!W36+FC_TRA_DNAVI_E!W36+FC_TRA_PIPE_E!W36</f>
        <v>81.345314520000017</v>
      </c>
      <c r="X36" s="8">
        <f>FC_TRA_RAIL_E!X36+FC_TRA_ROAD_E!X36+FC_TRA_DAVI_E!X36+FC_TRA_DNAVI_E!X36+FC_TRA_PIPE_E!X36</f>
        <v>88.047443160000014</v>
      </c>
      <c r="Y36" s="8">
        <f>FC_TRA_RAIL_E!Y36+FC_TRA_ROAD_E!Y36+FC_TRA_DAVI_E!Y36+FC_TRA_DNAVI_E!Y36+FC_TRA_PIPE_E!Y36</f>
        <v>97.454820240000032</v>
      </c>
      <c r="Z36" s="8">
        <f>FC_TRA_RAIL_E!Z36+FC_TRA_ROAD_E!Z36+FC_TRA_DAVI_E!Z36+FC_TRA_DNAVI_E!Z36+FC_TRA_PIPE_E!Z36</f>
        <v>123.47372664000001</v>
      </c>
    </row>
    <row r="37" spans="1:26" ht="11.25" customHeight="1" x14ac:dyDescent="0.2">
      <c r="A37" s="28" t="s">
        <v>60</v>
      </c>
      <c r="B37" s="7" t="s">
        <v>61</v>
      </c>
      <c r="C37" s="8">
        <f>FC_TRA_RAIL_E!C37+FC_TRA_ROAD_E!C37+FC_TRA_DAVI_E!C37+FC_TRA_DNAVI_E!C37+FC_TRA_PIPE_E!C37</f>
        <v>6591.1508308799994</v>
      </c>
      <c r="D37" s="8">
        <f>FC_TRA_RAIL_E!D37+FC_TRA_ROAD_E!D37+FC_TRA_DAVI_E!D37+FC_TRA_DNAVI_E!D37+FC_TRA_PIPE_E!D37</f>
        <v>6193.7568831599992</v>
      </c>
      <c r="E37" s="8">
        <f>FC_TRA_RAIL_E!E37+FC_TRA_ROAD_E!E37+FC_TRA_DAVI_E!E37+FC_TRA_DNAVI_E!E37+FC_TRA_PIPE_E!E37</f>
        <v>6417.2909631600032</v>
      </c>
      <c r="F37" s="8">
        <f>FC_TRA_RAIL_E!F37+FC_TRA_ROAD_E!F37+FC_TRA_DAVI_E!F37+FC_TRA_DNAVI_E!F37+FC_TRA_PIPE_E!F37</f>
        <v>6224.8031722800015</v>
      </c>
      <c r="G37" s="8">
        <f>FC_TRA_RAIL_E!G37+FC_TRA_ROAD_E!G37+FC_TRA_DAVI_E!G37+FC_TRA_DNAVI_E!G37+FC_TRA_PIPE_E!G37</f>
        <v>5982.6411691200001</v>
      </c>
      <c r="H37" s="8">
        <f>FC_TRA_RAIL_E!H37+FC_TRA_ROAD_E!H37+FC_TRA_DAVI_E!H37+FC_TRA_DNAVI_E!H37+FC_TRA_PIPE_E!H37</f>
        <v>5613.1892308799979</v>
      </c>
      <c r="I37" s="8">
        <f>FC_TRA_RAIL_E!I37+FC_TRA_ROAD_E!I37+FC_TRA_DAVI_E!I37+FC_TRA_DNAVI_E!I37+FC_TRA_PIPE_E!I37</f>
        <v>5190.9580522799988</v>
      </c>
      <c r="J37" s="8">
        <f>FC_TRA_RAIL_E!J37+FC_TRA_ROAD_E!J37+FC_TRA_DAVI_E!J37+FC_TRA_DNAVI_E!J37+FC_TRA_PIPE_E!J37</f>
        <v>4839.0804831600008</v>
      </c>
      <c r="K37" s="8">
        <f>FC_TRA_RAIL_E!K37+FC_TRA_ROAD_E!K37+FC_TRA_DAVI_E!K37+FC_TRA_DNAVI_E!K37+FC_TRA_PIPE_E!K37</f>
        <v>4537.2096831600002</v>
      </c>
      <c r="L37" s="8">
        <f>FC_TRA_RAIL_E!L37+FC_TRA_ROAD_E!L37+FC_TRA_DAVI_E!L37+FC_TRA_DNAVI_E!L37+FC_TRA_PIPE_E!L37</f>
        <v>4433.5367722799992</v>
      </c>
      <c r="M37" s="8">
        <f>FC_TRA_RAIL_E!M37+FC_TRA_ROAD_E!M37+FC_TRA_DAVI_E!M37+FC_TRA_DNAVI_E!M37+FC_TRA_PIPE_E!M37</f>
        <v>4207.8960831599998</v>
      </c>
      <c r="N37" s="8">
        <f>FC_TRA_RAIL_E!N37+FC_TRA_ROAD_E!N37+FC_TRA_DAVI_E!N37+FC_TRA_DNAVI_E!N37+FC_TRA_PIPE_E!N37</f>
        <v>3790.1555445599993</v>
      </c>
      <c r="O37" s="8">
        <f>FC_TRA_RAIL_E!O37+FC_TRA_ROAD_E!O37+FC_TRA_DAVI_E!O37+FC_TRA_DNAVI_E!O37+FC_TRA_PIPE_E!O37</f>
        <v>3430.3500000000017</v>
      </c>
      <c r="P37" s="8">
        <f>FC_TRA_RAIL_E!P37+FC_TRA_ROAD_E!P37+FC_TRA_DAVI_E!P37+FC_TRA_DNAVI_E!P37+FC_TRA_PIPE_E!P37</f>
        <v>3341.9233108799999</v>
      </c>
      <c r="Q37" s="8">
        <f>FC_TRA_RAIL_E!Q37+FC_TRA_ROAD_E!Q37+FC_TRA_DAVI_E!Q37+FC_TRA_DNAVI_E!Q37+FC_TRA_PIPE_E!Q37</f>
        <v>3320.5787999999993</v>
      </c>
      <c r="R37" s="8">
        <f>FC_TRA_RAIL_E!R37+FC_TRA_ROAD_E!R37+FC_TRA_DAVI_E!R37+FC_TRA_DNAVI_E!R37+FC_TRA_PIPE_E!R37</f>
        <v>3189.4630891199999</v>
      </c>
      <c r="S37" s="8">
        <f>FC_TRA_RAIL_E!S37+FC_TRA_ROAD_E!S37+FC_TRA_DAVI_E!S37+FC_TRA_DNAVI_E!S37+FC_TRA_PIPE_E!S37</f>
        <v>3140.6760277199987</v>
      </c>
      <c r="T37" s="8">
        <f>FC_TRA_RAIL_E!T37+FC_TRA_ROAD_E!T37+FC_TRA_DAVI_E!T37+FC_TRA_DNAVI_E!T37+FC_TRA_PIPE_E!T37</f>
        <v>3133.6169911199986</v>
      </c>
      <c r="U37" s="8">
        <f>FC_TRA_RAIL_E!U37+FC_TRA_ROAD_E!U37+FC_TRA_DAVI_E!U37+FC_TRA_DNAVI_E!U37+FC_TRA_PIPE_E!U37</f>
        <v>3098.7159865200001</v>
      </c>
      <c r="V37" s="8">
        <f>FC_TRA_RAIL_E!V37+FC_TRA_ROAD_E!V37+FC_TRA_DAVI_E!V37+FC_TRA_DNAVI_E!V37+FC_TRA_PIPE_E!V37</f>
        <v>3211.548555599999</v>
      </c>
      <c r="W37" s="8">
        <f>FC_TRA_RAIL_E!W37+FC_TRA_ROAD_E!W37+FC_TRA_DAVI_E!W37+FC_TRA_DNAVI_E!W37+FC_TRA_PIPE_E!W37</f>
        <v>2658.0851589599997</v>
      </c>
      <c r="X37" s="8">
        <f>FC_TRA_RAIL_E!X37+FC_TRA_ROAD_E!X37+FC_TRA_DAVI_E!X37+FC_TRA_DNAVI_E!X37+FC_TRA_PIPE_E!X37</f>
        <v>2888.9676723600001</v>
      </c>
      <c r="Y37" s="8">
        <f>FC_TRA_RAIL_E!Y37+FC_TRA_ROAD_E!Y37+FC_TRA_DAVI_E!Y37+FC_TRA_DNAVI_E!Y37+FC_TRA_PIPE_E!Y37</f>
        <v>3144.8807636399997</v>
      </c>
      <c r="Z37" s="8">
        <f>FC_TRA_RAIL_E!Z37+FC_TRA_ROAD_E!Z37+FC_TRA_DAVI_E!Z37+FC_TRA_DNAVI_E!Z37+FC_TRA_PIPE_E!Z37</f>
        <v>3512.3490864000005</v>
      </c>
    </row>
    <row r="38" spans="1:26" ht="11.25" customHeight="1" x14ac:dyDescent="0.2">
      <c r="A38" s="28" t="s">
        <v>62</v>
      </c>
      <c r="B38" s="7" t="s">
        <v>63</v>
      </c>
      <c r="C38" s="8">
        <f>FC_TRA_RAIL_E!C38+FC_TRA_ROAD_E!C38+FC_TRA_DAVI_E!C38+FC_TRA_DNAVI_E!C38+FC_TRA_PIPE_E!C38</f>
        <v>9.3030840000000001</v>
      </c>
      <c r="D38" s="8">
        <f>FC_TRA_RAIL_E!D38+FC_TRA_ROAD_E!D38+FC_TRA_DAVI_E!D38+FC_TRA_DNAVI_E!D38+FC_TRA_PIPE_E!D38</f>
        <v>9.3030840000000001</v>
      </c>
      <c r="E38" s="8">
        <f>FC_TRA_RAIL_E!E38+FC_TRA_ROAD_E!E38+FC_TRA_DAVI_E!E38+FC_TRA_DNAVI_E!E38+FC_TRA_PIPE_E!E38</f>
        <v>6.2019719999999996</v>
      </c>
      <c r="F38" s="8">
        <f>FC_TRA_RAIL_E!F38+FC_TRA_ROAD_E!F38+FC_TRA_DAVI_E!F38+FC_TRA_DNAVI_E!F38+FC_TRA_PIPE_E!F38</f>
        <v>6.2019720000000005</v>
      </c>
      <c r="G38" s="8">
        <f>FC_TRA_RAIL_E!G38+FC_TRA_ROAD_E!G38+FC_TRA_DAVI_E!G38+FC_TRA_DNAVI_E!G38+FC_TRA_PIPE_E!G38</f>
        <v>6.2720280000000015</v>
      </c>
      <c r="H38" s="8">
        <f>FC_TRA_RAIL_E!H38+FC_TRA_ROAD_E!H38+FC_TRA_DAVI_E!H38+FC_TRA_DNAVI_E!H38+FC_TRA_PIPE_E!H38</f>
        <v>9.4079160000000002</v>
      </c>
      <c r="I38" s="8">
        <f>FC_TRA_RAIL_E!I38+FC_TRA_ROAD_E!I38+FC_TRA_DAVI_E!I38+FC_TRA_DNAVI_E!I38+FC_TRA_PIPE_E!I38</f>
        <v>6.2720280000000033</v>
      </c>
      <c r="J38" s="8">
        <f>FC_TRA_RAIL_E!J38+FC_TRA_ROAD_E!J38+FC_TRA_DAVI_E!J38+FC_TRA_DNAVI_E!J38+FC_TRA_PIPE_E!J38</f>
        <v>6.1598879999999978</v>
      </c>
      <c r="K38" s="8">
        <f>FC_TRA_RAIL_E!K38+FC_TRA_ROAD_E!K38+FC_TRA_DAVI_E!K38+FC_TRA_DNAVI_E!K38+FC_TRA_PIPE_E!K38</f>
        <v>6.1598879999999978</v>
      </c>
      <c r="L38" s="8">
        <f>FC_TRA_RAIL_E!L38+FC_TRA_ROAD_E!L38+FC_TRA_DAVI_E!L38+FC_TRA_DNAVI_E!L38+FC_TRA_PIPE_E!L38</f>
        <v>6.1598879999999978</v>
      </c>
      <c r="M38" s="8">
        <f>FC_TRA_RAIL_E!M38+FC_TRA_ROAD_E!M38+FC_TRA_DAVI_E!M38+FC_TRA_DNAVI_E!M38+FC_TRA_PIPE_E!M38</f>
        <v>9.2400840000000013</v>
      </c>
      <c r="N38" s="8">
        <f>FC_TRA_RAIL_E!N38+FC_TRA_ROAD_E!N38+FC_TRA_DAVI_E!N38+FC_TRA_DNAVI_E!N38+FC_TRA_PIPE_E!N38</f>
        <v>6.1598879999999978</v>
      </c>
      <c r="O38" s="8">
        <f>FC_TRA_RAIL_E!O38+FC_TRA_ROAD_E!O38+FC_TRA_DAVI_E!O38+FC_TRA_DNAVI_E!O38+FC_TRA_PIPE_E!O38</f>
        <v>3.0799440000000002</v>
      </c>
      <c r="P38" s="8">
        <f>FC_TRA_RAIL_E!P38+FC_TRA_ROAD_E!P38+FC_TRA_DAVI_E!P38+FC_TRA_DNAVI_E!P38+FC_TRA_PIPE_E!P38</f>
        <v>6.1598879999999978</v>
      </c>
      <c r="Q38" s="8">
        <f>FC_TRA_RAIL_E!Q38+FC_TRA_ROAD_E!Q38+FC_TRA_DAVI_E!Q38+FC_TRA_DNAVI_E!Q38+FC_TRA_PIPE_E!Q38</f>
        <v>3.0799440000000007</v>
      </c>
      <c r="R38" s="8">
        <f>FC_TRA_RAIL_E!R38+FC_TRA_ROAD_E!R38+FC_TRA_DAVI_E!R38+FC_TRA_DNAVI_E!R38+FC_TRA_PIPE_E!R38</f>
        <v>3.0799440000000007</v>
      </c>
      <c r="S38" s="8">
        <f>FC_TRA_RAIL_E!S38+FC_TRA_ROAD_E!S38+FC_TRA_DAVI_E!S38+FC_TRA_DNAVI_E!S38+FC_TRA_PIPE_E!S38</f>
        <v>3.0799440000000011</v>
      </c>
      <c r="T38" s="8">
        <f>FC_TRA_RAIL_E!T38+FC_TRA_ROAD_E!T38+FC_TRA_DAVI_E!T38+FC_TRA_DNAVI_E!T38+FC_TRA_PIPE_E!T38</f>
        <v>3.7298520000000002</v>
      </c>
      <c r="U38" s="8">
        <f>FC_TRA_RAIL_E!U38+FC_TRA_ROAD_E!U38+FC_TRA_DAVI_E!U38+FC_TRA_DNAVI_E!U38+FC_TRA_PIPE_E!U38</f>
        <v>2.476404</v>
      </c>
      <c r="V38" s="8">
        <f>FC_TRA_RAIL_E!V38+FC_TRA_ROAD_E!V38+FC_TRA_DAVI_E!V38+FC_TRA_DNAVI_E!V38+FC_TRA_PIPE_E!V38</f>
        <v>3.4680240000000015</v>
      </c>
      <c r="W38" s="8">
        <f>FC_TRA_RAIL_E!W38+FC_TRA_ROAD_E!W38+FC_TRA_DAVI_E!W38+FC_TRA_DNAVI_E!W38+FC_TRA_PIPE_E!W38</f>
        <v>3.3170759999999984</v>
      </c>
      <c r="X38" s="8">
        <f>FC_TRA_RAIL_E!X38+FC_TRA_ROAD_E!X38+FC_TRA_DAVI_E!X38+FC_TRA_DNAVI_E!X38+FC_TRA_PIPE_E!X38</f>
        <v>3.6590400000000005</v>
      </c>
      <c r="Y38" s="8">
        <f>FC_TRA_RAIL_E!Y38+FC_TRA_ROAD_E!Y38+FC_TRA_DAVI_E!Y38+FC_TRA_DNAVI_E!Y38+FC_TRA_PIPE_E!Y38</f>
        <v>4.9712039999999993</v>
      </c>
      <c r="Z38" s="8">
        <f>FC_TRA_RAIL_E!Z38+FC_TRA_ROAD_E!Z38+FC_TRA_DAVI_E!Z38+FC_TRA_DNAVI_E!Z38+FC_TRA_PIPE_E!Z38</f>
        <v>4.4752679999999998</v>
      </c>
    </row>
    <row r="39" spans="1:26" ht="11.25" customHeight="1" x14ac:dyDescent="0.2">
      <c r="A39" s="28" t="s">
        <v>64</v>
      </c>
      <c r="B39" s="7" t="s">
        <v>65</v>
      </c>
      <c r="C39" s="8">
        <f>FC_TRA_RAIL_E!C39+FC_TRA_ROAD_E!C39+FC_TRA_DAVI_E!C39+FC_TRA_DNAVI_E!C39+FC_TRA_PIPE_E!C39</f>
        <v>0</v>
      </c>
      <c r="D39" s="8">
        <f>FC_TRA_RAIL_E!D39+FC_TRA_ROAD_E!D39+FC_TRA_DAVI_E!D39+FC_TRA_DNAVI_E!D39+FC_TRA_PIPE_E!D39</f>
        <v>0</v>
      </c>
      <c r="E39" s="8">
        <f>FC_TRA_RAIL_E!E39+FC_TRA_ROAD_E!E39+FC_TRA_DAVI_E!E39+FC_TRA_DNAVI_E!E39+FC_TRA_PIPE_E!E39</f>
        <v>0</v>
      </c>
      <c r="F39" s="8">
        <f>FC_TRA_RAIL_E!F39+FC_TRA_ROAD_E!F39+FC_TRA_DAVI_E!F39+FC_TRA_DNAVI_E!F39+FC_TRA_PIPE_E!F39</f>
        <v>0</v>
      </c>
      <c r="G39" s="8">
        <f>FC_TRA_RAIL_E!G39+FC_TRA_ROAD_E!G39+FC_TRA_DAVI_E!G39+FC_TRA_DNAVI_E!G39+FC_TRA_PIPE_E!G39</f>
        <v>0</v>
      </c>
      <c r="H39" s="8">
        <f>FC_TRA_RAIL_E!H39+FC_TRA_ROAD_E!H39+FC_TRA_DAVI_E!H39+FC_TRA_DNAVI_E!H39+FC_TRA_PIPE_E!H39</f>
        <v>0</v>
      </c>
      <c r="I39" s="8">
        <f>FC_TRA_RAIL_E!I39+FC_TRA_ROAD_E!I39+FC_TRA_DAVI_E!I39+FC_TRA_DNAVI_E!I39+FC_TRA_PIPE_E!I39</f>
        <v>0</v>
      </c>
      <c r="J39" s="8">
        <f>FC_TRA_RAIL_E!J39+FC_TRA_ROAD_E!J39+FC_TRA_DAVI_E!J39+FC_TRA_DNAVI_E!J39+FC_TRA_PIPE_E!J39</f>
        <v>0</v>
      </c>
      <c r="K39" s="8">
        <f>FC_TRA_RAIL_E!K39+FC_TRA_ROAD_E!K39+FC_TRA_DAVI_E!K39+FC_TRA_DNAVI_E!K39+FC_TRA_PIPE_E!K39</f>
        <v>0</v>
      </c>
      <c r="L39" s="8">
        <f>FC_TRA_RAIL_E!L39+FC_TRA_ROAD_E!L39+FC_TRA_DAVI_E!L39+FC_TRA_DNAVI_E!L39+FC_TRA_PIPE_E!L39</f>
        <v>0</v>
      </c>
      <c r="M39" s="8">
        <f>FC_TRA_RAIL_E!M39+FC_TRA_ROAD_E!M39+FC_TRA_DAVI_E!M39+FC_TRA_DNAVI_E!M39+FC_TRA_PIPE_E!M39</f>
        <v>0</v>
      </c>
      <c r="N39" s="8">
        <f>FC_TRA_RAIL_E!N39+FC_TRA_ROAD_E!N39+FC_TRA_DAVI_E!N39+FC_TRA_DNAVI_E!N39+FC_TRA_PIPE_E!N39</f>
        <v>0</v>
      </c>
      <c r="O39" s="8">
        <f>FC_TRA_RAIL_E!O39+FC_TRA_ROAD_E!O39+FC_TRA_DAVI_E!O39+FC_TRA_DNAVI_E!O39+FC_TRA_PIPE_E!O39</f>
        <v>0</v>
      </c>
      <c r="P39" s="8">
        <f>FC_TRA_RAIL_E!P39+FC_TRA_ROAD_E!P39+FC_TRA_DAVI_E!P39+FC_TRA_DNAVI_E!P39+FC_TRA_PIPE_E!P39</f>
        <v>0</v>
      </c>
      <c r="Q39" s="8">
        <f>FC_TRA_RAIL_E!Q39+FC_TRA_ROAD_E!Q39+FC_TRA_DAVI_E!Q39+FC_TRA_DNAVI_E!Q39+FC_TRA_PIPE_E!Q39</f>
        <v>0</v>
      </c>
      <c r="R39" s="8">
        <f>FC_TRA_RAIL_E!R39+FC_TRA_ROAD_E!R39+FC_TRA_DAVI_E!R39+FC_TRA_DNAVI_E!R39+FC_TRA_PIPE_E!R39</f>
        <v>0</v>
      </c>
      <c r="S39" s="8">
        <f>FC_TRA_RAIL_E!S39+FC_TRA_ROAD_E!S39+FC_TRA_DAVI_E!S39+FC_TRA_DNAVI_E!S39+FC_TRA_PIPE_E!S39</f>
        <v>0</v>
      </c>
      <c r="T39" s="8">
        <f>FC_TRA_RAIL_E!T39+FC_TRA_ROAD_E!T39+FC_TRA_DAVI_E!T39+FC_TRA_DNAVI_E!T39+FC_TRA_PIPE_E!T39</f>
        <v>0</v>
      </c>
      <c r="U39" s="8">
        <f>FC_TRA_RAIL_E!U39+FC_TRA_ROAD_E!U39+FC_TRA_DAVI_E!U39+FC_TRA_DNAVI_E!U39+FC_TRA_PIPE_E!U39</f>
        <v>0</v>
      </c>
      <c r="V39" s="8">
        <f>FC_TRA_RAIL_E!V39+FC_TRA_ROAD_E!V39+FC_TRA_DAVI_E!V39+FC_TRA_DNAVI_E!V39+FC_TRA_PIPE_E!V39</f>
        <v>0</v>
      </c>
      <c r="W39" s="8">
        <f>FC_TRA_RAIL_E!W39+FC_TRA_ROAD_E!W39+FC_TRA_DAVI_E!W39+FC_TRA_DNAVI_E!W39+FC_TRA_PIPE_E!W39</f>
        <v>0</v>
      </c>
      <c r="X39" s="8">
        <f>FC_TRA_RAIL_E!X39+FC_TRA_ROAD_E!X39+FC_TRA_DAVI_E!X39+FC_TRA_DNAVI_E!X39+FC_TRA_PIPE_E!X39</f>
        <v>0</v>
      </c>
      <c r="Y39" s="8">
        <f>FC_TRA_RAIL_E!Y39+FC_TRA_ROAD_E!Y39+FC_TRA_DAVI_E!Y39+FC_TRA_DNAVI_E!Y39+FC_TRA_PIPE_E!Y39</f>
        <v>0</v>
      </c>
      <c r="Z39" s="8">
        <f>FC_TRA_RAIL_E!Z39+FC_TRA_ROAD_E!Z39+FC_TRA_DAVI_E!Z39+FC_TRA_DNAVI_E!Z39+FC_TRA_PIPE_E!Z39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FC_TRA_RAIL_E!C40+FC_TRA_ROAD_E!C40+FC_TRA_DAVI_E!C40+FC_TRA_DNAVI_E!C40+FC_TRA_PIPE_E!C40</f>
        <v>336.63229127999983</v>
      </c>
      <c r="D40" s="8">
        <f>FC_TRA_RAIL_E!D40+FC_TRA_ROAD_E!D40+FC_TRA_DAVI_E!D40+FC_TRA_DNAVI_E!D40+FC_TRA_PIPE_E!D40</f>
        <v>346.25026800000012</v>
      </c>
      <c r="E40" s="8">
        <f>FC_TRA_RAIL_E!E40+FC_TRA_ROAD_E!E40+FC_TRA_DAVI_E!E40+FC_TRA_DNAVI_E!E40+FC_TRA_PIPE_E!E40</f>
        <v>371.89846476000014</v>
      </c>
      <c r="F40" s="8">
        <f>FC_TRA_RAIL_E!F40+FC_TRA_ROAD_E!F40+FC_TRA_DAVI_E!F40+FC_TRA_DNAVI_E!F40+FC_TRA_PIPE_E!F40</f>
        <v>346.25026800000018</v>
      </c>
      <c r="G40" s="8">
        <f>FC_TRA_RAIL_E!G40+FC_TRA_ROAD_E!G40+FC_TRA_DAVI_E!G40+FC_TRA_DNAVI_E!G40+FC_TRA_PIPE_E!G40</f>
        <v>391.1346770400001</v>
      </c>
      <c r="H40" s="8">
        <f>FC_TRA_RAIL_E!H40+FC_TRA_ROAD_E!H40+FC_TRA_DAVI_E!H40+FC_TRA_DNAVI_E!H40+FC_TRA_PIPE_E!H40</f>
        <v>403.95864600000016</v>
      </c>
      <c r="I40" s="8">
        <f>FC_TRA_RAIL_E!I40+FC_TRA_ROAD_E!I40+FC_TRA_DAVI_E!I40+FC_TRA_DNAVI_E!I40+FC_TRA_PIPE_E!I40</f>
        <v>397.5466615200001</v>
      </c>
      <c r="J40" s="8">
        <f>FC_TRA_RAIL_E!J40+FC_TRA_ROAD_E!J40+FC_TRA_DAVI_E!J40+FC_TRA_DNAVI_E!J40+FC_TRA_PIPE_E!J40</f>
        <v>395.73762876000001</v>
      </c>
      <c r="K40" s="8">
        <f>FC_TRA_RAIL_E!K40+FC_TRA_ROAD_E!K40+FC_TRA_DAVI_E!K40+FC_TRA_DNAVI_E!K40+FC_TRA_PIPE_E!K40</f>
        <v>364.8204849600001</v>
      </c>
      <c r="L40" s="8">
        <f>FC_TRA_RAIL_E!L40+FC_TRA_ROAD_E!L40+FC_TRA_DAVI_E!L40+FC_TRA_DNAVI_E!L40+FC_TRA_PIPE_E!L40</f>
        <v>340.0870287599999</v>
      </c>
      <c r="M40" s="8">
        <f>FC_TRA_RAIL_E!M40+FC_TRA_ROAD_E!M40+FC_TRA_DAVI_E!M40+FC_TRA_DNAVI_E!M40+FC_TRA_PIPE_E!M40</f>
        <v>401.92105752000015</v>
      </c>
      <c r="N40" s="8">
        <f>FC_TRA_RAIL_E!N40+FC_TRA_ROAD_E!N40+FC_TRA_DAVI_E!N40+FC_TRA_DNAVI_E!N40+FC_TRA_PIPE_E!N40</f>
        <v>358.63731503999998</v>
      </c>
      <c r="O40" s="8">
        <f>FC_TRA_RAIL_E!O40+FC_TRA_ROAD_E!O40+FC_TRA_DAVI_E!O40+FC_TRA_DNAVI_E!O40+FC_TRA_PIPE_E!O40</f>
        <v>361.72890000000001</v>
      </c>
      <c r="P40" s="8">
        <f>FC_TRA_RAIL_E!P40+FC_TRA_ROAD_E!P40+FC_TRA_DAVI_E!P40+FC_TRA_DNAVI_E!P40+FC_TRA_PIPE_E!P40</f>
        <v>364.8204849600001</v>
      </c>
      <c r="Q40" s="8">
        <f>FC_TRA_RAIL_E!Q40+FC_TRA_ROAD_E!Q40+FC_TRA_DAVI_E!Q40+FC_TRA_DNAVI_E!Q40+FC_TRA_PIPE_E!Q40</f>
        <v>355.5454712400001</v>
      </c>
      <c r="R40" s="8">
        <f>FC_TRA_RAIL_E!R40+FC_TRA_ROAD_E!R40+FC_TRA_DAVI_E!R40+FC_TRA_DNAVI_E!R40+FC_TRA_PIPE_E!R40</f>
        <v>374.09575752000018</v>
      </c>
      <c r="S40" s="8">
        <f>FC_TRA_RAIL_E!S40+FC_TRA_ROAD_E!S40+FC_TRA_DAVI_E!S40+FC_TRA_DNAVI_E!S40+FC_TRA_PIPE_E!S40</f>
        <v>417.37950000000012</v>
      </c>
      <c r="T40" s="8">
        <f>FC_TRA_RAIL_E!T40+FC_TRA_ROAD_E!T40+FC_TRA_DAVI_E!T40+FC_TRA_DNAVI_E!T40+FC_TRA_PIPE_E!T40</f>
        <v>503.35657092000014</v>
      </c>
      <c r="U40" s="8">
        <f>FC_TRA_RAIL_E!U40+FC_TRA_ROAD_E!U40+FC_TRA_DAVI_E!U40+FC_TRA_DNAVI_E!U40+FC_TRA_PIPE_E!U40</f>
        <v>536.13166823999984</v>
      </c>
      <c r="V40" s="8">
        <f>FC_TRA_RAIL_E!V40+FC_TRA_ROAD_E!V40+FC_TRA_DAVI_E!V40+FC_TRA_DNAVI_E!V40+FC_TRA_PIPE_E!V40</f>
        <v>497.49772752000007</v>
      </c>
      <c r="W40" s="8">
        <f>FC_TRA_RAIL_E!W40+FC_TRA_ROAD_E!W40+FC_TRA_DAVI_E!W40+FC_TRA_DNAVI_E!W40+FC_TRA_PIPE_E!W40</f>
        <v>258.47218835999996</v>
      </c>
      <c r="X40" s="8">
        <f>FC_TRA_RAIL_E!X40+FC_TRA_ROAD_E!X40+FC_TRA_DAVI_E!X40+FC_TRA_DNAVI_E!X40+FC_TRA_PIPE_E!X40</f>
        <v>340.89383304000006</v>
      </c>
      <c r="Y40" s="8">
        <f>FC_TRA_RAIL_E!Y40+FC_TRA_ROAD_E!Y40+FC_TRA_DAVI_E!Y40+FC_TRA_DNAVI_E!Y40+FC_TRA_PIPE_E!Y40</f>
        <v>416.62834632000011</v>
      </c>
      <c r="Z40" s="8">
        <f>FC_TRA_RAIL_E!Z40+FC_TRA_ROAD_E!Z40+FC_TRA_DAVI_E!Z40+FC_TRA_DNAVI_E!Z40+FC_TRA_PIPE_E!Z40</f>
        <v>480.63248964000007</v>
      </c>
    </row>
    <row r="41" spans="1:26" ht="11.25" customHeight="1" x14ac:dyDescent="0.2">
      <c r="A41" s="28" t="s">
        <v>68</v>
      </c>
      <c r="B41" s="7" t="s">
        <v>69</v>
      </c>
      <c r="C41" s="8">
        <f>FC_TRA_RAIL_E!C41+FC_TRA_ROAD_E!C41+FC_TRA_DAVI_E!C41+FC_TRA_DNAVI_E!C41+FC_TRA_PIPE_E!C41</f>
        <v>0</v>
      </c>
      <c r="D41" s="8">
        <f>FC_TRA_RAIL_E!D41+FC_TRA_ROAD_E!D41+FC_TRA_DAVI_E!D41+FC_TRA_DNAVI_E!D41+FC_TRA_PIPE_E!D41</f>
        <v>0</v>
      </c>
      <c r="E41" s="8">
        <f>FC_TRA_RAIL_E!E41+FC_TRA_ROAD_E!E41+FC_TRA_DAVI_E!E41+FC_TRA_DNAVI_E!E41+FC_TRA_PIPE_E!E41</f>
        <v>0</v>
      </c>
      <c r="F41" s="8">
        <f>FC_TRA_RAIL_E!F41+FC_TRA_ROAD_E!F41+FC_TRA_DAVI_E!F41+FC_TRA_DNAVI_E!F41+FC_TRA_PIPE_E!F41</f>
        <v>0</v>
      </c>
      <c r="G41" s="8">
        <f>FC_TRA_RAIL_E!G41+FC_TRA_ROAD_E!G41+FC_TRA_DAVI_E!G41+FC_TRA_DNAVI_E!G41+FC_TRA_PIPE_E!G41</f>
        <v>0</v>
      </c>
      <c r="H41" s="8">
        <f>FC_TRA_RAIL_E!H41+FC_TRA_ROAD_E!H41+FC_TRA_DAVI_E!H41+FC_TRA_DNAVI_E!H41+FC_TRA_PIPE_E!H41</f>
        <v>0</v>
      </c>
      <c r="I41" s="8">
        <f>FC_TRA_RAIL_E!I41+FC_TRA_ROAD_E!I41+FC_TRA_DAVI_E!I41+FC_TRA_DNAVI_E!I41+FC_TRA_PIPE_E!I41</f>
        <v>0</v>
      </c>
      <c r="J41" s="8">
        <f>FC_TRA_RAIL_E!J41+FC_TRA_ROAD_E!J41+FC_TRA_DAVI_E!J41+FC_TRA_DNAVI_E!J41+FC_TRA_PIPE_E!J41</f>
        <v>0</v>
      </c>
      <c r="K41" s="8">
        <f>FC_TRA_RAIL_E!K41+FC_TRA_ROAD_E!K41+FC_TRA_DAVI_E!K41+FC_TRA_DNAVI_E!K41+FC_TRA_PIPE_E!K41</f>
        <v>0</v>
      </c>
      <c r="L41" s="8">
        <f>FC_TRA_RAIL_E!L41+FC_TRA_ROAD_E!L41+FC_TRA_DAVI_E!L41+FC_TRA_DNAVI_E!L41+FC_TRA_PIPE_E!L41</f>
        <v>0</v>
      </c>
      <c r="M41" s="8">
        <f>FC_TRA_RAIL_E!M41+FC_TRA_ROAD_E!M41+FC_TRA_DAVI_E!M41+FC_TRA_DNAVI_E!M41+FC_TRA_PIPE_E!M41</f>
        <v>0</v>
      </c>
      <c r="N41" s="8">
        <f>FC_TRA_RAIL_E!N41+FC_TRA_ROAD_E!N41+FC_TRA_DAVI_E!N41+FC_TRA_DNAVI_E!N41+FC_TRA_PIPE_E!N41</f>
        <v>0</v>
      </c>
      <c r="O41" s="8">
        <f>FC_TRA_RAIL_E!O41+FC_TRA_ROAD_E!O41+FC_TRA_DAVI_E!O41+FC_TRA_DNAVI_E!O41+FC_TRA_PIPE_E!O41</f>
        <v>0</v>
      </c>
      <c r="P41" s="8">
        <f>FC_TRA_RAIL_E!P41+FC_TRA_ROAD_E!P41+FC_TRA_DAVI_E!P41+FC_TRA_DNAVI_E!P41+FC_TRA_PIPE_E!P41</f>
        <v>0</v>
      </c>
      <c r="Q41" s="8">
        <f>FC_TRA_RAIL_E!Q41+FC_TRA_ROAD_E!Q41+FC_TRA_DAVI_E!Q41+FC_TRA_DNAVI_E!Q41+FC_TRA_PIPE_E!Q41</f>
        <v>0</v>
      </c>
      <c r="R41" s="8">
        <f>FC_TRA_RAIL_E!R41+FC_TRA_ROAD_E!R41+FC_TRA_DAVI_E!R41+FC_TRA_DNAVI_E!R41+FC_TRA_PIPE_E!R41</f>
        <v>0</v>
      </c>
      <c r="S41" s="8">
        <f>FC_TRA_RAIL_E!S41+FC_TRA_ROAD_E!S41+FC_TRA_DAVI_E!S41+FC_TRA_DNAVI_E!S41+FC_TRA_PIPE_E!S41</f>
        <v>0</v>
      </c>
      <c r="T41" s="8">
        <f>FC_TRA_RAIL_E!T41+FC_TRA_ROAD_E!T41+FC_TRA_DAVI_E!T41+FC_TRA_DNAVI_E!T41+FC_TRA_PIPE_E!T41</f>
        <v>0</v>
      </c>
      <c r="U41" s="8">
        <f>FC_TRA_RAIL_E!U41+FC_TRA_ROAD_E!U41+FC_TRA_DAVI_E!U41+FC_TRA_DNAVI_E!U41+FC_TRA_PIPE_E!U41</f>
        <v>0</v>
      </c>
      <c r="V41" s="8">
        <f>FC_TRA_RAIL_E!V41+FC_TRA_ROAD_E!V41+FC_TRA_DAVI_E!V41+FC_TRA_DNAVI_E!V41+FC_TRA_PIPE_E!V41</f>
        <v>0</v>
      </c>
      <c r="W41" s="8">
        <f>FC_TRA_RAIL_E!W41+FC_TRA_ROAD_E!W41+FC_TRA_DAVI_E!W41+FC_TRA_DNAVI_E!W41+FC_TRA_PIPE_E!W41</f>
        <v>0</v>
      </c>
      <c r="X41" s="8">
        <f>FC_TRA_RAIL_E!X41+FC_TRA_ROAD_E!X41+FC_TRA_DAVI_E!X41+FC_TRA_DNAVI_E!X41+FC_TRA_PIPE_E!X41</f>
        <v>0</v>
      </c>
      <c r="Y41" s="8">
        <f>FC_TRA_RAIL_E!Y41+FC_TRA_ROAD_E!Y41+FC_TRA_DAVI_E!Y41+FC_TRA_DNAVI_E!Y41+FC_TRA_PIPE_E!Y41</f>
        <v>0</v>
      </c>
      <c r="Z41" s="8">
        <f>FC_TRA_RAIL_E!Z41+FC_TRA_ROAD_E!Z41+FC_TRA_DAVI_E!Z41+FC_TRA_DNAVI_E!Z41+FC_TRA_PIPE_E!Z41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FC_TRA_RAIL_E!C42+FC_TRA_ROAD_E!C42+FC_TRA_DAVI_E!C42+FC_TRA_DNAVI_E!C42+FC_TRA_PIPE_E!C42</f>
        <v>0</v>
      </c>
      <c r="D42" s="8">
        <f>FC_TRA_RAIL_E!D42+FC_TRA_ROAD_E!D42+FC_TRA_DAVI_E!D42+FC_TRA_DNAVI_E!D42+FC_TRA_PIPE_E!D42</f>
        <v>0</v>
      </c>
      <c r="E42" s="8">
        <f>FC_TRA_RAIL_E!E42+FC_TRA_ROAD_E!E42+FC_TRA_DAVI_E!E42+FC_TRA_DNAVI_E!E42+FC_TRA_PIPE_E!E42</f>
        <v>0</v>
      </c>
      <c r="F42" s="8">
        <f>FC_TRA_RAIL_E!F42+FC_TRA_ROAD_E!F42+FC_TRA_DAVI_E!F42+FC_TRA_DNAVI_E!F42+FC_TRA_PIPE_E!F42</f>
        <v>0</v>
      </c>
      <c r="G42" s="8">
        <f>FC_TRA_RAIL_E!G42+FC_TRA_ROAD_E!G42+FC_TRA_DAVI_E!G42+FC_TRA_DNAVI_E!G42+FC_TRA_PIPE_E!G42</f>
        <v>0</v>
      </c>
      <c r="H42" s="8">
        <f>FC_TRA_RAIL_E!H42+FC_TRA_ROAD_E!H42+FC_TRA_DAVI_E!H42+FC_TRA_DNAVI_E!H42+FC_TRA_PIPE_E!H42</f>
        <v>0</v>
      </c>
      <c r="I42" s="8">
        <f>FC_TRA_RAIL_E!I42+FC_TRA_ROAD_E!I42+FC_TRA_DAVI_E!I42+FC_TRA_DNAVI_E!I42+FC_TRA_PIPE_E!I42</f>
        <v>0</v>
      </c>
      <c r="J42" s="8">
        <f>FC_TRA_RAIL_E!J42+FC_TRA_ROAD_E!J42+FC_TRA_DAVI_E!J42+FC_TRA_DNAVI_E!J42+FC_TRA_PIPE_E!J42</f>
        <v>0</v>
      </c>
      <c r="K42" s="8">
        <f>FC_TRA_RAIL_E!K42+FC_TRA_ROAD_E!K42+FC_TRA_DAVI_E!K42+FC_TRA_DNAVI_E!K42+FC_TRA_PIPE_E!K42</f>
        <v>0</v>
      </c>
      <c r="L42" s="8">
        <f>FC_TRA_RAIL_E!L42+FC_TRA_ROAD_E!L42+FC_TRA_DAVI_E!L42+FC_TRA_DNAVI_E!L42+FC_TRA_PIPE_E!L42</f>
        <v>0</v>
      </c>
      <c r="M42" s="8">
        <f>FC_TRA_RAIL_E!M42+FC_TRA_ROAD_E!M42+FC_TRA_DAVI_E!M42+FC_TRA_DNAVI_E!M42+FC_TRA_PIPE_E!M42</f>
        <v>0</v>
      </c>
      <c r="N42" s="8">
        <f>FC_TRA_RAIL_E!N42+FC_TRA_ROAD_E!N42+FC_TRA_DAVI_E!N42+FC_TRA_DNAVI_E!N42+FC_TRA_PIPE_E!N42</f>
        <v>0</v>
      </c>
      <c r="O42" s="8">
        <f>FC_TRA_RAIL_E!O42+FC_TRA_ROAD_E!O42+FC_TRA_DAVI_E!O42+FC_TRA_DNAVI_E!O42+FC_TRA_PIPE_E!O42</f>
        <v>0</v>
      </c>
      <c r="P42" s="8">
        <f>FC_TRA_RAIL_E!P42+FC_TRA_ROAD_E!P42+FC_TRA_DAVI_E!P42+FC_TRA_DNAVI_E!P42+FC_TRA_PIPE_E!P42</f>
        <v>0</v>
      </c>
      <c r="Q42" s="8">
        <f>FC_TRA_RAIL_E!Q42+FC_TRA_ROAD_E!Q42+FC_TRA_DAVI_E!Q42+FC_TRA_DNAVI_E!Q42+FC_TRA_PIPE_E!Q42</f>
        <v>0</v>
      </c>
      <c r="R42" s="8">
        <f>FC_TRA_RAIL_E!R42+FC_TRA_ROAD_E!R42+FC_TRA_DAVI_E!R42+FC_TRA_DNAVI_E!R42+FC_TRA_PIPE_E!R42</f>
        <v>0</v>
      </c>
      <c r="S42" s="8">
        <f>FC_TRA_RAIL_E!S42+FC_TRA_ROAD_E!S42+FC_TRA_DAVI_E!S42+FC_TRA_DNAVI_E!S42+FC_TRA_PIPE_E!S42</f>
        <v>0</v>
      </c>
      <c r="T42" s="8">
        <f>FC_TRA_RAIL_E!T42+FC_TRA_ROAD_E!T42+FC_TRA_DAVI_E!T42+FC_TRA_DNAVI_E!T42+FC_TRA_PIPE_E!T42</f>
        <v>0</v>
      </c>
      <c r="U42" s="8">
        <f>FC_TRA_RAIL_E!U42+FC_TRA_ROAD_E!U42+FC_TRA_DAVI_E!U42+FC_TRA_DNAVI_E!U42+FC_TRA_PIPE_E!U42</f>
        <v>0</v>
      </c>
      <c r="V42" s="8">
        <f>FC_TRA_RAIL_E!V42+FC_TRA_ROAD_E!V42+FC_TRA_DAVI_E!V42+FC_TRA_DNAVI_E!V42+FC_TRA_PIPE_E!V42</f>
        <v>0</v>
      </c>
      <c r="W42" s="8">
        <f>FC_TRA_RAIL_E!W42+FC_TRA_ROAD_E!W42+FC_TRA_DAVI_E!W42+FC_TRA_DNAVI_E!W42+FC_TRA_PIPE_E!W42</f>
        <v>0</v>
      </c>
      <c r="X42" s="8">
        <f>FC_TRA_RAIL_E!X42+FC_TRA_ROAD_E!X42+FC_TRA_DAVI_E!X42+FC_TRA_DNAVI_E!X42+FC_TRA_PIPE_E!X42</f>
        <v>0</v>
      </c>
      <c r="Y42" s="8">
        <f>FC_TRA_RAIL_E!Y42+FC_TRA_ROAD_E!Y42+FC_TRA_DAVI_E!Y42+FC_TRA_DNAVI_E!Y42+FC_TRA_PIPE_E!Y42</f>
        <v>0</v>
      </c>
      <c r="Z42" s="8">
        <f>FC_TRA_RAIL_E!Z42+FC_TRA_ROAD_E!Z42+FC_TRA_DAVI_E!Z42+FC_TRA_DNAVI_E!Z42+FC_TRA_PIPE_E!Z42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FC_TRA_RAIL_E!C43+FC_TRA_ROAD_E!C43+FC_TRA_DAVI_E!C43+FC_TRA_DNAVI_E!C43+FC_TRA_PIPE_E!C43</f>
        <v>10929.40315272</v>
      </c>
      <c r="D43" s="8">
        <f>FC_TRA_RAIL_E!D43+FC_TRA_ROAD_E!D43+FC_TRA_DAVI_E!D43+FC_TRA_DNAVI_E!D43+FC_TRA_PIPE_E!D43</f>
        <v>11555.500076640001</v>
      </c>
      <c r="E43" s="8">
        <f>FC_TRA_RAIL_E!E43+FC_TRA_ROAD_E!E43+FC_TRA_DAVI_E!E43+FC_TRA_DNAVI_E!E43+FC_TRA_PIPE_E!E43</f>
        <v>11947.2120612</v>
      </c>
      <c r="F43" s="8">
        <f>FC_TRA_RAIL_E!F43+FC_TRA_ROAD_E!F43+FC_TRA_DAVI_E!F43+FC_TRA_DNAVI_E!F43+FC_TRA_PIPE_E!F43</f>
        <v>13122.347481359999</v>
      </c>
      <c r="G43" s="8">
        <f>FC_TRA_RAIL_E!G43+FC_TRA_ROAD_E!G43+FC_TRA_DAVI_E!G43+FC_TRA_DNAVI_E!G43+FC_TRA_PIPE_E!G43</f>
        <v>13790.184075719997</v>
      </c>
      <c r="H43" s="8">
        <f>FC_TRA_RAIL_E!H43+FC_TRA_ROAD_E!H43+FC_TRA_DAVI_E!H43+FC_TRA_DNAVI_E!H43+FC_TRA_PIPE_E!H43</f>
        <v>13295.72814336</v>
      </c>
      <c r="I43" s="8">
        <f>FC_TRA_RAIL_E!I43+FC_TRA_ROAD_E!I43+FC_TRA_DAVI_E!I43+FC_TRA_DNAVI_E!I43+FC_TRA_PIPE_E!I43</f>
        <v>13570.451729639997</v>
      </c>
      <c r="J43" s="8">
        <f>FC_TRA_RAIL_E!J43+FC_TRA_ROAD_E!J43+FC_TRA_DAVI_E!J43+FC_TRA_DNAVI_E!J43+FC_TRA_PIPE_E!J43</f>
        <v>13694.717607479997</v>
      </c>
      <c r="K43" s="8">
        <f>FC_TRA_RAIL_E!K43+FC_TRA_ROAD_E!K43+FC_TRA_DAVI_E!K43+FC_TRA_DNAVI_E!K43+FC_TRA_PIPE_E!K43</f>
        <v>14061.14181108</v>
      </c>
      <c r="L43" s="8">
        <f>FC_TRA_RAIL_E!L43+FC_TRA_ROAD_E!L43+FC_TRA_DAVI_E!L43+FC_TRA_DNAVI_E!L43+FC_TRA_PIPE_E!L43</f>
        <v>13818.983218559999</v>
      </c>
      <c r="M43" s="8">
        <f>FC_TRA_RAIL_E!M43+FC_TRA_ROAD_E!M43+FC_TRA_DAVI_E!M43+FC_TRA_DNAVI_E!M43+FC_TRA_PIPE_E!M43</f>
        <v>13672.413270359997</v>
      </c>
      <c r="N43" s="8">
        <f>FC_TRA_RAIL_E!N43+FC_TRA_ROAD_E!N43+FC_TRA_DAVI_E!N43+FC_TRA_DNAVI_E!N43+FC_TRA_PIPE_E!N43</f>
        <v>12802.553192519999</v>
      </c>
      <c r="O43" s="8">
        <f>FC_TRA_RAIL_E!O43+FC_TRA_ROAD_E!O43+FC_TRA_DAVI_E!O43+FC_TRA_DNAVI_E!O43+FC_TRA_PIPE_E!O43</f>
        <v>11767.005811079998</v>
      </c>
      <c r="P43" s="8">
        <f>FC_TRA_RAIL_E!P43+FC_TRA_ROAD_E!P43+FC_TRA_DAVI_E!P43+FC_TRA_DNAVI_E!P43+FC_TRA_PIPE_E!P43</f>
        <v>11604.504688920004</v>
      </c>
      <c r="Q43" s="8">
        <f>FC_TRA_RAIL_E!Q43+FC_TRA_ROAD_E!Q43+FC_TRA_DAVI_E!Q43+FC_TRA_DNAVI_E!Q43+FC_TRA_PIPE_E!Q43</f>
        <v>11830.731840719998</v>
      </c>
      <c r="R43" s="8">
        <f>FC_TRA_RAIL_E!R43+FC_TRA_ROAD_E!R43+FC_TRA_DAVI_E!R43+FC_TRA_DNAVI_E!R43+FC_TRA_PIPE_E!R43</f>
        <v>12021.90966288</v>
      </c>
      <c r="S43" s="8">
        <f>FC_TRA_RAIL_E!S43+FC_TRA_ROAD_E!S43+FC_TRA_DAVI_E!S43+FC_TRA_DNAVI_E!S43+FC_TRA_PIPE_E!S43</f>
        <v>12538.09026288</v>
      </c>
      <c r="T43" s="8">
        <f>FC_TRA_RAIL_E!T43+FC_TRA_ROAD_E!T43+FC_TRA_DAVI_E!T43+FC_TRA_DNAVI_E!T43+FC_TRA_PIPE_E!T43</f>
        <v>12845.96998308</v>
      </c>
      <c r="U43" s="8">
        <f>FC_TRA_RAIL_E!U43+FC_TRA_ROAD_E!U43+FC_TRA_DAVI_E!U43+FC_TRA_DNAVI_E!U43+FC_TRA_PIPE_E!U43</f>
        <v>12961.782503280001</v>
      </c>
      <c r="V43" s="8">
        <f>FC_TRA_RAIL_E!V43+FC_TRA_ROAD_E!V43+FC_TRA_DAVI_E!V43+FC_TRA_DNAVI_E!V43+FC_TRA_PIPE_E!V43</f>
        <v>13267.762625519999</v>
      </c>
      <c r="W43" s="8">
        <f>FC_TRA_RAIL_E!W43+FC_TRA_ROAD_E!W43+FC_TRA_DAVI_E!W43+FC_TRA_DNAVI_E!W43+FC_TRA_PIPE_E!W43</f>
        <v>11242.649283840001</v>
      </c>
      <c r="X43" s="8">
        <f>FC_TRA_RAIL_E!X43+FC_TRA_ROAD_E!X43+FC_TRA_DAVI_E!X43+FC_TRA_DNAVI_E!X43+FC_TRA_PIPE_E!X43</f>
        <v>12028.056346799998</v>
      </c>
      <c r="Y43" s="8">
        <f>FC_TRA_RAIL_E!Y43+FC_TRA_ROAD_E!Y43+FC_TRA_DAVI_E!Y43+FC_TRA_DNAVI_E!Y43+FC_TRA_PIPE_E!Y43</f>
        <v>12621.56186772</v>
      </c>
      <c r="Z43" s="8">
        <f>FC_TRA_RAIL_E!Z43+FC_TRA_ROAD_E!Z43+FC_TRA_DAVI_E!Z43+FC_TRA_DNAVI_E!Z43+FC_TRA_PIPE_E!Z43</f>
        <v>13272.50721888</v>
      </c>
    </row>
    <row r="44" spans="1:26" ht="11.25" customHeight="1" x14ac:dyDescent="0.2">
      <c r="A44" s="28" t="s">
        <v>74</v>
      </c>
      <c r="B44" s="7" t="s">
        <v>75</v>
      </c>
      <c r="C44" s="8">
        <f>FC_TRA_RAIL_E!C44+FC_TRA_ROAD_E!C44+FC_TRA_DAVI_E!C44+FC_TRA_DNAVI_E!C44+FC_TRA_PIPE_E!C44</f>
        <v>0</v>
      </c>
      <c r="D44" s="8">
        <f>FC_TRA_RAIL_E!D44+FC_TRA_ROAD_E!D44+FC_TRA_DAVI_E!D44+FC_TRA_DNAVI_E!D44+FC_TRA_PIPE_E!D44</f>
        <v>0</v>
      </c>
      <c r="E44" s="8">
        <f>FC_TRA_RAIL_E!E44+FC_TRA_ROAD_E!E44+FC_TRA_DAVI_E!E44+FC_TRA_DNAVI_E!E44+FC_TRA_PIPE_E!E44</f>
        <v>3.1268980800000006</v>
      </c>
      <c r="F44" s="8">
        <f>FC_TRA_RAIL_E!F44+FC_TRA_ROAD_E!F44+FC_TRA_DAVI_E!F44+FC_TRA_DNAVI_E!F44+FC_TRA_PIPE_E!F44</f>
        <v>3.1268980800000001</v>
      </c>
      <c r="G44" s="8">
        <f>FC_TRA_RAIL_E!G44+FC_TRA_ROAD_E!G44+FC_TRA_DAVI_E!G44+FC_TRA_DNAVI_E!G44+FC_TRA_PIPE_E!G44</f>
        <v>0</v>
      </c>
      <c r="H44" s="8">
        <f>FC_TRA_RAIL_E!H44+FC_TRA_ROAD_E!H44+FC_TRA_DAVI_E!H44+FC_TRA_DNAVI_E!H44+FC_TRA_PIPE_E!H44</f>
        <v>0</v>
      </c>
      <c r="I44" s="8">
        <f>FC_TRA_RAIL_E!I44+FC_TRA_ROAD_E!I44+FC_TRA_DAVI_E!I44+FC_TRA_DNAVI_E!I44+FC_TRA_PIPE_E!I44</f>
        <v>0</v>
      </c>
      <c r="J44" s="8">
        <f>FC_TRA_RAIL_E!J44+FC_TRA_ROAD_E!J44+FC_TRA_DAVI_E!J44+FC_TRA_DNAVI_E!J44+FC_TRA_PIPE_E!J44</f>
        <v>281.73596904000004</v>
      </c>
      <c r="K44" s="8">
        <f>FC_TRA_RAIL_E!K44+FC_TRA_ROAD_E!K44+FC_TRA_DAVI_E!K44+FC_TRA_DNAVI_E!K44+FC_TRA_PIPE_E!K44</f>
        <v>303.40803096000002</v>
      </c>
      <c r="L44" s="8">
        <f>FC_TRA_RAIL_E!L44+FC_TRA_ROAD_E!L44+FC_TRA_DAVI_E!L44+FC_TRA_DNAVI_E!L44+FC_TRA_PIPE_E!L44</f>
        <v>371.5199071200002</v>
      </c>
      <c r="M44" s="8">
        <f>FC_TRA_RAIL_E!M44+FC_TRA_ROAD_E!M44+FC_TRA_DAVI_E!M44+FC_TRA_DNAVI_E!M44+FC_TRA_PIPE_E!M44</f>
        <v>250.77600000000001</v>
      </c>
      <c r="N44" s="8">
        <f>FC_TRA_RAIL_E!N44+FC_TRA_ROAD_E!N44+FC_TRA_DAVI_E!N44+FC_TRA_DNAVI_E!N44+FC_TRA_PIPE_E!N44</f>
        <v>260.06390712000001</v>
      </c>
      <c r="O44" s="8">
        <f>FC_TRA_RAIL_E!O44+FC_TRA_ROAD_E!O44+FC_TRA_DAVI_E!O44+FC_TRA_DNAVI_E!O44+FC_TRA_PIPE_E!O44</f>
        <v>263.15987616000001</v>
      </c>
      <c r="P44" s="8">
        <f>FC_TRA_RAIL_E!P44+FC_TRA_ROAD_E!P44+FC_TRA_DAVI_E!P44+FC_TRA_DNAVI_E!P44+FC_TRA_PIPE_E!P44</f>
        <v>272.44806192000004</v>
      </c>
      <c r="Q44" s="8">
        <f>FC_TRA_RAIL_E!Q44+FC_TRA_ROAD_E!Q44+FC_TRA_DAVI_E!Q44+FC_TRA_DNAVI_E!Q44+FC_TRA_PIPE_E!Q44</f>
        <v>164.08803096</v>
      </c>
      <c r="R44" s="8">
        <f>FC_TRA_RAIL_E!R44+FC_TRA_ROAD_E!R44+FC_TRA_DAVI_E!R44+FC_TRA_DNAVI_E!R44+FC_TRA_PIPE_E!R44</f>
        <v>157.89609288</v>
      </c>
      <c r="S44" s="8">
        <f>FC_TRA_RAIL_E!S44+FC_TRA_ROAD_E!S44+FC_TRA_DAVI_E!S44+FC_TRA_DNAVI_E!S44+FC_TRA_PIPE_E!S44</f>
        <v>229.10393808000001</v>
      </c>
      <c r="T44" s="8">
        <f>FC_TRA_RAIL_E!T44+FC_TRA_ROAD_E!T44+FC_TRA_DAVI_E!T44+FC_TRA_DNAVI_E!T44+FC_TRA_PIPE_E!T44</f>
        <v>193.82198400000001</v>
      </c>
      <c r="U44" s="8">
        <f>FC_TRA_RAIL_E!U44+FC_TRA_ROAD_E!U44+FC_TRA_DAVI_E!U44+FC_TRA_DNAVI_E!U44+FC_TRA_PIPE_E!U44</f>
        <v>201.47232384000003</v>
      </c>
      <c r="V44" s="8">
        <f>FC_TRA_RAIL_E!V44+FC_TRA_ROAD_E!V44+FC_TRA_DAVI_E!V44+FC_TRA_DNAVI_E!V44+FC_TRA_PIPE_E!V44</f>
        <v>193.76012592000006</v>
      </c>
      <c r="W44" s="8">
        <f>FC_TRA_RAIL_E!W44+FC_TRA_ROAD_E!W44+FC_TRA_DAVI_E!W44+FC_TRA_DNAVI_E!W44+FC_TRA_PIPE_E!W44</f>
        <v>145.62645912000002</v>
      </c>
      <c r="X44" s="8">
        <f>FC_TRA_RAIL_E!X44+FC_TRA_ROAD_E!X44+FC_TRA_DAVI_E!X44+FC_TRA_DNAVI_E!X44+FC_TRA_PIPE_E!X44</f>
        <v>139.29213600000003</v>
      </c>
      <c r="Y44" s="8">
        <f>FC_TRA_RAIL_E!Y44+FC_TRA_ROAD_E!Y44+FC_TRA_DAVI_E!Y44+FC_TRA_DNAVI_E!Y44+FC_TRA_PIPE_E!Y44</f>
        <v>154.73185704000002</v>
      </c>
      <c r="Z44" s="8">
        <f>FC_TRA_RAIL_E!Z44+FC_TRA_ROAD_E!Z44+FC_TRA_DAVI_E!Z44+FC_TRA_DNAVI_E!Z44+FC_TRA_PIPE_E!Z44</f>
        <v>122.90810399999999</v>
      </c>
    </row>
    <row r="45" spans="1:26" ht="11.25" customHeight="1" x14ac:dyDescent="0.2">
      <c r="A45" s="28" t="s">
        <v>76</v>
      </c>
      <c r="B45" s="7" t="s">
        <v>77</v>
      </c>
      <c r="C45" s="8">
        <f>FC_TRA_RAIL_E!C45+FC_TRA_ROAD_E!C45+FC_TRA_DAVI_E!C45+FC_TRA_DNAVI_E!C45+FC_TRA_PIPE_E!C45</f>
        <v>0</v>
      </c>
      <c r="D45" s="8">
        <f>FC_TRA_RAIL_E!D45+FC_TRA_ROAD_E!D45+FC_TRA_DAVI_E!D45+FC_TRA_DNAVI_E!D45+FC_TRA_PIPE_E!D45</f>
        <v>0</v>
      </c>
      <c r="E45" s="8">
        <f>FC_TRA_RAIL_E!E45+FC_TRA_ROAD_E!E45+FC_TRA_DAVI_E!E45+FC_TRA_DNAVI_E!E45+FC_TRA_PIPE_E!E45</f>
        <v>0</v>
      </c>
      <c r="F45" s="8">
        <f>FC_TRA_RAIL_E!F45+FC_TRA_ROAD_E!F45+FC_TRA_DAVI_E!F45+FC_TRA_DNAVI_E!F45+FC_TRA_PIPE_E!F45</f>
        <v>0</v>
      </c>
      <c r="G45" s="8">
        <f>FC_TRA_RAIL_E!G45+FC_TRA_ROAD_E!G45+FC_TRA_DAVI_E!G45+FC_TRA_DNAVI_E!G45+FC_TRA_PIPE_E!G45</f>
        <v>0</v>
      </c>
      <c r="H45" s="8">
        <f>FC_TRA_RAIL_E!H45+FC_TRA_ROAD_E!H45+FC_TRA_DAVI_E!H45+FC_TRA_DNAVI_E!H45+FC_TRA_PIPE_E!H45</f>
        <v>0</v>
      </c>
      <c r="I45" s="8">
        <f>FC_TRA_RAIL_E!I45+FC_TRA_ROAD_E!I45+FC_TRA_DAVI_E!I45+FC_TRA_DNAVI_E!I45+FC_TRA_PIPE_E!I45</f>
        <v>0</v>
      </c>
      <c r="J45" s="8">
        <f>FC_TRA_RAIL_E!J45+FC_TRA_ROAD_E!J45+FC_TRA_DAVI_E!J45+FC_TRA_DNAVI_E!J45+FC_TRA_PIPE_E!J45</f>
        <v>0</v>
      </c>
      <c r="K45" s="8">
        <f>FC_TRA_RAIL_E!K45+FC_TRA_ROAD_E!K45+FC_TRA_DAVI_E!K45+FC_TRA_DNAVI_E!K45+FC_TRA_PIPE_E!K45</f>
        <v>0</v>
      </c>
      <c r="L45" s="8">
        <f>FC_TRA_RAIL_E!L45+FC_TRA_ROAD_E!L45+FC_TRA_DAVI_E!L45+FC_TRA_DNAVI_E!L45+FC_TRA_PIPE_E!L45</f>
        <v>0</v>
      </c>
      <c r="M45" s="8">
        <f>FC_TRA_RAIL_E!M45+FC_TRA_ROAD_E!M45+FC_TRA_DAVI_E!M45+FC_TRA_DNAVI_E!M45+FC_TRA_PIPE_E!M45</f>
        <v>0</v>
      </c>
      <c r="N45" s="8">
        <f>FC_TRA_RAIL_E!N45+FC_TRA_ROAD_E!N45+FC_TRA_DAVI_E!N45+FC_TRA_DNAVI_E!N45+FC_TRA_PIPE_E!N45</f>
        <v>0</v>
      </c>
      <c r="O45" s="8">
        <f>FC_TRA_RAIL_E!O45+FC_TRA_ROAD_E!O45+FC_TRA_DAVI_E!O45+FC_TRA_DNAVI_E!O45+FC_TRA_PIPE_E!O45</f>
        <v>0</v>
      </c>
      <c r="P45" s="8">
        <f>FC_TRA_RAIL_E!P45+FC_TRA_ROAD_E!P45+FC_TRA_DAVI_E!P45+FC_TRA_DNAVI_E!P45+FC_TRA_PIPE_E!P45</f>
        <v>0</v>
      </c>
      <c r="Q45" s="8">
        <f>FC_TRA_RAIL_E!Q45+FC_TRA_ROAD_E!Q45+FC_TRA_DAVI_E!Q45+FC_TRA_DNAVI_E!Q45+FC_TRA_PIPE_E!Q45</f>
        <v>0</v>
      </c>
      <c r="R45" s="8">
        <f>FC_TRA_RAIL_E!R45+FC_TRA_ROAD_E!R45+FC_TRA_DAVI_E!R45+FC_TRA_DNAVI_E!R45+FC_TRA_PIPE_E!R45</f>
        <v>0</v>
      </c>
      <c r="S45" s="8">
        <f>FC_TRA_RAIL_E!S45+FC_TRA_ROAD_E!S45+FC_TRA_DAVI_E!S45+FC_TRA_DNAVI_E!S45+FC_TRA_PIPE_E!S45</f>
        <v>0</v>
      </c>
      <c r="T45" s="8">
        <f>FC_TRA_RAIL_E!T45+FC_TRA_ROAD_E!T45+FC_TRA_DAVI_E!T45+FC_TRA_DNAVI_E!T45+FC_TRA_PIPE_E!T45</f>
        <v>0</v>
      </c>
      <c r="U45" s="8">
        <f>FC_TRA_RAIL_E!U45+FC_TRA_ROAD_E!U45+FC_TRA_DAVI_E!U45+FC_TRA_DNAVI_E!U45+FC_TRA_PIPE_E!U45</f>
        <v>0</v>
      </c>
      <c r="V45" s="8">
        <f>FC_TRA_RAIL_E!V45+FC_TRA_ROAD_E!V45+FC_TRA_DAVI_E!V45+FC_TRA_DNAVI_E!V45+FC_TRA_PIPE_E!V45</f>
        <v>0</v>
      </c>
      <c r="W45" s="8">
        <f>FC_TRA_RAIL_E!W45+FC_TRA_ROAD_E!W45+FC_TRA_DAVI_E!W45+FC_TRA_DNAVI_E!W45+FC_TRA_PIPE_E!W45</f>
        <v>0</v>
      </c>
      <c r="X45" s="8">
        <f>FC_TRA_RAIL_E!X45+FC_TRA_ROAD_E!X45+FC_TRA_DAVI_E!X45+FC_TRA_DNAVI_E!X45+FC_TRA_PIPE_E!X45</f>
        <v>0</v>
      </c>
      <c r="Y45" s="8">
        <f>FC_TRA_RAIL_E!Y45+FC_TRA_ROAD_E!Y45+FC_TRA_DAVI_E!Y45+FC_TRA_DNAVI_E!Y45+FC_TRA_PIPE_E!Y45</f>
        <v>0</v>
      </c>
      <c r="Z45" s="8">
        <f>FC_TRA_RAIL_E!Z45+FC_TRA_ROAD_E!Z45+FC_TRA_DAVI_E!Z45+FC_TRA_DNAVI_E!Z45+FC_TRA_PIPE_E!Z45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FC_TRA_RAIL_E!C46+FC_TRA_ROAD_E!C46+FC_TRA_DAVI_E!C46+FC_TRA_DNAVI_E!C46+FC_TRA_PIPE_E!C46</f>
        <v>0</v>
      </c>
      <c r="D46" s="8">
        <f>FC_TRA_RAIL_E!D46+FC_TRA_ROAD_E!D46+FC_TRA_DAVI_E!D46+FC_TRA_DNAVI_E!D46+FC_TRA_PIPE_E!D46</f>
        <v>0</v>
      </c>
      <c r="E46" s="8">
        <f>FC_TRA_RAIL_E!E46+FC_TRA_ROAD_E!E46+FC_TRA_DAVI_E!E46+FC_TRA_DNAVI_E!E46+FC_TRA_PIPE_E!E46</f>
        <v>0</v>
      </c>
      <c r="F46" s="8">
        <f>FC_TRA_RAIL_E!F46+FC_TRA_ROAD_E!F46+FC_TRA_DAVI_E!F46+FC_TRA_DNAVI_E!F46+FC_TRA_PIPE_E!F46</f>
        <v>0</v>
      </c>
      <c r="G46" s="8">
        <f>FC_TRA_RAIL_E!G46+FC_TRA_ROAD_E!G46+FC_TRA_DAVI_E!G46+FC_TRA_DNAVI_E!G46+FC_TRA_PIPE_E!G46</f>
        <v>0</v>
      </c>
      <c r="H46" s="8">
        <f>FC_TRA_RAIL_E!H46+FC_TRA_ROAD_E!H46+FC_TRA_DAVI_E!H46+FC_TRA_DNAVI_E!H46+FC_TRA_PIPE_E!H46</f>
        <v>0</v>
      </c>
      <c r="I46" s="8">
        <f>FC_TRA_RAIL_E!I46+FC_TRA_ROAD_E!I46+FC_TRA_DAVI_E!I46+FC_TRA_DNAVI_E!I46+FC_TRA_PIPE_E!I46</f>
        <v>0</v>
      </c>
      <c r="J46" s="8">
        <f>FC_TRA_RAIL_E!J46+FC_TRA_ROAD_E!J46+FC_TRA_DAVI_E!J46+FC_TRA_DNAVI_E!J46+FC_TRA_PIPE_E!J46</f>
        <v>0</v>
      </c>
      <c r="K46" s="8">
        <f>FC_TRA_RAIL_E!K46+FC_TRA_ROAD_E!K46+FC_TRA_DAVI_E!K46+FC_TRA_DNAVI_E!K46+FC_TRA_PIPE_E!K46</f>
        <v>0</v>
      </c>
      <c r="L46" s="8">
        <f>FC_TRA_RAIL_E!L46+FC_TRA_ROAD_E!L46+FC_TRA_DAVI_E!L46+FC_TRA_DNAVI_E!L46+FC_TRA_PIPE_E!L46</f>
        <v>0</v>
      </c>
      <c r="M46" s="8">
        <f>FC_TRA_RAIL_E!M46+FC_TRA_ROAD_E!M46+FC_TRA_DAVI_E!M46+FC_TRA_DNAVI_E!M46+FC_TRA_PIPE_E!M46</f>
        <v>0</v>
      </c>
      <c r="N46" s="8">
        <f>FC_TRA_RAIL_E!N46+FC_TRA_ROAD_E!N46+FC_TRA_DAVI_E!N46+FC_TRA_DNAVI_E!N46+FC_TRA_PIPE_E!N46</f>
        <v>0</v>
      </c>
      <c r="O46" s="8">
        <f>FC_TRA_RAIL_E!O46+FC_TRA_ROAD_E!O46+FC_TRA_DAVI_E!O46+FC_TRA_DNAVI_E!O46+FC_TRA_PIPE_E!O46</f>
        <v>0</v>
      </c>
      <c r="P46" s="8">
        <f>FC_TRA_RAIL_E!P46+FC_TRA_ROAD_E!P46+FC_TRA_DAVI_E!P46+FC_TRA_DNAVI_E!P46+FC_TRA_PIPE_E!P46</f>
        <v>0</v>
      </c>
      <c r="Q46" s="8">
        <f>FC_TRA_RAIL_E!Q46+FC_TRA_ROAD_E!Q46+FC_TRA_DAVI_E!Q46+FC_TRA_DNAVI_E!Q46+FC_TRA_PIPE_E!Q46</f>
        <v>0</v>
      </c>
      <c r="R46" s="8">
        <f>FC_TRA_RAIL_E!R46+FC_TRA_ROAD_E!R46+FC_TRA_DAVI_E!R46+FC_TRA_DNAVI_E!R46+FC_TRA_PIPE_E!R46</f>
        <v>0</v>
      </c>
      <c r="S46" s="8">
        <f>FC_TRA_RAIL_E!S46+FC_TRA_ROAD_E!S46+FC_TRA_DAVI_E!S46+FC_TRA_DNAVI_E!S46+FC_TRA_PIPE_E!S46</f>
        <v>0</v>
      </c>
      <c r="T46" s="8">
        <f>FC_TRA_RAIL_E!T46+FC_TRA_ROAD_E!T46+FC_TRA_DAVI_E!T46+FC_TRA_DNAVI_E!T46+FC_TRA_PIPE_E!T46</f>
        <v>0</v>
      </c>
      <c r="U46" s="8">
        <f>FC_TRA_RAIL_E!U46+FC_TRA_ROAD_E!U46+FC_TRA_DAVI_E!U46+FC_TRA_DNAVI_E!U46+FC_TRA_PIPE_E!U46</f>
        <v>0</v>
      </c>
      <c r="V46" s="8">
        <f>FC_TRA_RAIL_E!V46+FC_TRA_ROAD_E!V46+FC_TRA_DAVI_E!V46+FC_TRA_DNAVI_E!V46+FC_TRA_PIPE_E!V46</f>
        <v>0</v>
      </c>
      <c r="W46" s="8">
        <f>FC_TRA_RAIL_E!W46+FC_TRA_ROAD_E!W46+FC_TRA_DAVI_E!W46+FC_TRA_DNAVI_E!W46+FC_TRA_PIPE_E!W46</f>
        <v>0</v>
      </c>
      <c r="X46" s="8">
        <f>FC_TRA_RAIL_E!X46+FC_TRA_ROAD_E!X46+FC_TRA_DAVI_E!X46+FC_TRA_DNAVI_E!X46+FC_TRA_PIPE_E!X46</f>
        <v>0</v>
      </c>
      <c r="Y46" s="8">
        <f>FC_TRA_RAIL_E!Y46+FC_TRA_ROAD_E!Y46+FC_TRA_DAVI_E!Y46+FC_TRA_DNAVI_E!Y46+FC_TRA_PIPE_E!Y46</f>
        <v>0</v>
      </c>
      <c r="Z46" s="8">
        <f>FC_TRA_RAIL_E!Z46+FC_TRA_ROAD_E!Z46+FC_TRA_DAVI_E!Z46+FC_TRA_DNAVI_E!Z46+FC_TRA_PIPE_E!Z46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FC_TRA_RAIL_E!C47+FC_TRA_ROAD_E!C47+FC_TRA_DAVI_E!C47+FC_TRA_DNAVI_E!C47+FC_TRA_PIPE_E!C47</f>
        <v>0</v>
      </c>
      <c r="D47" s="8">
        <f>FC_TRA_RAIL_E!D47+FC_TRA_ROAD_E!D47+FC_TRA_DAVI_E!D47+FC_TRA_DNAVI_E!D47+FC_TRA_PIPE_E!D47</f>
        <v>0</v>
      </c>
      <c r="E47" s="8">
        <f>FC_TRA_RAIL_E!E47+FC_TRA_ROAD_E!E47+FC_TRA_DAVI_E!E47+FC_TRA_DNAVI_E!E47+FC_TRA_PIPE_E!E47</f>
        <v>0</v>
      </c>
      <c r="F47" s="8">
        <f>FC_TRA_RAIL_E!F47+FC_TRA_ROAD_E!F47+FC_TRA_DAVI_E!F47+FC_TRA_DNAVI_E!F47+FC_TRA_PIPE_E!F47</f>
        <v>0</v>
      </c>
      <c r="G47" s="8">
        <f>FC_TRA_RAIL_E!G47+FC_TRA_ROAD_E!G47+FC_TRA_DAVI_E!G47+FC_TRA_DNAVI_E!G47+FC_TRA_PIPE_E!G47</f>
        <v>0</v>
      </c>
      <c r="H47" s="8">
        <f>FC_TRA_RAIL_E!H47+FC_TRA_ROAD_E!H47+FC_TRA_DAVI_E!H47+FC_TRA_DNAVI_E!H47+FC_TRA_PIPE_E!H47</f>
        <v>0</v>
      </c>
      <c r="I47" s="8">
        <f>FC_TRA_RAIL_E!I47+FC_TRA_ROAD_E!I47+FC_TRA_DAVI_E!I47+FC_TRA_DNAVI_E!I47+FC_TRA_PIPE_E!I47</f>
        <v>0</v>
      </c>
      <c r="J47" s="8">
        <f>FC_TRA_RAIL_E!J47+FC_TRA_ROAD_E!J47+FC_TRA_DAVI_E!J47+FC_TRA_DNAVI_E!J47+FC_TRA_PIPE_E!J47</f>
        <v>0</v>
      </c>
      <c r="K47" s="8">
        <f>FC_TRA_RAIL_E!K47+FC_TRA_ROAD_E!K47+FC_TRA_DAVI_E!K47+FC_TRA_DNAVI_E!K47+FC_TRA_PIPE_E!K47</f>
        <v>0</v>
      </c>
      <c r="L47" s="8">
        <f>FC_TRA_RAIL_E!L47+FC_TRA_ROAD_E!L47+FC_TRA_DAVI_E!L47+FC_TRA_DNAVI_E!L47+FC_TRA_PIPE_E!L47</f>
        <v>0</v>
      </c>
      <c r="M47" s="8">
        <f>FC_TRA_RAIL_E!M47+FC_TRA_ROAD_E!M47+FC_TRA_DAVI_E!M47+FC_TRA_DNAVI_E!M47+FC_TRA_PIPE_E!M47</f>
        <v>0</v>
      </c>
      <c r="N47" s="8">
        <f>FC_TRA_RAIL_E!N47+FC_TRA_ROAD_E!N47+FC_TRA_DAVI_E!N47+FC_TRA_DNAVI_E!N47+FC_TRA_PIPE_E!N47</f>
        <v>0</v>
      </c>
      <c r="O47" s="8">
        <f>FC_TRA_RAIL_E!O47+FC_TRA_ROAD_E!O47+FC_TRA_DAVI_E!O47+FC_TRA_DNAVI_E!O47+FC_TRA_PIPE_E!O47</f>
        <v>0</v>
      </c>
      <c r="P47" s="8">
        <f>FC_TRA_RAIL_E!P47+FC_TRA_ROAD_E!P47+FC_TRA_DAVI_E!P47+FC_TRA_DNAVI_E!P47+FC_TRA_PIPE_E!P47</f>
        <v>0</v>
      </c>
      <c r="Q47" s="8">
        <f>FC_TRA_RAIL_E!Q47+FC_TRA_ROAD_E!Q47+FC_TRA_DAVI_E!Q47+FC_TRA_DNAVI_E!Q47+FC_TRA_PIPE_E!Q47</f>
        <v>0</v>
      </c>
      <c r="R47" s="8">
        <f>FC_TRA_RAIL_E!R47+FC_TRA_ROAD_E!R47+FC_TRA_DAVI_E!R47+FC_TRA_DNAVI_E!R47+FC_TRA_PIPE_E!R47</f>
        <v>0</v>
      </c>
      <c r="S47" s="8">
        <f>FC_TRA_RAIL_E!S47+FC_TRA_ROAD_E!S47+FC_TRA_DAVI_E!S47+FC_TRA_DNAVI_E!S47+FC_TRA_PIPE_E!S47</f>
        <v>0</v>
      </c>
      <c r="T47" s="8">
        <f>FC_TRA_RAIL_E!T47+FC_TRA_ROAD_E!T47+FC_TRA_DAVI_E!T47+FC_TRA_DNAVI_E!T47+FC_TRA_PIPE_E!T47</f>
        <v>0</v>
      </c>
      <c r="U47" s="8">
        <f>FC_TRA_RAIL_E!U47+FC_TRA_ROAD_E!U47+FC_TRA_DAVI_E!U47+FC_TRA_DNAVI_E!U47+FC_TRA_PIPE_E!U47</f>
        <v>0</v>
      </c>
      <c r="V47" s="8">
        <f>FC_TRA_RAIL_E!V47+FC_TRA_ROAD_E!V47+FC_TRA_DAVI_E!V47+FC_TRA_DNAVI_E!V47+FC_TRA_PIPE_E!V47</f>
        <v>0</v>
      </c>
      <c r="W47" s="8">
        <f>FC_TRA_RAIL_E!W47+FC_TRA_ROAD_E!W47+FC_TRA_DAVI_E!W47+FC_TRA_DNAVI_E!W47+FC_TRA_PIPE_E!W47</f>
        <v>0</v>
      </c>
      <c r="X47" s="8">
        <f>FC_TRA_RAIL_E!X47+FC_TRA_ROAD_E!X47+FC_TRA_DAVI_E!X47+FC_TRA_DNAVI_E!X47+FC_TRA_PIPE_E!X47</f>
        <v>0</v>
      </c>
      <c r="Y47" s="8">
        <f>FC_TRA_RAIL_E!Y47+FC_TRA_ROAD_E!Y47+FC_TRA_DAVI_E!Y47+FC_TRA_DNAVI_E!Y47+FC_TRA_PIPE_E!Y47</f>
        <v>0</v>
      </c>
      <c r="Z47" s="8">
        <f>FC_TRA_RAIL_E!Z47+FC_TRA_ROAD_E!Z47+FC_TRA_DAVI_E!Z47+FC_TRA_DNAVI_E!Z47+FC_TRA_PIPE_E!Z47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FC_TRA_RAIL_E!C48+FC_TRA_ROAD_E!C48+FC_TRA_DAVI_E!C48+FC_TRA_DNAVI_E!C48+FC_TRA_PIPE_E!C48</f>
        <v>0</v>
      </c>
      <c r="D48" s="8">
        <f>FC_TRA_RAIL_E!D48+FC_TRA_ROAD_E!D48+FC_TRA_DAVI_E!D48+FC_TRA_DNAVI_E!D48+FC_TRA_PIPE_E!D48</f>
        <v>0</v>
      </c>
      <c r="E48" s="8">
        <f>FC_TRA_RAIL_E!E48+FC_TRA_ROAD_E!E48+FC_TRA_DAVI_E!E48+FC_TRA_DNAVI_E!E48+FC_TRA_PIPE_E!E48</f>
        <v>0</v>
      </c>
      <c r="F48" s="8">
        <f>FC_TRA_RAIL_E!F48+FC_TRA_ROAD_E!F48+FC_TRA_DAVI_E!F48+FC_TRA_DNAVI_E!F48+FC_TRA_PIPE_E!F48</f>
        <v>0</v>
      </c>
      <c r="G48" s="8">
        <f>FC_TRA_RAIL_E!G48+FC_TRA_ROAD_E!G48+FC_TRA_DAVI_E!G48+FC_TRA_DNAVI_E!G48+FC_TRA_PIPE_E!G48</f>
        <v>0</v>
      </c>
      <c r="H48" s="8">
        <f>FC_TRA_RAIL_E!H48+FC_TRA_ROAD_E!H48+FC_TRA_DAVI_E!H48+FC_TRA_DNAVI_E!H48+FC_TRA_PIPE_E!H48</f>
        <v>0</v>
      </c>
      <c r="I48" s="8">
        <f>FC_TRA_RAIL_E!I48+FC_TRA_ROAD_E!I48+FC_TRA_DAVI_E!I48+FC_TRA_DNAVI_E!I48+FC_TRA_PIPE_E!I48</f>
        <v>0</v>
      </c>
      <c r="J48" s="8">
        <f>FC_TRA_RAIL_E!J48+FC_TRA_ROAD_E!J48+FC_TRA_DAVI_E!J48+FC_TRA_DNAVI_E!J48+FC_TRA_PIPE_E!J48</f>
        <v>0</v>
      </c>
      <c r="K48" s="8">
        <f>FC_TRA_RAIL_E!K48+FC_TRA_ROAD_E!K48+FC_TRA_DAVI_E!K48+FC_TRA_DNAVI_E!K48+FC_TRA_PIPE_E!K48</f>
        <v>0</v>
      </c>
      <c r="L48" s="8">
        <f>FC_TRA_RAIL_E!L48+FC_TRA_ROAD_E!L48+FC_TRA_DAVI_E!L48+FC_TRA_DNAVI_E!L48+FC_TRA_PIPE_E!L48</f>
        <v>0</v>
      </c>
      <c r="M48" s="8">
        <f>FC_TRA_RAIL_E!M48+FC_TRA_ROAD_E!M48+FC_TRA_DAVI_E!M48+FC_TRA_DNAVI_E!M48+FC_TRA_PIPE_E!M48</f>
        <v>0</v>
      </c>
      <c r="N48" s="8">
        <f>FC_TRA_RAIL_E!N48+FC_TRA_ROAD_E!N48+FC_TRA_DAVI_E!N48+FC_TRA_DNAVI_E!N48+FC_TRA_PIPE_E!N48</f>
        <v>0</v>
      </c>
      <c r="O48" s="8">
        <f>FC_TRA_RAIL_E!O48+FC_TRA_ROAD_E!O48+FC_TRA_DAVI_E!O48+FC_TRA_DNAVI_E!O48+FC_TRA_PIPE_E!O48</f>
        <v>0</v>
      </c>
      <c r="P48" s="8">
        <f>FC_TRA_RAIL_E!P48+FC_TRA_ROAD_E!P48+FC_TRA_DAVI_E!P48+FC_TRA_DNAVI_E!P48+FC_TRA_PIPE_E!P48</f>
        <v>0</v>
      </c>
      <c r="Q48" s="8">
        <f>FC_TRA_RAIL_E!Q48+FC_TRA_ROAD_E!Q48+FC_TRA_DAVI_E!Q48+FC_TRA_DNAVI_E!Q48+FC_TRA_PIPE_E!Q48</f>
        <v>0</v>
      </c>
      <c r="R48" s="8">
        <f>FC_TRA_RAIL_E!R48+FC_TRA_ROAD_E!R48+FC_TRA_DAVI_E!R48+FC_TRA_DNAVI_E!R48+FC_TRA_PIPE_E!R48</f>
        <v>0</v>
      </c>
      <c r="S48" s="8">
        <f>FC_TRA_RAIL_E!S48+FC_TRA_ROAD_E!S48+FC_TRA_DAVI_E!S48+FC_TRA_DNAVI_E!S48+FC_TRA_PIPE_E!S48</f>
        <v>0</v>
      </c>
      <c r="T48" s="8">
        <f>FC_TRA_RAIL_E!T48+FC_TRA_ROAD_E!T48+FC_TRA_DAVI_E!T48+FC_TRA_DNAVI_E!T48+FC_TRA_PIPE_E!T48</f>
        <v>0</v>
      </c>
      <c r="U48" s="8">
        <f>FC_TRA_RAIL_E!U48+FC_TRA_ROAD_E!U48+FC_TRA_DAVI_E!U48+FC_TRA_DNAVI_E!U48+FC_TRA_PIPE_E!U48</f>
        <v>0</v>
      </c>
      <c r="V48" s="8">
        <f>FC_TRA_RAIL_E!V48+FC_TRA_ROAD_E!V48+FC_TRA_DAVI_E!V48+FC_TRA_DNAVI_E!V48+FC_TRA_PIPE_E!V48</f>
        <v>0</v>
      </c>
      <c r="W48" s="8">
        <f>FC_TRA_RAIL_E!W48+FC_TRA_ROAD_E!W48+FC_TRA_DAVI_E!W48+FC_TRA_DNAVI_E!W48+FC_TRA_PIPE_E!W48</f>
        <v>0</v>
      </c>
      <c r="X48" s="8">
        <f>FC_TRA_RAIL_E!X48+FC_TRA_ROAD_E!X48+FC_TRA_DAVI_E!X48+FC_TRA_DNAVI_E!X48+FC_TRA_PIPE_E!X48</f>
        <v>0</v>
      </c>
      <c r="Y48" s="8">
        <f>FC_TRA_RAIL_E!Y48+FC_TRA_ROAD_E!Y48+FC_TRA_DAVI_E!Y48+FC_TRA_DNAVI_E!Y48+FC_TRA_PIPE_E!Y48</f>
        <v>0</v>
      </c>
      <c r="Z48" s="8">
        <f>FC_TRA_RAIL_E!Z48+FC_TRA_ROAD_E!Z48+FC_TRA_DAVI_E!Z48+FC_TRA_DNAVI_E!Z48+FC_TRA_PIPE_E!Z48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FC_TRA_RAIL_E!C49+FC_TRA_ROAD_E!C49+FC_TRA_DAVI_E!C49+FC_TRA_DNAVI_E!C49+FC_TRA_PIPE_E!C49</f>
        <v>0</v>
      </c>
      <c r="D49" s="8">
        <f>FC_TRA_RAIL_E!D49+FC_TRA_ROAD_E!D49+FC_TRA_DAVI_E!D49+FC_TRA_DNAVI_E!D49+FC_TRA_PIPE_E!D49</f>
        <v>0</v>
      </c>
      <c r="E49" s="8">
        <f>FC_TRA_RAIL_E!E49+FC_TRA_ROAD_E!E49+FC_TRA_DAVI_E!E49+FC_TRA_DNAVI_E!E49+FC_TRA_PIPE_E!E49</f>
        <v>0</v>
      </c>
      <c r="F49" s="8">
        <f>FC_TRA_RAIL_E!F49+FC_TRA_ROAD_E!F49+FC_TRA_DAVI_E!F49+FC_TRA_DNAVI_E!F49+FC_TRA_PIPE_E!F49</f>
        <v>0</v>
      </c>
      <c r="G49" s="8">
        <f>FC_TRA_RAIL_E!G49+FC_TRA_ROAD_E!G49+FC_TRA_DAVI_E!G49+FC_TRA_DNAVI_E!G49+FC_TRA_PIPE_E!G49</f>
        <v>0</v>
      </c>
      <c r="H49" s="8">
        <f>FC_TRA_RAIL_E!H49+FC_TRA_ROAD_E!H49+FC_TRA_DAVI_E!H49+FC_TRA_DNAVI_E!H49+FC_TRA_PIPE_E!H49</f>
        <v>0</v>
      </c>
      <c r="I49" s="8">
        <f>FC_TRA_RAIL_E!I49+FC_TRA_ROAD_E!I49+FC_TRA_DAVI_E!I49+FC_TRA_DNAVI_E!I49+FC_TRA_PIPE_E!I49</f>
        <v>0</v>
      </c>
      <c r="J49" s="8">
        <f>FC_TRA_RAIL_E!J49+FC_TRA_ROAD_E!J49+FC_TRA_DAVI_E!J49+FC_TRA_DNAVI_E!J49+FC_TRA_PIPE_E!J49</f>
        <v>0</v>
      </c>
      <c r="K49" s="8">
        <f>FC_TRA_RAIL_E!K49+FC_TRA_ROAD_E!K49+FC_TRA_DAVI_E!K49+FC_TRA_DNAVI_E!K49+FC_TRA_PIPE_E!K49</f>
        <v>0</v>
      </c>
      <c r="L49" s="8">
        <f>FC_TRA_RAIL_E!L49+FC_TRA_ROAD_E!L49+FC_TRA_DAVI_E!L49+FC_TRA_DNAVI_E!L49+FC_TRA_PIPE_E!L49</f>
        <v>0</v>
      </c>
      <c r="M49" s="8">
        <f>FC_TRA_RAIL_E!M49+FC_TRA_ROAD_E!M49+FC_TRA_DAVI_E!M49+FC_TRA_DNAVI_E!M49+FC_TRA_PIPE_E!M49</f>
        <v>0</v>
      </c>
      <c r="N49" s="8">
        <f>FC_TRA_RAIL_E!N49+FC_TRA_ROAD_E!N49+FC_TRA_DAVI_E!N49+FC_TRA_DNAVI_E!N49+FC_TRA_PIPE_E!N49</f>
        <v>0</v>
      </c>
      <c r="O49" s="8">
        <f>FC_TRA_RAIL_E!O49+FC_TRA_ROAD_E!O49+FC_TRA_DAVI_E!O49+FC_TRA_DNAVI_E!O49+FC_TRA_PIPE_E!O49</f>
        <v>0</v>
      </c>
      <c r="P49" s="8">
        <f>FC_TRA_RAIL_E!P49+FC_TRA_ROAD_E!P49+FC_TRA_DAVI_E!P49+FC_TRA_DNAVI_E!P49+FC_TRA_PIPE_E!P49</f>
        <v>0</v>
      </c>
      <c r="Q49" s="8">
        <f>FC_TRA_RAIL_E!Q49+FC_TRA_ROAD_E!Q49+FC_TRA_DAVI_E!Q49+FC_TRA_DNAVI_E!Q49+FC_TRA_PIPE_E!Q49</f>
        <v>0</v>
      </c>
      <c r="R49" s="8">
        <f>FC_TRA_RAIL_E!R49+FC_TRA_ROAD_E!R49+FC_TRA_DAVI_E!R49+FC_TRA_DNAVI_E!R49+FC_TRA_PIPE_E!R49</f>
        <v>0</v>
      </c>
      <c r="S49" s="8">
        <f>FC_TRA_RAIL_E!S49+FC_TRA_ROAD_E!S49+FC_TRA_DAVI_E!S49+FC_TRA_DNAVI_E!S49+FC_TRA_PIPE_E!S49</f>
        <v>0</v>
      </c>
      <c r="T49" s="8">
        <f>FC_TRA_RAIL_E!T49+FC_TRA_ROAD_E!T49+FC_TRA_DAVI_E!T49+FC_TRA_DNAVI_E!T49+FC_TRA_PIPE_E!T49</f>
        <v>0</v>
      </c>
      <c r="U49" s="8">
        <f>FC_TRA_RAIL_E!U49+FC_TRA_ROAD_E!U49+FC_TRA_DAVI_E!U49+FC_TRA_DNAVI_E!U49+FC_TRA_PIPE_E!U49</f>
        <v>0</v>
      </c>
      <c r="V49" s="8">
        <f>FC_TRA_RAIL_E!V49+FC_TRA_ROAD_E!V49+FC_TRA_DAVI_E!V49+FC_TRA_DNAVI_E!V49+FC_TRA_PIPE_E!V49</f>
        <v>0</v>
      </c>
      <c r="W49" s="8">
        <f>FC_TRA_RAIL_E!W49+FC_TRA_ROAD_E!W49+FC_TRA_DAVI_E!W49+FC_TRA_DNAVI_E!W49+FC_TRA_PIPE_E!W49</f>
        <v>0</v>
      </c>
      <c r="X49" s="8">
        <f>FC_TRA_RAIL_E!X49+FC_TRA_ROAD_E!X49+FC_TRA_DAVI_E!X49+FC_TRA_DNAVI_E!X49+FC_TRA_PIPE_E!X49</f>
        <v>0</v>
      </c>
      <c r="Y49" s="8">
        <f>FC_TRA_RAIL_E!Y49+FC_TRA_ROAD_E!Y49+FC_TRA_DAVI_E!Y49+FC_TRA_DNAVI_E!Y49+FC_TRA_PIPE_E!Y49</f>
        <v>0</v>
      </c>
      <c r="Z49" s="8">
        <f>FC_TRA_RAIL_E!Z49+FC_TRA_ROAD_E!Z49+FC_TRA_DAVI_E!Z49+FC_TRA_DNAVI_E!Z49+FC_TRA_PIPE_E!Z49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FC_TRA_RAIL_E!C50+FC_TRA_ROAD_E!C50+FC_TRA_DAVI_E!C50+FC_TRA_DNAVI_E!C50+FC_TRA_PIPE_E!C50</f>
        <v>0</v>
      </c>
      <c r="D50" s="8">
        <f>FC_TRA_RAIL_E!D50+FC_TRA_ROAD_E!D50+FC_TRA_DAVI_E!D50+FC_TRA_DNAVI_E!D50+FC_TRA_PIPE_E!D50</f>
        <v>0</v>
      </c>
      <c r="E50" s="8">
        <f>FC_TRA_RAIL_E!E50+FC_TRA_ROAD_E!E50+FC_TRA_DAVI_E!E50+FC_TRA_DNAVI_E!E50+FC_TRA_PIPE_E!E50</f>
        <v>0</v>
      </c>
      <c r="F50" s="8">
        <f>FC_TRA_RAIL_E!F50+FC_TRA_ROAD_E!F50+FC_TRA_DAVI_E!F50+FC_TRA_DNAVI_E!F50+FC_TRA_PIPE_E!F50</f>
        <v>0</v>
      </c>
      <c r="G50" s="8">
        <f>FC_TRA_RAIL_E!G50+FC_TRA_ROAD_E!G50+FC_TRA_DAVI_E!G50+FC_TRA_DNAVI_E!G50+FC_TRA_PIPE_E!G50</f>
        <v>0</v>
      </c>
      <c r="H50" s="8">
        <f>FC_TRA_RAIL_E!H50+FC_TRA_ROAD_E!H50+FC_TRA_DAVI_E!H50+FC_TRA_DNAVI_E!H50+FC_TRA_PIPE_E!H50</f>
        <v>0</v>
      </c>
      <c r="I50" s="8">
        <f>FC_TRA_RAIL_E!I50+FC_TRA_ROAD_E!I50+FC_TRA_DAVI_E!I50+FC_TRA_DNAVI_E!I50+FC_TRA_PIPE_E!I50</f>
        <v>0</v>
      </c>
      <c r="J50" s="8">
        <f>FC_TRA_RAIL_E!J50+FC_TRA_ROAD_E!J50+FC_TRA_DAVI_E!J50+FC_TRA_DNAVI_E!J50+FC_TRA_PIPE_E!J50</f>
        <v>0</v>
      </c>
      <c r="K50" s="8">
        <f>FC_TRA_RAIL_E!K50+FC_TRA_ROAD_E!K50+FC_TRA_DAVI_E!K50+FC_TRA_DNAVI_E!K50+FC_TRA_PIPE_E!K50</f>
        <v>0</v>
      </c>
      <c r="L50" s="8">
        <f>FC_TRA_RAIL_E!L50+FC_TRA_ROAD_E!L50+FC_TRA_DAVI_E!L50+FC_TRA_DNAVI_E!L50+FC_TRA_PIPE_E!L50</f>
        <v>0</v>
      </c>
      <c r="M50" s="8">
        <f>FC_TRA_RAIL_E!M50+FC_TRA_ROAD_E!M50+FC_TRA_DAVI_E!M50+FC_TRA_DNAVI_E!M50+FC_TRA_PIPE_E!M50</f>
        <v>0</v>
      </c>
      <c r="N50" s="8">
        <f>FC_TRA_RAIL_E!N50+FC_TRA_ROAD_E!N50+FC_TRA_DAVI_E!N50+FC_TRA_DNAVI_E!N50+FC_TRA_PIPE_E!N50</f>
        <v>0</v>
      </c>
      <c r="O50" s="8">
        <f>FC_TRA_RAIL_E!O50+FC_TRA_ROAD_E!O50+FC_TRA_DAVI_E!O50+FC_TRA_DNAVI_E!O50+FC_TRA_PIPE_E!O50</f>
        <v>0</v>
      </c>
      <c r="P50" s="8">
        <f>FC_TRA_RAIL_E!P50+FC_TRA_ROAD_E!P50+FC_TRA_DAVI_E!P50+FC_TRA_DNAVI_E!P50+FC_TRA_PIPE_E!P50</f>
        <v>0</v>
      </c>
      <c r="Q50" s="8">
        <f>FC_TRA_RAIL_E!Q50+FC_TRA_ROAD_E!Q50+FC_TRA_DAVI_E!Q50+FC_TRA_DNAVI_E!Q50+FC_TRA_PIPE_E!Q50</f>
        <v>0</v>
      </c>
      <c r="R50" s="8">
        <f>FC_TRA_RAIL_E!R50+FC_TRA_ROAD_E!R50+FC_TRA_DAVI_E!R50+FC_TRA_DNAVI_E!R50+FC_TRA_PIPE_E!R50</f>
        <v>0</v>
      </c>
      <c r="S50" s="8">
        <f>FC_TRA_RAIL_E!S50+FC_TRA_ROAD_E!S50+FC_TRA_DAVI_E!S50+FC_TRA_DNAVI_E!S50+FC_TRA_PIPE_E!S50</f>
        <v>0</v>
      </c>
      <c r="T50" s="8">
        <f>FC_TRA_RAIL_E!T50+FC_TRA_ROAD_E!T50+FC_TRA_DAVI_E!T50+FC_TRA_DNAVI_E!T50+FC_TRA_PIPE_E!T50</f>
        <v>0</v>
      </c>
      <c r="U50" s="8">
        <f>FC_TRA_RAIL_E!U50+FC_TRA_ROAD_E!U50+FC_TRA_DAVI_E!U50+FC_TRA_DNAVI_E!U50+FC_TRA_PIPE_E!U50</f>
        <v>0</v>
      </c>
      <c r="V50" s="8">
        <f>FC_TRA_RAIL_E!V50+FC_TRA_ROAD_E!V50+FC_TRA_DAVI_E!V50+FC_TRA_DNAVI_E!V50+FC_TRA_PIPE_E!V50</f>
        <v>0</v>
      </c>
      <c r="W50" s="8">
        <f>FC_TRA_RAIL_E!W50+FC_TRA_ROAD_E!W50+FC_TRA_DAVI_E!W50+FC_TRA_DNAVI_E!W50+FC_TRA_PIPE_E!W50</f>
        <v>0</v>
      </c>
      <c r="X50" s="8">
        <f>FC_TRA_RAIL_E!X50+FC_TRA_ROAD_E!X50+FC_TRA_DAVI_E!X50+FC_TRA_DNAVI_E!X50+FC_TRA_PIPE_E!X50</f>
        <v>0</v>
      </c>
      <c r="Y50" s="8">
        <f>FC_TRA_RAIL_E!Y50+FC_TRA_ROAD_E!Y50+FC_TRA_DAVI_E!Y50+FC_TRA_DNAVI_E!Y50+FC_TRA_PIPE_E!Y50</f>
        <v>0</v>
      </c>
      <c r="Z50" s="8">
        <f>FC_TRA_RAIL_E!Z50+FC_TRA_ROAD_E!Z50+FC_TRA_DAVI_E!Z50+FC_TRA_DNAVI_E!Z50+FC_TRA_PIPE_E!Z50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FC_TRA_RAIL_E!C51+FC_TRA_ROAD_E!C51+FC_TRA_DAVI_E!C51+FC_TRA_DNAVI_E!C51+FC_TRA_PIPE_E!C51</f>
        <v>2.6254799999999996</v>
      </c>
      <c r="D51" s="27">
        <f>FC_TRA_RAIL_E!D51+FC_TRA_ROAD_E!D51+FC_TRA_DAVI_E!D51+FC_TRA_DNAVI_E!D51+FC_TRA_PIPE_E!D51</f>
        <v>10.6029</v>
      </c>
      <c r="E51" s="27">
        <f>FC_TRA_RAIL_E!E51+FC_TRA_ROAD_E!E51+FC_TRA_DAVI_E!E51+FC_TRA_DNAVI_E!E51+FC_TRA_PIPE_E!E51</f>
        <v>16.257780000000004</v>
      </c>
      <c r="F51" s="27">
        <f>FC_TRA_RAIL_E!F51+FC_TRA_ROAD_E!F51+FC_TRA_DAVI_E!F51+FC_TRA_DNAVI_E!F51+FC_TRA_PIPE_E!F51</f>
        <v>21.155310000000004</v>
      </c>
      <c r="G51" s="27">
        <f>FC_TRA_RAIL_E!G51+FC_TRA_ROAD_E!G51+FC_TRA_DAVI_E!G51+FC_TRA_DNAVI_E!G51+FC_TRA_PIPE_E!G51</f>
        <v>22.064129999999999</v>
      </c>
      <c r="H51" s="27">
        <f>FC_TRA_RAIL_E!H51+FC_TRA_ROAD_E!H51+FC_TRA_DAVI_E!H51+FC_TRA_DNAVI_E!H51+FC_TRA_PIPE_E!H51</f>
        <v>26.103330000000003</v>
      </c>
      <c r="I51" s="27">
        <f>FC_TRA_RAIL_E!I51+FC_TRA_ROAD_E!I51+FC_TRA_DAVI_E!I51+FC_TRA_DNAVI_E!I51+FC_TRA_PIPE_E!I51</f>
        <v>24.437159999999995</v>
      </c>
      <c r="J51" s="27">
        <f>FC_TRA_RAIL_E!J51+FC_TRA_ROAD_E!J51+FC_TRA_DAVI_E!J51+FC_TRA_DNAVI_E!J51+FC_TRA_PIPE_E!J51</f>
        <v>27.062639999999995</v>
      </c>
      <c r="K51" s="27">
        <f>FC_TRA_RAIL_E!K51+FC_TRA_ROAD_E!K51+FC_TRA_DAVI_E!K51+FC_TRA_DNAVI_E!K51+FC_TRA_PIPE_E!K51</f>
        <v>28.223910000000004</v>
      </c>
      <c r="L51" s="27">
        <f>FC_TRA_RAIL_E!L51+FC_TRA_ROAD_E!L51+FC_TRA_DAVI_E!L51+FC_TRA_DNAVI_E!L51+FC_TRA_PIPE_E!L51</f>
        <v>28.072440000000011</v>
      </c>
      <c r="M51" s="27">
        <f>FC_TRA_RAIL_E!M51+FC_TRA_ROAD_E!M51+FC_TRA_DAVI_E!M51+FC_TRA_DNAVI_E!M51+FC_TRA_PIPE_E!M51</f>
        <v>29.435669999999998</v>
      </c>
      <c r="N51" s="27">
        <f>FC_TRA_RAIL_E!N51+FC_TRA_ROAD_E!N51+FC_TRA_DAVI_E!N51+FC_TRA_DNAVI_E!N51+FC_TRA_PIPE_E!N51</f>
        <v>29.486160000000012</v>
      </c>
      <c r="O51" s="27">
        <f>FC_TRA_RAIL_E!O51+FC_TRA_ROAD_E!O51+FC_TRA_DAVI_E!O51+FC_TRA_DNAVI_E!O51+FC_TRA_PIPE_E!O51</f>
        <v>28.12293</v>
      </c>
      <c r="P51" s="27">
        <f>FC_TRA_RAIL_E!P51+FC_TRA_ROAD_E!P51+FC_TRA_DAVI_E!P51+FC_TRA_DNAVI_E!P51+FC_TRA_PIPE_E!P51</f>
        <v>29.082240000000006</v>
      </c>
      <c r="Q51" s="27">
        <f>FC_TRA_RAIL_E!Q51+FC_TRA_ROAD_E!Q51+FC_TRA_DAVI_E!Q51+FC_TRA_DNAVI_E!Q51+FC_TRA_PIPE_E!Q51</f>
        <v>28.425870000000007</v>
      </c>
      <c r="R51" s="27">
        <f>FC_TRA_RAIL_E!R51+FC_TRA_ROAD_E!R51+FC_TRA_DAVI_E!R51+FC_TRA_DNAVI_E!R51+FC_TRA_PIPE_E!R51</f>
        <v>33.070950000000011</v>
      </c>
      <c r="S51" s="27">
        <f>FC_TRA_RAIL_E!S51+FC_TRA_ROAD_E!S51+FC_TRA_DAVI_E!S51+FC_TRA_DNAVI_E!S51+FC_TRA_PIPE_E!S51</f>
        <v>32.566050000000004</v>
      </c>
      <c r="T51" s="27">
        <f>FC_TRA_RAIL_E!T51+FC_TRA_ROAD_E!T51+FC_TRA_DAVI_E!T51+FC_TRA_DNAVI_E!T51+FC_TRA_PIPE_E!T51</f>
        <v>34.471542599999999</v>
      </c>
      <c r="U51" s="27">
        <f>FC_TRA_RAIL_E!U51+FC_TRA_ROAD_E!U51+FC_TRA_DAVI_E!U51+FC_TRA_DNAVI_E!U51+FC_TRA_PIPE_E!U51</f>
        <v>37.751978880000003</v>
      </c>
      <c r="V51" s="27">
        <f>FC_TRA_RAIL_E!V51+FC_TRA_ROAD_E!V51+FC_TRA_DAVI_E!V51+FC_TRA_DNAVI_E!V51+FC_TRA_PIPE_E!V51</f>
        <v>41.122489319999993</v>
      </c>
      <c r="W51" s="27">
        <f>FC_TRA_RAIL_E!W51+FC_TRA_ROAD_E!W51+FC_TRA_DAVI_E!W51+FC_TRA_DNAVI_E!W51+FC_TRA_PIPE_E!W51</f>
        <v>47.198052000000011</v>
      </c>
      <c r="X51" s="27">
        <f>FC_TRA_RAIL_E!X51+FC_TRA_ROAD_E!X51+FC_TRA_DAVI_E!X51+FC_TRA_DNAVI_E!X51+FC_TRA_PIPE_E!X51</f>
        <v>55.908990719999998</v>
      </c>
      <c r="Y51" s="27">
        <f>FC_TRA_RAIL_E!Y51+FC_TRA_ROAD_E!Y51+FC_TRA_DAVI_E!Y51+FC_TRA_DNAVI_E!Y51+FC_TRA_PIPE_E!Y51</f>
        <v>76.870419119999994</v>
      </c>
      <c r="Z51" s="27">
        <f>FC_TRA_RAIL_E!Z51+FC_TRA_ROAD_E!Z51+FC_TRA_DAVI_E!Z51+FC_TRA_DNAVI_E!Z51+FC_TRA_PIPE_E!Z51</f>
        <v>80.093498760000017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V52" si="29">SUM(C53:C54)</f>
        <v>0</v>
      </c>
      <c r="D52" s="27">
        <f t="shared" si="29"/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ref="W52:X52" si="30">SUM(W53:W54)</f>
        <v>0</v>
      </c>
      <c r="X52" s="27">
        <f t="shared" si="30"/>
        <v>0</v>
      </c>
      <c r="Y52" s="27">
        <f t="shared" ref="Y52:Z52" si="31">SUM(Y53:Y54)</f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f>FC_TRA_RAIL_E!C53+FC_TRA_ROAD_E!C53+FC_TRA_DAVI_E!C53+FC_TRA_DNAVI_E!C53+FC_TRA_PIPE_E!C53</f>
        <v>0</v>
      </c>
      <c r="D53" s="8">
        <f>FC_TRA_RAIL_E!D53+FC_TRA_ROAD_E!D53+FC_TRA_DAVI_E!D53+FC_TRA_DNAVI_E!D53+FC_TRA_PIPE_E!D53</f>
        <v>0</v>
      </c>
      <c r="E53" s="8">
        <f>FC_TRA_RAIL_E!E53+FC_TRA_ROAD_E!E53+FC_TRA_DAVI_E!E53+FC_TRA_DNAVI_E!E53+FC_TRA_PIPE_E!E53</f>
        <v>0</v>
      </c>
      <c r="F53" s="8">
        <f>FC_TRA_RAIL_E!F53+FC_TRA_ROAD_E!F53+FC_TRA_DAVI_E!F53+FC_TRA_DNAVI_E!F53+FC_TRA_PIPE_E!F53</f>
        <v>0</v>
      </c>
      <c r="G53" s="8">
        <f>FC_TRA_RAIL_E!G53+FC_TRA_ROAD_E!G53+FC_TRA_DAVI_E!G53+FC_TRA_DNAVI_E!G53+FC_TRA_PIPE_E!G53</f>
        <v>0</v>
      </c>
      <c r="H53" s="8">
        <f>FC_TRA_RAIL_E!H53+FC_TRA_ROAD_E!H53+FC_TRA_DAVI_E!H53+FC_TRA_DNAVI_E!H53+FC_TRA_PIPE_E!H53</f>
        <v>0</v>
      </c>
      <c r="I53" s="8">
        <f>FC_TRA_RAIL_E!I53+FC_TRA_ROAD_E!I53+FC_TRA_DAVI_E!I53+FC_TRA_DNAVI_E!I53+FC_TRA_PIPE_E!I53</f>
        <v>0</v>
      </c>
      <c r="J53" s="8">
        <f>FC_TRA_RAIL_E!J53+FC_TRA_ROAD_E!J53+FC_TRA_DAVI_E!J53+FC_TRA_DNAVI_E!J53+FC_TRA_PIPE_E!J53</f>
        <v>0</v>
      </c>
      <c r="K53" s="8">
        <f>FC_TRA_RAIL_E!K53+FC_TRA_ROAD_E!K53+FC_TRA_DAVI_E!K53+FC_TRA_DNAVI_E!K53+FC_TRA_PIPE_E!K53</f>
        <v>0</v>
      </c>
      <c r="L53" s="8">
        <f>FC_TRA_RAIL_E!L53+FC_TRA_ROAD_E!L53+FC_TRA_DAVI_E!L53+FC_TRA_DNAVI_E!L53+FC_TRA_PIPE_E!L53</f>
        <v>0</v>
      </c>
      <c r="M53" s="8">
        <f>FC_TRA_RAIL_E!M53+FC_TRA_ROAD_E!M53+FC_TRA_DAVI_E!M53+FC_TRA_DNAVI_E!M53+FC_TRA_PIPE_E!M53</f>
        <v>0</v>
      </c>
      <c r="N53" s="8">
        <f>FC_TRA_RAIL_E!N53+FC_TRA_ROAD_E!N53+FC_TRA_DAVI_E!N53+FC_TRA_DNAVI_E!N53+FC_TRA_PIPE_E!N53</f>
        <v>0</v>
      </c>
      <c r="O53" s="8">
        <f>FC_TRA_RAIL_E!O53+FC_TRA_ROAD_E!O53+FC_TRA_DAVI_E!O53+FC_TRA_DNAVI_E!O53+FC_TRA_PIPE_E!O53</f>
        <v>0</v>
      </c>
      <c r="P53" s="8">
        <f>FC_TRA_RAIL_E!P53+FC_TRA_ROAD_E!P53+FC_TRA_DAVI_E!P53+FC_TRA_DNAVI_E!P53+FC_TRA_PIPE_E!P53</f>
        <v>0</v>
      </c>
      <c r="Q53" s="8">
        <f>FC_TRA_RAIL_E!Q53+FC_TRA_ROAD_E!Q53+FC_TRA_DAVI_E!Q53+FC_TRA_DNAVI_E!Q53+FC_TRA_PIPE_E!Q53</f>
        <v>0</v>
      </c>
      <c r="R53" s="8">
        <f>FC_TRA_RAIL_E!R53+FC_TRA_ROAD_E!R53+FC_TRA_DAVI_E!R53+FC_TRA_DNAVI_E!R53+FC_TRA_PIPE_E!R53</f>
        <v>0</v>
      </c>
      <c r="S53" s="8">
        <f>FC_TRA_RAIL_E!S53+FC_TRA_ROAD_E!S53+FC_TRA_DAVI_E!S53+FC_TRA_DNAVI_E!S53+FC_TRA_PIPE_E!S53</f>
        <v>0</v>
      </c>
      <c r="T53" s="8">
        <f>FC_TRA_RAIL_E!T53+FC_TRA_ROAD_E!T53+FC_TRA_DAVI_E!T53+FC_TRA_DNAVI_E!T53+FC_TRA_PIPE_E!T53</f>
        <v>0</v>
      </c>
      <c r="U53" s="8">
        <f>FC_TRA_RAIL_E!U53+FC_TRA_ROAD_E!U53+FC_TRA_DAVI_E!U53+FC_TRA_DNAVI_E!U53+FC_TRA_PIPE_E!U53</f>
        <v>0</v>
      </c>
      <c r="V53" s="8">
        <f>FC_TRA_RAIL_E!V53+FC_TRA_ROAD_E!V53+FC_TRA_DAVI_E!V53+FC_TRA_DNAVI_E!V53+FC_TRA_PIPE_E!V53</f>
        <v>0</v>
      </c>
      <c r="W53" s="8">
        <f>FC_TRA_RAIL_E!W53+FC_TRA_ROAD_E!W53+FC_TRA_DAVI_E!W53+FC_TRA_DNAVI_E!W53+FC_TRA_PIPE_E!W53</f>
        <v>0</v>
      </c>
      <c r="X53" s="8">
        <f>FC_TRA_RAIL_E!X53+FC_TRA_ROAD_E!X53+FC_TRA_DAVI_E!X53+FC_TRA_DNAVI_E!X53+FC_TRA_PIPE_E!X53</f>
        <v>0</v>
      </c>
      <c r="Y53" s="8">
        <f>FC_TRA_RAIL_E!Y53+FC_TRA_ROAD_E!Y53+FC_TRA_DAVI_E!Y53+FC_TRA_DNAVI_E!Y53+FC_TRA_PIPE_E!Y53</f>
        <v>0</v>
      </c>
      <c r="Z53" s="8">
        <f>FC_TRA_RAIL_E!Z53+FC_TRA_ROAD_E!Z53+FC_TRA_DAVI_E!Z53+FC_TRA_DNAVI_E!Z53+FC_TRA_PIPE_E!Z53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FC_TRA_RAIL_E!C54+FC_TRA_ROAD_E!C54+FC_TRA_DAVI_E!C54+FC_TRA_DNAVI_E!C54+FC_TRA_PIPE_E!C54</f>
        <v>0</v>
      </c>
      <c r="D54" s="45">
        <f>FC_TRA_RAIL_E!D54+FC_TRA_ROAD_E!D54+FC_TRA_DAVI_E!D54+FC_TRA_DNAVI_E!D54+FC_TRA_PIPE_E!D54</f>
        <v>0</v>
      </c>
      <c r="E54" s="45">
        <f>FC_TRA_RAIL_E!E54+FC_TRA_ROAD_E!E54+FC_TRA_DAVI_E!E54+FC_TRA_DNAVI_E!E54+FC_TRA_PIPE_E!E54</f>
        <v>0</v>
      </c>
      <c r="F54" s="45">
        <f>FC_TRA_RAIL_E!F54+FC_TRA_ROAD_E!F54+FC_TRA_DAVI_E!F54+FC_TRA_DNAVI_E!F54+FC_TRA_PIPE_E!F54</f>
        <v>0</v>
      </c>
      <c r="G54" s="45">
        <f>FC_TRA_RAIL_E!G54+FC_TRA_ROAD_E!G54+FC_TRA_DAVI_E!G54+FC_TRA_DNAVI_E!G54+FC_TRA_PIPE_E!G54</f>
        <v>0</v>
      </c>
      <c r="H54" s="45">
        <f>FC_TRA_RAIL_E!H54+FC_TRA_ROAD_E!H54+FC_TRA_DAVI_E!H54+FC_TRA_DNAVI_E!H54+FC_TRA_PIPE_E!H54</f>
        <v>0</v>
      </c>
      <c r="I54" s="45">
        <f>FC_TRA_RAIL_E!I54+FC_TRA_ROAD_E!I54+FC_TRA_DAVI_E!I54+FC_TRA_DNAVI_E!I54+FC_TRA_PIPE_E!I54</f>
        <v>0</v>
      </c>
      <c r="J54" s="45">
        <f>FC_TRA_RAIL_E!J54+FC_TRA_ROAD_E!J54+FC_TRA_DAVI_E!J54+FC_TRA_DNAVI_E!J54+FC_TRA_PIPE_E!J54</f>
        <v>0</v>
      </c>
      <c r="K54" s="45">
        <f>FC_TRA_RAIL_E!K54+FC_TRA_ROAD_E!K54+FC_TRA_DAVI_E!K54+FC_TRA_DNAVI_E!K54+FC_TRA_PIPE_E!K54</f>
        <v>0</v>
      </c>
      <c r="L54" s="45">
        <f>FC_TRA_RAIL_E!L54+FC_TRA_ROAD_E!L54+FC_TRA_DAVI_E!L54+FC_TRA_DNAVI_E!L54+FC_TRA_PIPE_E!L54</f>
        <v>0</v>
      </c>
      <c r="M54" s="45">
        <f>FC_TRA_RAIL_E!M54+FC_TRA_ROAD_E!M54+FC_TRA_DAVI_E!M54+FC_TRA_DNAVI_E!M54+FC_TRA_PIPE_E!M54</f>
        <v>0</v>
      </c>
      <c r="N54" s="45">
        <f>FC_TRA_RAIL_E!N54+FC_TRA_ROAD_E!N54+FC_TRA_DAVI_E!N54+FC_TRA_DNAVI_E!N54+FC_TRA_PIPE_E!N54</f>
        <v>0</v>
      </c>
      <c r="O54" s="45">
        <f>FC_TRA_RAIL_E!O54+FC_TRA_ROAD_E!O54+FC_TRA_DAVI_E!O54+FC_TRA_DNAVI_E!O54+FC_TRA_PIPE_E!O54</f>
        <v>0</v>
      </c>
      <c r="P54" s="45">
        <f>FC_TRA_RAIL_E!P54+FC_TRA_ROAD_E!P54+FC_TRA_DAVI_E!P54+FC_TRA_DNAVI_E!P54+FC_TRA_PIPE_E!P54</f>
        <v>0</v>
      </c>
      <c r="Q54" s="45">
        <f>FC_TRA_RAIL_E!Q54+FC_TRA_ROAD_E!Q54+FC_TRA_DAVI_E!Q54+FC_TRA_DNAVI_E!Q54+FC_TRA_PIPE_E!Q54</f>
        <v>0</v>
      </c>
      <c r="R54" s="45">
        <f>FC_TRA_RAIL_E!R54+FC_TRA_ROAD_E!R54+FC_TRA_DAVI_E!R54+FC_TRA_DNAVI_E!R54+FC_TRA_PIPE_E!R54</f>
        <v>0</v>
      </c>
      <c r="S54" s="45">
        <f>FC_TRA_RAIL_E!S54+FC_TRA_ROAD_E!S54+FC_TRA_DAVI_E!S54+FC_TRA_DNAVI_E!S54+FC_TRA_PIPE_E!S54</f>
        <v>0</v>
      </c>
      <c r="T54" s="45">
        <f>FC_TRA_RAIL_E!T54+FC_TRA_ROAD_E!T54+FC_TRA_DAVI_E!T54+FC_TRA_DNAVI_E!T54+FC_TRA_PIPE_E!T54</f>
        <v>0</v>
      </c>
      <c r="U54" s="45">
        <f>FC_TRA_RAIL_E!U54+FC_TRA_ROAD_E!U54+FC_TRA_DAVI_E!U54+FC_TRA_DNAVI_E!U54+FC_TRA_PIPE_E!U54</f>
        <v>0</v>
      </c>
      <c r="V54" s="45">
        <f>FC_TRA_RAIL_E!V54+FC_TRA_ROAD_E!V54+FC_TRA_DAVI_E!V54+FC_TRA_DNAVI_E!V54+FC_TRA_PIPE_E!V54</f>
        <v>0</v>
      </c>
      <c r="W54" s="45">
        <f>FC_TRA_RAIL_E!W54+FC_TRA_ROAD_E!W54+FC_TRA_DAVI_E!W54+FC_TRA_DNAVI_E!W54+FC_TRA_PIPE_E!W54</f>
        <v>0</v>
      </c>
      <c r="X54" s="45">
        <f>FC_TRA_RAIL_E!X54+FC_TRA_ROAD_E!X54+FC_TRA_DAVI_E!X54+FC_TRA_DNAVI_E!X54+FC_TRA_PIPE_E!X54</f>
        <v>0</v>
      </c>
      <c r="Y54" s="45">
        <f>FC_TRA_RAIL_E!Y54+FC_TRA_ROAD_E!Y54+FC_TRA_DAVI_E!Y54+FC_TRA_DNAVI_E!Y54+FC_TRA_PIPE_E!Y54</f>
        <v>0</v>
      </c>
      <c r="Z54" s="45">
        <f>FC_TRA_RAIL_E!Z54+FC_TRA_ROAD_E!Z54+FC_TRA_DAVI_E!Z54+FC_TRA_DNAVI_E!Z54+FC_TRA_PIPE_E!Z54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0</v>
      </c>
      <c r="D61" s="49">
        <f t="shared" si="32"/>
        <v>0</v>
      </c>
      <c r="E61" s="49">
        <f t="shared" si="32"/>
        <v>0</v>
      </c>
      <c r="F61" s="49">
        <f t="shared" si="32"/>
        <v>0</v>
      </c>
      <c r="G61" s="49">
        <f t="shared" si="32"/>
        <v>0</v>
      </c>
      <c r="H61" s="49">
        <f t="shared" si="32"/>
        <v>0</v>
      </c>
      <c r="I61" s="49">
        <f t="shared" si="32"/>
        <v>212.66623007999996</v>
      </c>
      <c r="J61" s="49">
        <f t="shared" si="32"/>
        <v>362.21958863999998</v>
      </c>
      <c r="K61" s="49">
        <f t="shared" si="32"/>
        <v>373.8646641599999</v>
      </c>
      <c r="L61" s="49">
        <f t="shared" si="32"/>
        <v>618.30457344000001</v>
      </c>
      <c r="M61" s="49">
        <f t="shared" si="32"/>
        <v>917.90479728000003</v>
      </c>
      <c r="N61" s="49">
        <f t="shared" si="32"/>
        <v>870.26051519999999</v>
      </c>
      <c r="O61" s="49">
        <f t="shared" si="32"/>
        <v>811.48689503999981</v>
      </c>
      <c r="P61" s="49">
        <f t="shared" si="32"/>
        <v>776.02915872000005</v>
      </c>
      <c r="Q61" s="49">
        <f t="shared" si="32"/>
        <v>775.89225791999979</v>
      </c>
      <c r="R61" s="49">
        <f t="shared" si="32"/>
        <v>969.73887744000012</v>
      </c>
      <c r="S61" s="49">
        <f t="shared" si="32"/>
        <v>786.6466473600002</v>
      </c>
      <c r="T61" s="49">
        <f t="shared" si="32"/>
        <v>719.90524656000002</v>
      </c>
      <c r="U61" s="49">
        <f t="shared" si="32"/>
        <v>777.81755088</v>
      </c>
      <c r="V61" s="49">
        <f t="shared" si="32"/>
        <v>806.55323183999974</v>
      </c>
      <c r="W61" s="49">
        <f t="shared" si="32"/>
        <v>720.99383903999978</v>
      </c>
      <c r="X61" s="49">
        <f t="shared" si="32"/>
        <v>1008.5374756800003</v>
      </c>
      <c r="Y61" s="49">
        <f t="shared" ref="Y61:Z61" si="33">SUM(Y62:Y72)</f>
        <v>1011.14617248</v>
      </c>
      <c r="Z61" s="49">
        <f t="shared" si="33"/>
        <v>1052.4550838400003</v>
      </c>
    </row>
    <row r="62" spans="1:26" ht="11.25" customHeight="1" x14ac:dyDescent="0.2">
      <c r="A62" s="50" t="s">
        <v>92</v>
      </c>
      <c r="B62" s="51" t="s">
        <v>93</v>
      </c>
      <c r="C62" s="52">
        <f>FC_TRA_RAIL_E!C62+FC_TRA_ROAD_E!C62+FC_TRA_DAVI_E!C62+FC_TRA_DNAVI_E!C62+FC_TRA_PIPE_E!C62</f>
        <v>0</v>
      </c>
      <c r="D62" s="52">
        <f>FC_TRA_RAIL_E!D62+FC_TRA_ROAD_E!D62+FC_TRA_DAVI_E!D62+FC_TRA_DNAVI_E!D62+FC_TRA_PIPE_E!D62</f>
        <v>0</v>
      </c>
      <c r="E62" s="52">
        <f>FC_TRA_RAIL_E!E62+FC_TRA_ROAD_E!E62+FC_TRA_DAVI_E!E62+FC_TRA_DNAVI_E!E62+FC_TRA_PIPE_E!E62</f>
        <v>0</v>
      </c>
      <c r="F62" s="52">
        <f>FC_TRA_RAIL_E!F62+FC_TRA_ROAD_E!F62+FC_TRA_DAVI_E!F62+FC_TRA_DNAVI_E!F62+FC_TRA_PIPE_E!F62</f>
        <v>0</v>
      </c>
      <c r="G62" s="52">
        <f>FC_TRA_RAIL_E!G62+FC_TRA_ROAD_E!G62+FC_TRA_DAVI_E!G62+FC_TRA_DNAVI_E!G62+FC_TRA_PIPE_E!G62</f>
        <v>0</v>
      </c>
      <c r="H62" s="52">
        <f>FC_TRA_RAIL_E!H62+FC_TRA_ROAD_E!H62+FC_TRA_DAVI_E!H62+FC_TRA_DNAVI_E!H62+FC_TRA_PIPE_E!H62</f>
        <v>0</v>
      </c>
      <c r="I62" s="52">
        <f>FC_TRA_RAIL_E!I62+FC_TRA_ROAD_E!I62+FC_TRA_DAVI_E!I62+FC_TRA_DNAVI_E!I62+FC_TRA_PIPE_E!I62</f>
        <v>0</v>
      </c>
      <c r="J62" s="52">
        <f>FC_TRA_RAIL_E!J62+FC_TRA_ROAD_E!J62+FC_TRA_DAVI_E!J62+FC_TRA_DNAVI_E!J62+FC_TRA_PIPE_E!J62</f>
        <v>0</v>
      </c>
      <c r="K62" s="52">
        <f>FC_TRA_RAIL_E!K62+FC_TRA_ROAD_E!K62+FC_TRA_DAVI_E!K62+FC_TRA_DNAVI_E!K62+FC_TRA_PIPE_E!K62</f>
        <v>0</v>
      </c>
      <c r="L62" s="52">
        <f>FC_TRA_RAIL_E!L62+FC_TRA_ROAD_E!L62+FC_TRA_DAVI_E!L62+FC_TRA_DNAVI_E!L62+FC_TRA_PIPE_E!L62</f>
        <v>0</v>
      </c>
      <c r="M62" s="52">
        <f>FC_TRA_RAIL_E!M62+FC_TRA_ROAD_E!M62+FC_TRA_DAVI_E!M62+FC_TRA_DNAVI_E!M62+FC_TRA_PIPE_E!M62</f>
        <v>0</v>
      </c>
      <c r="N62" s="52">
        <f>FC_TRA_RAIL_E!N62+FC_TRA_ROAD_E!N62+FC_TRA_DAVI_E!N62+FC_TRA_DNAVI_E!N62+FC_TRA_PIPE_E!N62</f>
        <v>0</v>
      </c>
      <c r="O62" s="52">
        <f>FC_TRA_RAIL_E!O62+FC_TRA_ROAD_E!O62+FC_TRA_DAVI_E!O62+FC_TRA_DNAVI_E!O62+FC_TRA_PIPE_E!O62</f>
        <v>0</v>
      </c>
      <c r="P62" s="52">
        <f>FC_TRA_RAIL_E!P62+FC_TRA_ROAD_E!P62+FC_TRA_DAVI_E!P62+FC_TRA_DNAVI_E!P62+FC_TRA_PIPE_E!P62</f>
        <v>0</v>
      </c>
      <c r="Q62" s="52">
        <f>FC_TRA_RAIL_E!Q62+FC_TRA_ROAD_E!Q62+FC_TRA_DAVI_E!Q62+FC_TRA_DNAVI_E!Q62+FC_TRA_PIPE_E!Q62</f>
        <v>0</v>
      </c>
      <c r="R62" s="52">
        <f>FC_TRA_RAIL_E!R62+FC_TRA_ROAD_E!R62+FC_TRA_DAVI_E!R62+FC_TRA_DNAVI_E!R62+FC_TRA_PIPE_E!R62</f>
        <v>0</v>
      </c>
      <c r="S62" s="52">
        <f>FC_TRA_RAIL_E!S62+FC_TRA_ROAD_E!S62+FC_TRA_DAVI_E!S62+FC_TRA_DNAVI_E!S62+FC_TRA_PIPE_E!S62</f>
        <v>0</v>
      </c>
      <c r="T62" s="52">
        <f>FC_TRA_RAIL_E!T62+FC_TRA_ROAD_E!T62+FC_TRA_DAVI_E!T62+FC_TRA_DNAVI_E!T62+FC_TRA_PIPE_E!T62</f>
        <v>0</v>
      </c>
      <c r="U62" s="52">
        <f>FC_TRA_RAIL_E!U62+FC_TRA_ROAD_E!U62+FC_TRA_DAVI_E!U62+FC_TRA_DNAVI_E!U62+FC_TRA_PIPE_E!U62</f>
        <v>0</v>
      </c>
      <c r="V62" s="52">
        <f>FC_TRA_RAIL_E!V62+FC_TRA_ROAD_E!V62+FC_TRA_DAVI_E!V62+FC_TRA_DNAVI_E!V62+FC_TRA_PIPE_E!V62</f>
        <v>0</v>
      </c>
      <c r="W62" s="52">
        <f>FC_TRA_RAIL_E!W62+FC_TRA_ROAD_E!W62+FC_TRA_DAVI_E!W62+FC_TRA_DNAVI_E!W62+FC_TRA_PIPE_E!W62</f>
        <v>0</v>
      </c>
      <c r="X62" s="52">
        <f>FC_TRA_RAIL_E!X62+FC_TRA_ROAD_E!X62+FC_TRA_DAVI_E!X62+FC_TRA_DNAVI_E!X62+FC_TRA_PIPE_E!X62</f>
        <v>0</v>
      </c>
      <c r="Y62" s="52">
        <f>FC_TRA_RAIL_E!Y62+FC_TRA_ROAD_E!Y62+FC_TRA_DAVI_E!Y62+FC_TRA_DNAVI_E!Y62+FC_TRA_PIPE_E!Y62</f>
        <v>0</v>
      </c>
      <c r="Z62" s="52">
        <f>FC_TRA_RAIL_E!Z62+FC_TRA_ROAD_E!Z62+FC_TRA_DAVI_E!Z62+FC_TRA_DNAVI_E!Z62+FC_TRA_PIPE_E!Z62</f>
        <v>0</v>
      </c>
    </row>
    <row r="63" spans="1:26" ht="11.25" customHeight="1" x14ac:dyDescent="0.2">
      <c r="A63" s="50" t="s">
        <v>94</v>
      </c>
      <c r="B63" s="51" t="s">
        <v>95</v>
      </c>
      <c r="C63" s="52">
        <f>FC_TRA_RAIL_E!C63+FC_TRA_ROAD_E!C63+FC_TRA_DAVI_E!C63+FC_TRA_DNAVI_E!C63+FC_TRA_PIPE_E!C63</f>
        <v>0</v>
      </c>
      <c r="D63" s="52">
        <f>FC_TRA_RAIL_E!D63+FC_TRA_ROAD_E!D63+FC_TRA_DAVI_E!D63+FC_TRA_DNAVI_E!D63+FC_TRA_PIPE_E!D63</f>
        <v>0</v>
      </c>
      <c r="E63" s="52">
        <f>FC_TRA_RAIL_E!E63+FC_TRA_ROAD_E!E63+FC_TRA_DAVI_E!E63+FC_TRA_DNAVI_E!E63+FC_TRA_PIPE_E!E63</f>
        <v>0</v>
      </c>
      <c r="F63" s="52">
        <f>FC_TRA_RAIL_E!F63+FC_TRA_ROAD_E!F63+FC_TRA_DAVI_E!F63+FC_TRA_DNAVI_E!F63+FC_TRA_PIPE_E!F63</f>
        <v>0</v>
      </c>
      <c r="G63" s="52">
        <f>FC_TRA_RAIL_E!G63+FC_TRA_ROAD_E!G63+FC_TRA_DAVI_E!G63+FC_TRA_DNAVI_E!G63+FC_TRA_PIPE_E!G63</f>
        <v>0</v>
      </c>
      <c r="H63" s="52">
        <f>FC_TRA_RAIL_E!H63+FC_TRA_ROAD_E!H63+FC_TRA_DAVI_E!H63+FC_TRA_DNAVI_E!H63+FC_TRA_PIPE_E!H63</f>
        <v>0</v>
      </c>
      <c r="I63" s="52">
        <f>FC_TRA_RAIL_E!I63+FC_TRA_ROAD_E!I63+FC_TRA_DAVI_E!I63+FC_TRA_DNAVI_E!I63+FC_TRA_PIPE_E!I63</f>
        <v>0</v>
      </c>
      <c r="J63" s="52">
        <f>FC_TRA_RAIL_E!J63+FC_TRA_ROAD_E!J63+FC_TRA_DAVI_E!J63+FC_TRA_DNAVI_E!J63+FC_TRA_PIPE_E!J63</f>
        <v>0</v>
      </c>
      <c r="K63" s="52">
        <f>FC_TRA_RAIL_E!K63+FC_TRA_ROAD_E!K63+FC_TRA_DAVI_E!K63+FC_TRA_DNAVI_E!K63+FC_TRA_PIPE_E!K63</f>
        <v>0</v>
      </c>
      <c r="L63" s="52">
        <f>FC_TRA_RAIL_E!L63+FC_TRA_ROAD_E!L63+FC_TRA_DAVI_E!L63+FC_TRA_DNAVI_E!L63+FC_TRA_PIPE_E!L63</f>
        <v>0</v>
      </c>
      <c r="M63" s="52">
        <f>FC_TRA_RAIL_E!M63+FC_TRA_ROAD_E!M63+FC_TRA_DAVI_E!M63+FC_TRA_DNAVI_E!M63+FC_TRA_PIPE_E!M63</f>
        <v>0</v>
      </c>
      <c r="N63" s="52">
        <f>FC_TRA_RAIL_E!N63+FC_TRA_ROAD_E!N63+FC_TRA_DAVI_E!N63+FC_TRA_DNAVI_E!N63+FC_TRA_PIPE_E!N63</f>
        <v>0</v>
      </c>
      <c r="O63" s="52">
        <f>FC_TRA_RAIL_E!O63+FC_TRA_ROAD_E!O63+FC_TRA_DAVI_E!O63+FC_TRA_DNAVI_E!O63+FC_TRA_PIPE_E!O63</f>
        <v>0</v>
      </c>
      <c r="P63" s="52">
        <f>FC_TRA_RAIL_E!P63+FC_TRA_ROAD_E!P63+FC_TRA_DAVI_E!P63+FC_TRA_DNAVI_E!P63+FC_TRA_PIPE_E!P63</f>
        <v>0</v>
      </c>
      <c r="Q63" s="52">
        <f>FC_TRA_RAIL_E!Q63+FC_TRA_ROAD_E!Q63+FC_TRA_DAVI_E!Q63+FC_TRA_DNAVI_E!Q63+FC_TRA_PIPE_E!Q63</f>
        <v>0</v>
      </c>
      <c r="R63" s="52">
        <f>FC_TRA_RAIL_E!R63+FC_TRA_ROAD_E!R63+FC_TRA_DAVI_E!R63+FC_TRA_DNAVI_E!R63+FC_TRA_PIPE_E!R63</f>
        <v>0</v>
      </c>
      <c r="S63" s="52">
        <f>FC_TRA_RAIL_E!S63+FC_TRA_ROAD_E!S63+FC_TRA_DAVI_E!S63+FC_TRA_DNAVI_E!S63+FC_TRA_PIPE_E!S63</f>
        <v>0</v>
      </c>
      <c r="T63" s="52">
        <f>FC_TRA_RAIL_E!T63+FC_TRA_ROAD_E!T63+FC_TRA_DAVI_E!T63+FC_TRA_DNAVI_E!T63+FC_TRA_PIPE_E!T63</f>
        <v>0</v>
      </c>
      <c r="U63" s="52">
        <f>FC_TRA_RAIL_E!U63+FC_TRA_ROAD_E!U63+FC_TRA_DAVI_E!U63+FC_TRA_DNAVI_E!U63+FC_TRA_PIPE_E!U63</f>
        <v>0</v>
      </c>
      <c r="V63" s="52">
        <f>FC_TRA_RAIL_E!V63+FC_TRA_ROAD_E!V63+FC_TRA_DAVI_E!V63+FC_TRA_DNAVI_E!V63+FC_TRA_PIPE_E!V63</f>
        <v>0</v>
      </c>
      <c r="W63" s="52">
        <f>FC_TRA_RAIL_E!W63+FC_TRA_ROAD_E!W63+FC_TRA_DAVI_E!W63+FC_TRA_DNAVI_E!W63+FC_TRA_PIPE_E!W63</f>
        <v>0</v>
      </c>
      <c r="X63" s="52">
        <f>FC_TRA_RAIL_E!X63+FC_TRA_ROAD_E!X63+FC_TRA_DAVI_E!X63+FC_TRA_DNAVI_E!X63+FC_TRA_PIPE_E!X63</f>
        <v>0</v>
      </c>
      <c r="Y63" s="52">
        <f>FC_TRA_RAIL_E!Y63+FC_TRA_ROAD_E!Y63+FC_TRA_DAVI_E!Y63+FC_TRA_DNAVI_E!Y63+FC_TRA_PIPE_E!Y63</f>
        <v>0</v>
      </c>
      <c r="Z63" s="52">
        <f>FC_TRA_RAIL_E!Z63+FC_TRA_ROAD_E!Z63+FC_TRA_DAVI_E!Z63+FC_TRA_DNAVI_E!Z63+FC_TRA_PIPE_E!Z63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FC_TRA_RAIL_E!C64+FC_TRA_ROAD_E!C64+FC_TRA_DAVI_E!C64+FC_TRA_DNAVI_E!C64+FC_TRA_PIPE_E!C64</f>
        <v>0</v>
      </c>
      <c r="D64" s="52">
        <f>FC_TRA_RAIL_E!D64+FC_TRA_ROAD_E!D64+FC_TRA_DAVI_E!D64+FC_TRA_DNAVI_E!D64+FC_TRA_PIPE_E!D64</f>
        <v>0</v>
      </c>
      <c r="E64" s="52">
        <f>FC_TRA_RAIL_E!E64+FC_TRA_ROAD_E!E64+FC_TRA_DAVI_E!E64+FC_TRA_DNAVI_E!E64+FC_TRA_PIPE_E!E64</f>
        <v>0</v>
      </c>
      <c r="F64" s="52">
        <f>FC_TRA_RAIL_E!F64+FC_TRA_ROAD_E!F64+FC_TRA_DAVI_E!F64+FC_TRA_DNAVI_E!F64+FC_TRA_PIPE_E!F64</f>
        <v>0</v>
      </c>
      <c r="G64" s="52">
        <f>FC_TRA_RAIL_E!G64+FC_TRA_ROAD_E!G64+FC_TRA_DAVI_E!G64+FC_TRA_DNAVI_E!G64+FC_TRA_PIPE_E!G64</f>
        <v>0</v>
      </c>
      <c r="H64" s="52">
        <f>FC_TRA_RAIL_E!H64+FC_TRA_ROAD_E!H64+FC_TRA_DAVI_E!H64+FC_TRA_DNAVI_E!H64+FC_TRA_PIPE_E!H64</f>
        <v>0</v>
      </c>
      <c r="I64" s="52">
        <f>FC_TRA_RAIL_E!I64+FC_TRA_ROAD_E!I64+FC_TRA_DAVI_E!I64+FC_TRA_DNAVI_E!I64+FC_TRA_PIPE_E!I64</f>
        <v>0</v>
      </c>
      <c r="J64" s="52">
        <f>FC_TRA_RAIL_E!J64+FC_TRA_ROAD_E!J64+FC_TRA_DAVI_E!J64+FC_TRA_DNAVI_E!J64+FC_TRA_PIPE_E!J64</f>
        <v>0</v>
      </c>
      <c r="K64" s="52">
        <f>FC_TRA_RAIL_E!K64+FC_TRA_ROAD_E!K64+FC_TRA_DAVI_E!K64+FC_TRA_DNAVI_E!K64+FC_TRA_PIPE_E!K64</f>
        <v>0</v>
      </c>
      <c r="L64" s="52">
        <f>FC_TRA_RAIL_E!L64+FC_TRA_ROAD_E!L64+FC_TRA_DAVI_E!L64+FC_TRA_DNAVI_E!L64+FC_TRA_PIPE_E!L64</f>
        <v>0</v>
      </c>
      <c r="M64" s="52">
        <f>FC_TRA_RAIL_E!M64+FC_TRA_ROAD_E!M64+FC_TRA_DAVI_E!M64+FC_TRA_DNAVI_E!M64+FC_TRA_PIPE_E!M64</f>
        <v>0</v>
      </c>
      <c r="N64" s="52">
        <f>FC_TRA_RAIL_E!N64+FC_TRA_ROAD_E!N64+FC_TRA_DAVI_E!N64+FC_TRA_DNAVI_E!N64+FC_TRA_PIPE_E!N64</f>
        <v>0</v>
      </c>
      <c r="O64" s="52">
        <f>FC_TRA_RAIL_E!O64+FC_TRA_ROAD_E!O64+FC_TRA_DAVI_E!O64+FC_TRA_DNAVI_E!O64+FC_TRA_PIPE_E!O64</f>
        <v>0</v>
      </c>
      <c r="P64" s="52">
        <f>FC_TRA_RAIL_E!P64+FC_TRA_ROAD_E!P64+FC_TRA_DAVI_E!P64+FC_TRA_DNAVI_E!P64+FC_TRA_PIPE_E!P64</f>
        <v>0</v>
      </c>
      <c r="Q64" s="52">
        <f>FC_TRA_RAIL_E!Q64+FC_TRA_ROAD_E!Q64+FC_TRA_DAVI_E!Q64+FC_TRA_DNAVI_E!Q64+FC_TRA_PIPE_E!Q64</f>
        <v>0</v>
      </c>
      <c r="R64" s="52">
        <f>FC_TRA_RAIL_E!R64+FC_TRA_ROAD_E!R64+FC_TRA_DAVI_E!R64+FC_TRA_DNAVI_E!R64+FC_TRA_PIPE_E!R64</f>
        <v>0</v>
      </c>
      <c r="S64" s="52">
        <f>FC_TRA_RAIL_E!S64+FC_TRA_ROAD_E!S64+FC_TRA_DAVI_E!S64+FC_TRA_DNAVI_E!S64+FC_TRA_PIPE_E!S64</f>
        <v>0</v>
      </c>
      <c r="T64" s="52">
        <f>FC_TRA_RAIL_E!T64+FC_TRA_ROAD_E!T64+FC_TRA_DAVI_E!T64+FC_TRA_DNAVI_E!T64+FC_TRA_PIPE_E!T64</f>
        <v>0</v>
      </c>
      <c r="U64" s="52">
        <f>FC_TRA_RAIL_E!U64+FC_TRA_ROAD_E!U64+FC_TRA_DAVI_E!U64+FC_TRA_DNAVI_E!U64+FC_TRA_PIPE_E!U64</f>
        <v>0</v>
      </c>
      <c r="V64" s="52">
        <f>FC_TRA_RAIL_E!V64+FC_TRA_ROAD_E!V64+FC_TRA_DAVI_E!V64+FC_TRA_DNAVI_E!V64+FC_TRA_PIPE_E!V64</f>
        <v>0</v>
      </c>
      <c r="W64" s="52">
        <f>FC_TRA_RAIL_E!W64+FC_TRA_ROAD_E!W64+FC_TRA_DAVI_E!W64+FC_TRA_DNAVI_E!W64+FC_TRA_PIPE_E!W64</f>
        <v>0</v>
      </c>
      <c r="X64" s="52">
        <f>FC_TRA_RAIL_E!X64+FC_TRA_ROAD_E!X64+FC_TRA_DAVI_E!X64+FC_TRA_DNAVI_E!X64+FC_TRA_PIPE_E!X64</f>
        <v>0</v>
      </c>
      <c r="Y64" s="52">
        <f>FC_TRA_RAIL_E!Y64+FC_TRA_ROAD_E!Y64+FC_TRA_DAVI_E!Y64+FC_TRA_DNAVI_E!Y64+FC_TRA_PIPE_E!Y64</f>
        <v>0</v>
      </c>
      <c r="Z64" s="52">
        <f>FC_TRA_RAIL_E!Z64+FC_TRA_ROAD_E!Z64+FC_TRA_DAVI_E!Z64+FC_TRA_DNAVI_E!Z64+FC_TRA_PIPE_E!Z64</f>
        <v>0</v>
      </c>
    </row>
    <row r="65" spans="1:26" ht="11.25" customHeight="1" x14ac:dyDescent="0.2">
      <c r="A65" s="50" t="s">
        <v>98</v>
      </c>
      <c r="B65" s="51" t="s">
        <v>99</v>
      </c>
      <c r="C65" s="52">
        <f>FC_TRA_RAIL_E!C65+FC_TRA_ROAD_E!C65+FC_TRA_DAVI_E!C65+FC_TRA_DNAVI_E!C65+FC_TRA_PIPE_E!C65</f>
        <v>0</v>
      </c>
      <c r="D65" s="52">
        <f>FC_TRA_RAIL_E!D65+FC_TRA_ROAD_E!D65+FC_TRA_DAVI_E!D65+FC_TRA_DNAVI_E!D65+FC_TRA_PIPE_E!D65</f>
        <v>0</v>
      </c>
      <c r="E65" s="52">
        <f>FC_TRA_RAIL_E!E65+FC_TRA_ROAD_E!E65+FC_TRA_DAVI_E!E65+FC_TRA_DNAVI_E!E65+FC_TRA_PIPE_E!E65</f>
        <v>0</v>
      </c>
      <c r="F65" s="52">
        <f>FC_TRA_RAIL_E!F65+FC_TRA_ROAD_E!F65+FC_TRA_DAVI_E!F65+FC_TRA_DNAVI_E!F65+FC_TRA_PIPE_E!F65</f>
        <v>0</v>
      </c>
      <c r="G65" s="52">
        <f>FC_TRA_RAIL_E!G65+FC_TRA_ROAD_E!G65+FC_TRA_DAVI_E!G65+FC_TRA_DNAVI_E!G65+FC_TRA_PIPE_E!G65</f>
        <v>0</v>
      </c>
      <c r="H65" s="52">
        <f>FC_TRA_RAIL_E!H65+FC_TRA_ROAD_E!H65+FC_TRA_DAVI_E!H65+FC_TRA_DNAVI_E!H65+FC_TRA_PIPE_E!H65</f>
        <v>0</v>
      </c>
      <c r="I65" s="52">
        <f>FC_TRA_RAIL_E!I65+FC_TRA_ROAD_E!I65+FC_TRA_DAVI_E!I65+FC_TRA_DNAVI_E!I65+FC_TRA_PIPE_E!I65</f>
        <v>0</v>
      </c>
      <c r="J65" s="52">
        <f>FC_TRA_RAIL_E!J65+FC_TRA_ROAD_E!J65+FC_TRA_DAVI_E!J65+FC_TRA_DNAVI_E!J65+FC_TRA_PIPE_E!J65</f>
        <v>0</v>
      </c>
      <c r="K65" s="52">
        <f>FC_TRA_RAIL_E!K65+FC_TRA_ROAD_E!K65+FC_TRA_DAVI_E!K65+FC_TRA_DNAVI_E!K65+FC_TRA_PIPE_E!K65</f>
        <v>0</v>
      </c>
      <c r="L65" s="52">
        <f>FC_TRA_RAIL_E!L65+FC_TRA_ROAD_E!L65+FC_TRA_DAVI_E!L65+FC_TRA_DNAVI_E!L65+FC_TRA_PIPE_E!L65</f>
        <v>0</v>
      </c>
      <c r="M65" s="52">
        <f>FC_TRA_RAIL_E!M65+FC_TRA_ROAD_E!M65+FC_TRA_DAVI_E!M65+FC_TRA_DNAVI_E!M65+FC_TRA_PIPE_E!M65</f>
        <v>0</v>
      </c>
      <c r="N65" s="52">
        <f>FC_TRA_RAIL_E!N65+FC_TRA_ROAD_E!N65+FC_TRA_DAVI_E!N65+FC_TRA_DNAVI_E!N65+FC_TRA_PIPE_E!N65</f>
        <v>0</v>
      </c>
      <c r="O65" s="52">
        <f>FC_TRA_RAIL_E!O65+FC_TRA_ROAD_E!O65+FC_TRA_DAVI_E!O65+FC_TRA_DNAVI_E!O65+FC_TRA_PIPE_E!O65</f>
        <v>0</v>
      </c>
      <c r="P65" s="52">
        <f>FC_TRA_RAIL_E!P65+FC_TRA_ROAD_E!P65+FC_TRA_DAVI_E!P65+FC_TRA_DNAVI_E!P65+FC_TRA_PIPE_E!P65</f>
        <v>0</v>
      </c>
      <c r="Q65" s="52">
        <f>FC_TRA_RAIL_E!Q65+FC_TRA_ROAD_E!Q65+FC_TRA_DAVI_E!Q65+FC_TRA_DNAVI_E!Q65+FC_TRA_PIPE_E!Q65</f>
        <v>0</v>
      </c>
      <c r="R65" s="52">
        <f>FC_TRA_RAIL_E!R65+FC_TRA_ROAD_E!R65+FC_TRA_DAVI_E!R65+FC_TRA_DNAVI_E!R65+FC_TRA_PIPE_E!R65</f>
        <v>0</v>
      </c>
      <c r="S65" s="52">
        <f>FC_TRA_RAIL_E!S65+FC_TRA_ROAD_E!S65+FC_TRA_DAVI_E!S65+FC_TRA_DNAVI_E!S65+FC_TRA_PIPE_E!S65</f>
        <v>0</v>
      </c>
      <c r="T65" s="52">
        <f>FC_TRA_RAIL_E!T65+FC_TRA_ROAD_E!T65+FC_TRA_DAVI_E!T65+FC_TRA_DNAVI_E!T65+FC_TRA_PIPE_E!T65</f>
        <v>0</v>
      </c>
      <c r="U65" s="52">
        <f>FC_TRA_RAIL_E!U65+FC_TRA_ROAD_E!U65+FC_TRA_DAVI_E!U65+FC_TRA_DNAVI_E!U65+FC_TRA_PIPE_E!U65</f>
        <v>0</v>
      </c>
      <c r="V65" s="52">
        <f>FC_TRA_RAIL_E!V65+FC_TRA_ROAD_E!V65+FC_TRA_DAVI_E!V65+FC_TRA_DNAVI_E!V65+FC_TRA_PIPE_E!V65</f>
        <v>0</v>
      </c>
      <c r="W65" s="52">
        <f>FC_TRA_RAIL_E!W65+FC_TRA_ROAD_E!W65+FC_TRA_DAVI_E!W65+FC_TRA_DNAVI_E!W65+FC_TRA_PIPE_E!W65</f>
        <v>0</v>
      </c>
      <c r="X65" s="52">
        <f>FC_TRA_RAIL_E!X65+FC_TRA_ROAD_E!X65+FC_TRA_DAVI_E!X65+FC_TRA_DNAVI_E!X65+FC_TRA_PIPE_E!X65</f>
        <v>0</v>
      </c>
      <c r="Y65" s="52">
        <f>FC_TRA_RAIL_E!Y65+FC_TRA_ROAD_E!Y65+FC_TRA_DAVI_E!Y65+FC_TRA_DNAVI_E!Y65+FC_TRA_PIPE_E!Y65</f>
        <v>0</v>
      </c>
      <c r="Z65" s="52">
        <f>FC_TRA_RAIL_E!Z65+FC_TRA_ROAD_E!Z65+FC_TRA_DAVI_E!Z65+FC_TRA_DNAVI_E!Z65+FC_TRA_PIPE_E!Z65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FC_TRA_RAIL_E!C66+FC_TRA_ROAD_E!C66+FC_TRA_DAVI_E!C66+FC_TRA_DNAVI_E!C66+FC_TRA_PIPE_E!C66</f>
        <v>0</v>
      </c>
      <c r="D66" s="52">
        <f>FC_TRA_RAIL_E!D66+FC_TRA_ROAD_E!D66+FC_TRA_DAVI_E!D66+FC_TRA_DNAVI_E!D66+FC_TRA_PIPE_E!D66</f>
        <v>0</v>
      </c>
      <c r="E66" s="52">
        <f>FC_TRA_RAIL_E!E66+FC_TRA_ROAD_E!E66+FC_TRA_DAVI_E!E66+FC_TRA_DNAVI_E!E66+FC_TRA_PIPE_E!E66</f>
        <v>0</v>
      </c>
      <c r="F66" s="52">
        <f>FC_TRA_RAIL_E!F66+FC_TRA_ROAD_E!F66+FC_TRA_DAVI_E!F66+FC_TRA_DNAVI_E!F66+FC_TRA_PIPE_E!F66</f>
        <v>0</v>
      </c>
      <c r="G66" s="52">
        <f>FC_TRA_RAIL_E!G66+FC_TRA_ROAD_E!G66+FC_TRA_DAVI_E!G66+FC_TRA_DNAVI_E!G66+FC_TRA_PIPE_E!G66</f>
        <v>0</v>
      </c>
      <c r="H66" s="52">
        <f>FC_TRA_RAIL_E!H66+FC_TRA_ROAD_E!H66+FC_TRA_DAVI_E!H66+FC_TRA_DNAVI_E!H66+FC_TRA_PIPE_E!H66</f>
        <v>0</v>
      </c>
      <c r="I66" s="52">
        <f>FC_TRA_RAIL_E!I66+FC_TRA_ROAD_E!I66+FC_TRA_DAVI_E!I66+FC_TRA_DNAVI_E!I66+FC_TRA_PIPE_E!I66</f>
        <v>0</v>
      </c>
      <c r="J66" s="52">
        <f>FC_TRA_RAIL_E!J66+FC_TRA_ROAD_E!J66+FC_TRA_DAVI_E!J66+FC_TRA_DNAVI_E!J66+FC_TRA_PIPE_E!J66</f>
        <v>0</v>
      </c>
      <c r="K66" s="52">
        <f>FC_TRA_RAIL_E!K66+FC_TRA_ROAD_E!K66+FC_TRA_DAVI_E!K66+FC_TRA_DNAVI_E!K66+FC_TRA_PIPE_E!K66</f>
        <v>0</v>
      </c>
      <c r="L66" s="52">
        <f>FC_TRA_RAIL_E!L66+FC_TRA_ROAD_E!L66+FC_TRA_DAVI_E!L66+FC_TRA_DNAVI_E!L66+FC_TRA_PIPE_E!L66</f>
        <v>0</v>
      </c>
      <c r="M66" s="52">
        <f>FC_TRA_RAIL_E!M66+FC_TRA_ROAD_E!M66+FC_TRA_DAVI_E!M66+FC_TRA_DNAVI_E!M66+FC_TRA_PIPE_E!M66</f>
        <v>0</v>
      </c>
      <c r="N66" s="52">
        <f>FC_TRA_RAIL_E!N66+FC_TRA_ROAD_E!N66+FC_TRA_DAVI_E!N66+FC_TRA_DNAVI_E!N66+FC_TRA_PIPE_E!N66</f>
        <v>0</v>
      </c>
      <c r="O66" s="52">
        <f>FC_TRA_RAIL_E!O66+FC_TRA_ROAD_E!O66+FC_TRA_DAVI_E!O66+FC_TRA_DNAVI_E!O66+FC_TRA_PIPE_E!O66</f>
        <v>0</v>
      </c>
      <c r="P66" s="52">
        <f>FC_TRA_RAIL_E!P66+FC_TRA_ROAD_E!P66+FC_TRA_DAVI_E!P66+FC_TRA_DNAVI_E!P66+FC_TRA_PIPE_E!P66</f>
        <v>0</v>
      </c>
      <c r="Q66" s="52">
        <f>FC_TRA_RAIL_E!Q66+FC_TRA_ROAD_E!Q66+FC_TRA_DAVI_E!Q66+FC_TRA_DNAVI_E!Q66+FC_TRA_PIPE_E!Q66</f>
        <v>0</v>
      </c>
      <c r="R66" s="52">
        <f>FC_TRA_RAIL_E!R66+FC_TRA_ROAD_E!R66+FC_TRA_DAVI_E!R66+FC_TRA_DNAVI_E!R66+FC_TRA_PIPE_E!R66</f>
        <v>0</v>
      </c>
      <c r="S66" s="52">
        <f>FC_TRA_RAIL_E!S66+FC_TRA_ROAD_E!S66+FC_TRA_DAVI_E!S66+FC_TRA_DNAVI_E!S66+FC_TRA_PIPE_E!S66</f>
        <v>0</v>
      </c>
      <c r="T66" s="52">
        <f>FC_TRA_RAIL_E!T66+FC_TRA_ROAD_E!T66+FC_TRA_DAVI_E!T66+FC_TRA_DNAVI_E!T66+FC_TRA_PIPE_E!T66</f>
        <v>0</v>
      </c>
      <c r="U66" s="52">
        <f>FC_TRA_RAIL_E!U66+FC_TRA_ROAD_E!U66+FC_TRA_DAVI_E!U66+FC_TRA_DNAVI_E!U66+FC_TRA_PIPE_E!U66</f>
        <v>0</v>
      </c>
      <c r="V66" s="52">
        <f>FC_TRA_RAIL_E!V66+FC_TRA_ROAD_E!V66+FC_TRA_DAVI_E!V66+FC_TRA_DNAVI_E!V66+FC_TRA_PIPE_E!V66</f>
        <v>0</v>
      </c>
      <c r="W66" s="52">
        <f>FC_TRA_RAIL_E!W66+FC_TRA_ROAD_E!W66+FC_TRA_DAVI_E!W66+FC_TRA_DNAVI_E!W66+FC_TRA_PIPE_E!W66</f>
        <v>0</v>
      </c>
      <c r="X66" s="52">
        <f>FC_TRA_RAIL_E!X66+FC_TRA_ROAD_E!X66+FC_TRA_DAVI_E!X66+FC_TRA_DNAVI_E!X66+FC_TRA_PIPE_E!X66</f>
        <v>0</v>
      </c>
      <c r="Y66" s="52">
        <f>FC_TRA_RAIL_E!Y66+FC_TRA_ROAD_E!Y66+FC_TRA_DAVI_E!Y66+FC_TRA_DNAVI_E!Y66+FC_TRA_PIPE_E!Y66</f>
        <v>0</v>
      </c>
      <c r="Z66" s="52">
        <f>FC_TRA_RAIL_E!Z66+FC_TRA_ROAD_E!Z66+FC_TRA_DAVI_E!Z66+FC_TRA_DNAVI_E!Z66+FC_TRA_PIPE_E!Z66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FC_TRA_RAIL_E!C67+FC_TRA_ROAD_E!C67+FC_TRA_DAVI_E!C67+FC_TRA_DNAVI_E!C67+FC_TRA_PIPE_E!C67</f>
        <v>0</v>
      </c>
      <c r="D67" s="52">
        <f>FC_TRA_RAIL_E!D67+FC_TRA_ROAD_E!D67+FC_TRA_DAVI_E!D67+FC_TRA_DNAVI_E!D67+FC_TRA_PIPE_E!D67</f>
        <v>0</v>
      </c>
      <c r="E67" s="52">
        <f>FC_TRA_RAIL_E!E67+FC_TRA_ROAD_E!E67+FC_TRA_DAVI_E!E67+FC_TRA_DNAVI_E!E67+FC_TRA_PIPE_E!E67</f>
        <v>0</v>
      </c>
      <c r="F67" s="52">
        <f>FC_TRA_RAIL_E!F67+FC_TRA_ROAD_E!F67+FC_TRA_DAVI_E!F67+FC_TRA_DNAVI_E!F67+FC_TRA_PIPE_E!F67</f>
        <v>0</v>
      </c>
      <c r="G67" s="52">
        <f>FC_TRA_RAIL_E!G67+FC_TRA_ROAD_E!G67+FC_TRA_DAVI_E!G67+FC_TRA_DNAVI_E!G67+FC_TRA_PIPE_E!G67</f>
        <v>0</v>
      </c>
      <c r="H67" s="52">
        <f>FC_TRA_RAIL_E!H67+FC_TRA_ROAD_E!H67+FC_TRA_DAVI_E!H67+FC_TRA_DNAVI_E!H67+FC_TRA_PIPE_E!H67</f>
        <v>0</v>
      </c>
      <c r="I67" s="52">
        <f>FC_TRA_RAIL_E!I67+FC_TRA_ROAD_E!I67+FC_TRA_DAVI_E!I67+FC_TRA_DNAVI_E!I67+FC_TRA_PIPE_E!I67</f>
        <v>0</v>
      </c>
      <c r="J67" s="52">
        <f>FC_TRA_RAIL_E!J67+FC_TRA_ROAD_E!J67+FC_TRA_DAVI_E!J67+FC_TRA_DNAVI_E!J67+FC_TRA_PIPE_E!J67</f>
        <v>0</v>
      </c>
      <c r="K67" s="52">
        <f>FC_TRA_RAIL_E!K67+FC_TRA_ROAD_E!K67+FC_TRA_DAVI_E!K67+FC_TRA_DNAVI_E!K67+FC_TRA_PIPE_E!K67</f>
        <v>0</v>
      </c>
      <c r="L67" s="52">
        <f>FC_TRA_RAIL_E!L67+FC_TRA_ROAD_E!L67+FC_TRA_DAVI_E!L67+FC_TRA_DNAVI_E!L67+FC_TRA_PIPE_E!L67</f>
        <v>0</v>
      </c>
      <c r="M67" s="52">
        <f>FC_TRA_RAIL_E!M67+FC_TRA_ROAD_E!M67+FC_TRA_DAVI_E!M67+FC_TRA_DNAVI_E!M67+FC_TRA_PIPE_E!M67</f>
        <v>0</v>
      </c>
      <c r="N67" s="52">
        <f>FC_TRA_RAIL_E!N67+FC_TRA_ROAD_E!N67+FC_TRA_DAVI_E!N67+FC_TRA_DNAVI_E!N67+FC_TRA_PIPE_E!N67</f>
        <v>0</v>
      </c>
      <c r="O67" s="52">
        <f>FC_TRA_RAIL_E!O67+FC_TRA_ROAD_E!O67+FC_TRA_DAVI_E!O67+FC_TRA_DNAVI_E!O67+FC_TRA_PIPE_E!O67</f>
        <v>3.8232000000000004</v>
      </c>
      <c r="P67" s="52">
        <f>FC_TRA_RAIL_E!P67+FC_TRA_ROAD_E!P67+FC_TRA_DAVI_E!P67+FC_TRA_DNAVI_E!P67+FC_TRA_PIPE_E!P67</f>
        <v>5.7347999999999999</v>
      </c>
      <c r="Q67" s="52">
        <f>FC_TRA_RAIL_E!Q67+FC_TRA_ROAD_E!Q67+FC_TRA_DAVI_E!Q67+FC_TRA_DNAVI_E!Q67+FC_TRA_PIPE_E!Q67</f>
        <v>5.7348000000000008</v>
      </c>
      <c r="R67" s="52">
        <f>FC_TRA_RAIL_E!R67+FC_TRA_ROAD_E!R67+FC_TRA_DAVI_E!R67+FC_TRA_DNAVI_E!R67+FC_TRA_PIPE_E!R67</f>
        <v>63.082800000000013</v>
      </c>
      <c r="S67" s="52">
        <f>FC_TRA_RAIL_E!S67+FC_TRA_ROAD_E!S67+FC_TRA_DAVI_E!S67+FC_TRA_DNAVI_E!S67+FC_TRA_PIPE_E!S67</f>
        <v>74.552399999999992</v>
      </c>
      <c r="T67" s="52">
        <f>FC_TRA_RAIL_E!T67+FC_TRA_ROAD_E!T67+FC_TRA_DAVI_E!T67+FC_TRA_DNAVI_E!T67+FC_TRA_PIPE_E!T67</f>
        <v>8.7360119999999988</v>
      </c>
      <c r="U67" s="52">
        <f>FC_TRA_RAIL_E!U67+FC_TRA_ROAD_E!U67+FC_TRA_DAVI_E!U67+FC_TRA_DNAVI_E!U67+FC_TRA_PIPE_E!U67</f>
        <v>16.598550240000005</v>
      </c>
      <c r="V67" s="52">
        <f>FC_TRA_RAIL_E!V67+FC_TRA_ROAD_E!V67+FC_TRA_DAVI_E!V67+FC_TRA_DNAVI_E!V67+FC_TRA_PIPE_E!V67</f>
        <v>24.262027200000002</v>
      </c>
      <c r="W67" s="52">
        <f>FC_TRA_RAIL_E!W67+FC_TRA_ROAD_E!W67+FC_TRA_DAVI_E!W67+FC_TRA_DNAVI_E!W67+FC_TRA_PIPE_E!W67</f>
        <v>19.022459039999998</v>
      </c>
      <c r="X67" s="52">
        <f>FC_TRA_RAIL_E!X67+FC_TRA_ROAD_E!X67+FC_TRA_DAVI_E!X67+FC_TRA_DNAVI_E!X67+FC_TRA_PIPE_E!X67</f>
        <v>50.72239440000002</v>
      </c>
      <c r="Y67" s="52">
        <f>FC_TRA_RAIL_E!Y67+FC_TRA_ROAD_E!Y67+FC_TRA_DAVI_E!Y67+FC_TRA_DNAVI_E!Y67+FC_TRA_PIPE_E!Y67</f>
        <v>76.240470239999993</v>
      </c>
      <c r="Z67" s="52">
        <f>FC_TRA_RAIL_E!Z67+FC_TRA_ROAD_E!Z67+FC_TRA_DAVI_E!Z67+FC_TRA_DNAVI_E!Z67+FC_TRA_PIPE_E!Z67</f>
        <v>75.26937744</v>
      </c>
    </row>
    <row r="68" spans="1:26" ht="11.25" customHeight="1" x14ac:dyDescent="0.2">
      <c r="A68" s="50" t="s">
        <v>104</v>
      </c>
      <c r="B68" s="51" t="s">
        <v>105</v>
      </c>
      <c r="C68" s="52">
        <f>FC_TRA_RAIL_E!C68+FC_TRA_ROAD_E!C68+FC_TRA_DAVI_E!C68+FC_TRA_DNAVI_E!C68+FC_TRA_PIPE_E!C68</f>
        <v>0</v>
      </c>
      <c r="D68" s="52">
        <f>FC_TRA_RAIL_E!D68+FC_TRA_ROAD_E!D68+FC_TRA_DAVI_E!D68+FC_TRA_DNAVI_E!D68+FC_TRA_PIPE_E!D68</f>
        <v>0</v>
      </c>
      <c r="E68" s="52">
        <f>FC_TRA_RAIL_E!E68+FC_TRA_ROAD_E!E68+FC_TRA_DAVI_E!E68+FC_TRA_DNAVI_E!E68+FC_TRA_PIPE_E!E68</f>
        <v>0</v>
      </c>
      <c r="F68" s="52">
        <f>FC_TRA_RAIL_E!F68+FC_TRA_ROAD_E!F68+FC_TRA_DAVI_E!F68+FC_TRA_DNAVI_E!F68+FC_TRA_PIPE_E!F68</f>
        <v>0</v>
      </c>
      <c r="G68" s="52">
        <f>FC_TRA_RAIL_E!G68+FC_TRA_ROAD_E!G68+FC_TRA_DAVI_E!G68+FC_TRA_DNAVI_E!G68+FC_TRA_PIPE_E!G68</f>
        <v>0</v>
      </c>
      <c r="H68" s="52">
        <f>FC_TRA_RAIL_E!H68+FC_TRA_ROAD_E!H68+FC_TRA_DAVI_E!H68+FC_TRA_DNAVI_E!H68+FC_TRA_PIPE_E!H68</f>
        <v>0</v>
      </c>
      <c r="I68" s="52">
        <f>FC_TRA_RAIL_E!I68+FC_TRA_ROAD_E!I68+FC_TRA_DAVI_E!I68+FC_TRA_DNAVI_E!I68+FC_TRA_PIPE_E!I68</f>
        <v>0</v>
      </c>
      <c r="J68" s="52">
        <f>FC_TRA_RAIL_E!J68+FC_TRA_ROAD_E!J68+FC_TRA_DAVI_E!J68+FC_TRA_DNAVI_E!J68+FC_TRA_PIPE_E!J68</f>
        <v>0</v>
      </c>
      <c r="K68" s="52">
        <f>FC_TRA_RAIL_E!K68+FC_TRA_ROAD_E!K68+FC_TRA_DAVI_E!K68+FC_TRA_DNAVI_E!K68+FC_TRA_PIPE_E!K68</f>
        <v>0</v>
      </c>
      <c r="L68" s="52">
        <f>FC_TRA_RAIL_E!L68+FC_TRA_ROAD_E!L68+FC_TRA_DAVI_E!L68+FC_TRA_DNAVI_E!L68+FC_TRA_PIPE_E!L68</f>
        <v>0</v>
      </c>
      <c r="M68" s="52">
        <f>FC_TRA_RAIL_E!M68+FC_TRA_ROAD_E!M68+FC_TRA_DAVI_E!M68+FC_TRA_DNAVI_E!M68+FC_TRA_PIPE_E!M68</f>
        <v>0</v>
      </c>
      <c r="N68" s="52">
        <f>FC_TRA_RAIL_E!N68+FC_TRA_ROAD_E!N68+FC_TRA_DAVI_E!N68+FC_TRA_DNAVI_E!N68+FC_TRA_PIPE_E!N68</f>
        <v>0</v>
      </c>
      <c r="O68" s="52">
        <f>FC_TRA_RAIL_E!O68+FC_TRA_ROAD_E!O68+FC_TRA_DAVI_E!O68+FC_TRA_DNAVI_E!O68+FC_TRA_PIPE_E!O68</f>
        <v>0</v>
      </c>
      <c r="P68" s="52">
        <f>FC_TRA_RAIL_E!P68+FC_TRA_ROAD_E!P68+FC_TRA_DAVI_E!P68+FC_TRA_DNAVI_E!P68+FC_TRA_PIPE_E!P68</f>
        <v>0</v>
      </c>
      <c r="Q68" s="52">
        <f>FC_TRA_RAIL_E!Q68+FC_TRA_ROAD_E!Q68+FC_TRA_DAVI_E!Q68+FC_TRA_DNAVI_E!Q68+FC_TRA_PIPE_E!Q68</f>
        <v>0</v>
      </c>
      <c r="R68" s="52">
        <f>FC_TRA_RAIL_E!R68+FC_TRA_ROAD_E!R68+FC_TRA_DAVI_E!R68+FC_TRA_DNAVI_E!R68+FC_TRA_PIPE_E!R68</f>
        <v>0</v>
      </c>
      <c r="S68" s="52">
        <f>FC_TRA_RAIL_E!S68+FC_TRA_ROAD_E!S68+FC_TRA_DAVI_E!S68+FC_TRA_DNAVI_E!S68+FC_TRA_PIPE_E!S68</f>
        <v>0</v>
      </c>
      <c r="T68" s="52">
        <f>FC_TRA_RAIL_E!T68+FC_TRA_ROAD_E!T68+FC_TRA_DAVI_E!T68+FC_TRA_DNAVI_E!T68+FC_TRA_PIPE_E!T68</f>
        <v>6.1064150399999999</v>
      </c>
      <c r="U68" s="52">
        <f>FC_TRA_RAIL_E!U68+FC_TRA_ROAD_E!U68+FC_TRA_DAVI_E!U68+FC_TRA_DNAVI_E!U68+FC_TRA_PIPE_E!U68</f>
        <v>12.495492000000002</v>
      </c>
      <c r="V68" s="52">
        <f>FC_TRA_RAIL_E!V68+FC_TRA_ROAD_E!V68+FC_TRA_DAVI_E!V68+FC_TRA_DNAVI_E!V68+FC_TRA_PIPE_E!V68</f>
        <v>5.4776260799999985</v>
      </c>
      <c r="W68" s="52">
        <f>FC_TRA_RAIL_E!W68+FC_TRA_ROAD_E!W68+FC_TRA_DAVI_E!W68+FC_TRA_DNAVI_E!W68+FC_TRA_PIPE_E!W68</f>
        <v>4.188697920000001</v>
      </c>
      <c r="X68" s="52">
        <f>FC_TRA_RAIL_E!X68+FC_TRA_ROAD_E!X68+FC_TRA_DAVI_E!X68+FC_TRA_DNAVI_E!X68+FC_TRA_PIPE_E!X68</f>
        <v>3.1383374400000013</v>
      </c>
      <c r="Y68" s="52">
        <f>FC_TRA_RAIL_E!Y68+FC_TRA_ROAD_E!Y68+FC_TRA_DAVI_E!Y68+FC_TRA_DNAVI_E!Y68+FC_TRA_PIPE_E!Y68</f>
        <v>2.5044508800000003</v>
      </c>
      <c r="Z68" s="52">
        <f>FC_TRA_RAIL_E!Z68+FC_TRA_ROAD_E!Z68+FC_TRA_DAVI_E!Z68+FC_TRA_DNAVI_E!Z68+FC_TRA_PIPE_E!Z68</f>
        <v>2.6693582400000002</v>
      </c>
    </row>
    <row r="69" spans="1:26" ht="11.25" customHeight="1" x14ac:dyDescent="0.2">
      <c r="A69" s="50" t="s">
        <v>106</v>
      </c>
      <c r="B69" s="51" t="s">
        <v>107</v>
      </c>
      <c r="C69" s="52">
        <f>FC_TRA_RAIL_E!C69+FC_TRA_ROAD_E!C69+FC_TRA_DAVI_E!C69+FC_TRA_DNAVI_E!C69+FC_TRA_PIPE_E!C69</f>
        <v>0</v>
      </c>
      <c r="D69" s="52">
        <f>FC_TRA_RAIL_E!D69+FC_TRA_ROAD_E!D69+FC_TRA_DAVI_E!D69+FC_TRA_DNAVI_E!D69+FC_TRA_PIPE_E!D69</f>
        <v>0</v>
      </c>
      <c r="E69" s="52">
        <f>FC_TRA_RAIL_E!E69+FC_TRA_ROAD_E!E69+FC_TRA_DAVI_E!E69+FC_TRA_DNAVI_E!E69+FC_TRA_PIPE_E!E69</f>
        <v>0</v>
      </c>
      <c r="F69" s="52">
        <f>FC_TRA_RAIL_E!F69+FC_TRA_ROAD_E!F69+FC_TRA_DAVI_E!F69+FC_TRA_DNAVI_E!F69+FC_TRA_PIPE_E!F69</f>
        <v>0</v>
      </c>
      <c r="G69" s="52">
        <f>FC_TRA_RAIL_E!G69+FC_TRA_ROAD_E!G69+FC_TRA_DAVI_E!G69+FC_TRA_DNAVI_E!G69+FC_TRA_PIPE_E!G69</f>
        <v>0</v>
      </c>
      <c r="H69" s="52">
        <f>FC_TRA_RAIL_E!H69+FC_TRA_ROAD_E!H69+FC_TRA_DAVI_E!H69+FC_TRA_DNAVI_E!H69+FC_TRA_PIPE_E!H69</f>
        <v>0</v>
      </c>
      <c r="I69" s="52">
        <f>FC_TRA_RAIL_E!I69+FC_TRA_ROAD_E!I69+FC_TRA_DAVI_E!I69+FC_TRA_DNAVI_E!I69+FC_TRA_PIPE_E!I69</f>
        <v>209.56794335999996</v>
      </c>
      <c r="J69" s="52">
        <f>FC_TRA_RAIL_E!J69+FC_TRA_ROAD_E!J69+FC_TRA_DAVI_E!J69+FC_TRA_DNAVI_E!J69+FC_TRA_PIPE_E!J69</f>
        <v>353.64599999999996</v>
      </c>
      <c r="K69" s="52">
        <f>FC_TRA_RAIL_E!K69+FC_TRA_ROAD_E!K69+FC_TRA_DAVI_E!K69+FC_TRA_DNAVI_E!K69+FC_TRA_PIPE_E!K69</f>
        <v>358.88531327999988</v>
      </c>
      <c r="L69" s="52">
        <f>FC_TRA_RAIL_E!L69+FC_TRA_ROAD_E!L69+FC_TRA_DAVI_E!L69+FC_TRA_DNAVI_E!L69+FC_TRA_PIPE_E!L69</f>
        <v>605.12768496000001</v>
      </c>
      <c r="M69" s="52">
        <f>FC_TRA_RAIL_E!M69+FC_TRA_ROAD_E!M69+FC_TRA_DAVI_E!M69+FC_TRA_DNAVI_E!M69+FC_TRA_PIPE_E!M69</f>
        <v>903.76191504000008</v>
      </c>
      <c r="N69" s="52">
        <f>FC_TRA_RAIL_E!N69+FC_TRA_ROAD_E!N69+FC_TRA_DAVI_E!N69+FC_TRA_DNAVI_E!N69+FC_TRA_PIPE_E!N69</f>
        <v>856.60936991999995</v>
      </c>
      <c r="O69" s="52">
        <f>FC_TRA_RAIL_E!O69+FC_TRA_ROAD_E!O69+FC_TRA_DAVI_E!O69+FC_TRA_DNAVI_E!O69+FC_TRA_PIPE_E!O69</f>
        <v>793.73888495999972</v>
      </c>
      <c r="P69" s="52">
        <f>FC_TRA_RAIL_E!P69+FC_TRA_ROAD_E!P69+FC_TRA_DAVI_E!P69+FC_TRA_DNAVI_E!P69+FC_TRA_PIPE_E!P69</f>
        <v>757.06445664000012</v>
      </c>
      <c r="Q69" s="52">
        <f>FC_TRA_RAIL_E!Q69+FC_TRA_ROAD_E!Q69+FC_TRA_DAVI_E!Q69+FC_TRA_DNAVI_E!Q69+FC_TRA_PIPE_E!Q69</f>
        <v>754.44479999999987</v>
      </c>
      <c r="R69" s="52">
        <f>FC_TRA_RAIL_E!R69+FC_TRA_ROAD_E!R69+FC_TRA_DAVI_E!R69+FC_TRA_DNAVI_E!R69+FC_TRA_PIPE_E!R69</f>
        <v>895.90320000000008</v>
      </c>
      <c r="S69" s="52">
        <f>FC_TRA_RAIL_E!S69+FC_TRA_ROAD_E!S69+FC_TRA_DAVI_E!S69+FC_TRA_DNAVI_E!S69+FC_TRA_PIPE_E!S69</f>
        <v>704.67234336000013</v>
      </c>
      <c r="T69" s="52">
        <f>FC_TRA_RAIL_E!T69+FC_TRA_ROAD_E!T69+FC_TRA_DAVI_E!T69+FC_TRA_DNAVI_E!T69+FC_TRA_PIPE_E!T69</f>
        <v>705.06281952000006</v>
      </c>
      <c r="U69" s="52">
        <f>FC_TRA_RAIL_E!U69+FC_TRA_ROAD_E!U69+FC_TRA_DAVI_E!U69+FC_TRA_DNAVI_E!U69+FC_TRA_PIPE_E!U69</f>
        <v>748.72350863999998</v>
      </c>
      <c r="V69" s="52">
        <f>FC_TRA_RAIL_E!V69+FC_TRA_ROAD_E!V69+FC_TRA_DAVI_E!V69+FC_TRA_DNAVI_E!V69+FC_TRA_PIPE_E!V69</f>
        <v>776.81357855999977</v>
      </c>
      <c r="W69" s="52">
        <f>FC_TRA_RAIL_E!W69+FC_TRA_ROAD_E!W69+FC_TRA_DAVI_E!W69+FC_TRA_DNAVI_E!W69+FC_TRA_PIPE_E!W69</f>
        <v>697.78268207999974</v>
      </c>
      <c r="X69" s="52">
        <f>FC_TRA_RAIL_E!X69+FC_TRA_ROAD_E!X69+FC_TRA_DAVI_E!X69+FC_TRA_DNAVI_E!X69+FC_TRA_PIPE_E!X69</f>
        <v>954.67674384000031</v>
      </c>
      <c r="Y69" s="52">
        <f>FC_TRA_RAIL_E!Y69+FC_TRA_ROAD_E!Y69+FC_TRA_DAVI_E!Y69+FC_TRA_DNAVI_E!Y69+FC_TRA_PIPE_E!Y69</f>
        <v>932.40125136000006</v>
      </c>
      <c r="Z69" s="52">
        <f>FC_TRA_RAIL_E!Z69+FC_TRA_ROAD_E!Z69+FC_TRA_DAVI_E!Z69+FC_TRA_DNAVI_E!Z69+FC_TRA_PIPE_E!Z69</f>
        <v>974.51634816000035</v>
      </c>
    </row>
    <row r="70" spans="1:26" ht="11.25" customHeight="1" x14ac:dyDescent="0.2">
      <c r="A70" s="50" t="s">
        <v>108</v>
      </c>
      <c r="B70" s="51" t="s">
        <v>109</v>
      </c>
      <c r="C70" s="52">
        <f>FC_TRA_RAIL_E!C70+FC_TRA_ROAD_E!C70+FC_TRA_DAVI_E!C70+FC_TRA_DNAVI_E!C70+FC_TRA_PIPE_E!C70</f>
        <v>0</v>
      </c>
      <c r="D70" s="52">
        <f>FC_TRA_RAIL_E!D70+FC_TRA_ROAD_E!D70+FC_TRA_DAVI_E!D70+FC_TRA_DNAVI_E!D70+FC_TRA_PIPE_E!D70</f>
        <v>0</v>
      </c>
      <c r="E70" s="52">
        <f>FC_TRA_RAIL_E!E70+FC_TRA_ROAD_E!E70+FC_TRA_DAVI_E!E70+FC_TRA_DNAVI_E!E70+FC_TRA_PIPE_E!E70</f>
        <v>0</v>
      </c>
      <c r="F70" s="52">
        <f>FC_TRA_RAIL_E!F70+FC_TRA_ROAD_E!F70+FC_TRA_DAVI_E!F70+FC_TRA_DNAVI_E!F70+FC_TRA_PIPE_E!F70</f>
        <v>0</v>
      </c>
      <c r="G70" s="52">
        <f>FC_TRA_RAIL_E!G70+FC_TRA_ROAD_E!G70+FC_TRA_DAVI_E!G70+FC_TRA_DNAVI_E!G70+FC_TRA_PIPE_E!G70</f>
        <v>0</v>
      </c>
      <c r="H70" s="52">
        <f>FC_TRA_RAIL_E!H70+FC_TRA_ROAD_E!H70+FC_TRA_DAVI_E!H70+FC_TRA_DNAVI_E!H70+FC_TRA_PIPE_E!H70</f>
        <v>0</v>
      </c>
      <c r="I70" s="52">
        <f>FC_TRA_RAIL_E!I70+FC_TRA_ROAD_E!I70+FC_TRA_DAVI_E!I70+FC_TRA_DNAVI_E!I70+FC_TRA_PIPE_E!I70</f>
        <v>0</v>
      </c>
      <c r="J70" s="52">
        <f>FC_TRA_RAIL_E!J70+FC_TRA_ROAD_E!J70+FC_TRA_DAVI_E!J70+FC_TRA_DNAVI_E!J70+FC_TRA_PIPE_E!J70</f>
        <v>0</v>
      </c>
      <c r="K70" s="52">
        <f>FC_TRA_RAIL_E!K70+FC_TRA_ROAD_E!K70+FC_TRA_DAVI_E!K70+FC_TRA_DNAVI_E!K70+FC_TRA_PIPE_E!K70</f>
        <v>0</v>
      </c>
      <c r="L70" s="52">
        <f>FC_TRA_RAIL_E!L70+FC_TRA_ROAD_E!L70+FC_TRA_DAVI_E!L70+FC_TRA_DNAVI_E!L70+FC_TRA_PIPE_E!L70</f>
        <v>0</v>
      </c>
      <c r="M70" s="52">
        <f>FC_TRA_RAIL_E!M70+FC_TRA_ROAD_E!M70+FC_TRA_DAVI_E!M70+FC_TRA_DNAVI_E!M70+FC_TRA_PIPE_E!M70</f>
        <v>0</v>
      </c>
      <c r="N70" s="52">
        <f>FC_TRA_RAIL_E!N70+FC_TRA_ROAD_E!N70+FC_TRA_DAVI_E!N70+FC_TRA_DNAVI_E!N70+FC_TRA_PIPE_E!N70</f>
        <v>0</v>
      </c>
      <c r="O70" s="52">
        <f>FC_TRA_RAIL_E!O70+FC_TRA_ROAD_E!O70+FC_TRA_DAVI_E!O70+FC_TRA_DNAVI_E!O70+FC_TRA_PIPE_E!O70</f>
        <v>0</v>
      </c>
      <c r="P70" s="52">
        <f>FC_TRA_RAIL_E!P70+FC_TRA_ROAD_E!P70+FC_TRA_DAVI_E!P70+FC_TRA_DNAVI_E!P70+FC_TRA_PIPE_E!P70</f>
        <v>0</v>
      </c>
      <c r="Q70" s="52">
        <f>FC_TRA_RAIL_E!Q70+FC_TRA_ROAD_E!Q70+FC_TRA_DAVI_E!Q70+FC_TRA_DNAVI_E!Q70+FC_TRA_PIPE_E!Q70</f>
        <v>0</v>
      </c>
      <c r="R70" s="52">
        <f>FC_TRA_RAIL_E!R70+FC_TRA_ROAD_E!R70+FC_TRA_DAVI_E!R70+FC_TRA_DNAVI_E!R70+FC_TRA_PIPE_E!R70</f>
        <v>0</v>
      </c>
      <c r="S70" s="52">
        <f>FC_TRA_RAIL_E!S70+FC_TRA_ROAD_E!S70+FC_TRA_DAVI_E!S70+FC_TRA_DNAVI_E!S70+FC_TRA_PIPE_E!S70</f>
        <v>0</v>
      </c>
      <c r="T70" s="52">
        <f>FC_TRA_RAIL_E!T70+FC_TRA_ROAD_E!T70+FC_TRA_DAVI_E!T70+FC_TRA_DNAVI_E!T70+FC_TRA_PIPE_E!T70</f>
        <v>0</v>
      </c>
      <c r="U70" s="52">
        <f>FC_TRA_RAIL_E!U70+FC_TRA_ROAD_E!U70+FC_TRA_DAVI_E!U70+FC_TRA_DNAVI_E!U70+FC_TRA_PIPE_E!U70</f>
        <v>0</v>
      </c>
      <c r="V70" s="52">
        <f>FC_TRA_RAIL_E!V70+FC_TRA_ROAD_E!V70+FC_TRA_DAVI_E!V70+FC_TRA_DNAVI_E!V70+FC_TRA_PIPE_E!V70</f>
        <v>0</v>
      </c>
      <c r="W70" s="52">
        <f>FC_TRA_RAIL_E!W70+FC_TRA_ROAD_E!W70+FC_TRA_DAVI_E!W70+FC_TRA_DNAVI_E!W70+FC_TRA_PIPE_E!W70</f>
        <v>0</v>
      </c>
      <c r="X70" s="52">
        <f>FC_TRA_RAIL_E!X70+FC_TRA_ROAD_E!X70+FC_TRA_DAVI_E!X70+FC_TRA_DNAVI_E!X70+FC_TRA_PIPE_E!X70</f>
        <v>0</v>
      </c>
      <c r="Y70" s="52">
        <f>FC_TRA_RAIL_E!Y70+FC_TRA_ROAD_E!Y70+FC_TRA_DAVI_E!Y70+FC_TRA_DNAVI_E!Y70+FC_TRA_PIPE_E!Y70</f>
        <v>0</v>
      </c>
      <c r="Z70" s="52">
        <f>FC_TRA_RAIL_E!Z70+FC_TRA_ROAD_E!Z70+FC_TRA_DAVI_E!Z70+FC_TRA_DNAVI_E!Z70+FC_TRA_PIPE_E!Z70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FC_TRA_RAIL_E!C71+FC_TRA_ROAD_E!C71+FC_TRA_DAVI_E!C71+FC_TRA_DNAVI_E!C71+FC_TRA_PIPE_E!C71</f>
        <v>0</v>
      </c>
      <c r="D71" s="52">
        <f>FC_TRA_RAIL_E!D71+FC_TRA_ROAD_E!D71+FC_TRA_DAVI_E!D71+FC_TRA_DNAVI_E!D71+FC_TRA_PIPE_E!D71</f>
        <v>0</v>
      </c>
      <c r="E71" s="52">
        <f>FC_TRA_RAIL_E!E71+FC_TRA_ROAD_E!E71+FC_TRA_DAVI_E!E71+FC_TRA_DNAVI_E!E71+FC_TRA_PIPE_E!E71</f>
        <v>0</v>
      </c>
      <c r="F71" s="52">
        <f>FC_TRA_RAIL_E!F71+FC_TRA_ROAD_E!F71+FC_TRA_DAVI_E!F71+FC_TRA_DNAVI_E!F71+FC_TRA_PIPE_E!F71</f>
        <v>0</v>
      </c>
      <c r="G71" s="52">
        <f>FC_TRA_RAIL_E!G71+FC_TRA_ROAD_E!G71+FC_TRA_DAVI_E!G71+FC_TRA_DNAVI_E!G71+FC_TRA_PIPE_E!G71</f>
        <v>0</v>
      </c>
      <c r="H71" s="52">
        <f>FC_TRA_RAIL_E!H71+FC_TRA_ROAD_E!H71+FC_TRA_DAVI_E!H71+FC_TRA_DNAVI_E!H71+FC_TRA_PIPE_E!H71</f>
        <v>0</v>
      </c>
      <c r="I71" s="52">
        <f>FC_TRA_RAIL_E!I71+FC_TRA_ROAD_E!I71+FC_TRA_DAVI_E!I71+FC_TRA_DNAVI_E!I71+FC_TRA_PIPE_E!I71</f>
        <v>0</v>
      </c>
      <c r="J71" s="52">
        <f>FC_TRA_RAIL_E!J71+FC_TRA_ROAD_E!J71+FC_TRA_DAVI_E!J71+FC_TRA_DNAVI_E!J71+FC_TRA_PIPE_E!J71</f>
        <v>0</v>
      </c>
      <c r="K71" s="52">
        <f>FC_TRA_RAIL_E!K71+FC_TRA_ROAD_E!K71+FC_TRA_DAVI_E!K71+FC_TRA_DNAVI_E!K71+FC_TRA_PIPE_E!K71</f>
        <v>0</v>
      </c>
      <c r="L71" s="52">
        <f>FC_TRA_RAIL_E!L71+FC_TRA_ROAD_E!L71+FC_TRA_DAVI_E!L71+FC_TRA_DNAVI_E!L71+FC_TRA_PIPE_E!L71</f>
        <v>0</v>
      </c>
      <c r="M71" s="52">
        <f>FC_TRA_RAIL_E!M71+FC_TRA_ROAD_E!M71+FC_TRA_DAVI_E!M71+FC_TRA_DNAVI_E!M71+FC_TRA_PIPE_E!M71</f>
        <v>0</v>
      </c>
      <c r="N71" s="52">
        <f>FC_TRA_RAIL_E!N71+FC_TRA_ROAD_E!N71+FC_TRA_DAVI_E!N71+FC_TRA_DNAVI_E!N71+FC_TRA_PIPE_E!N71</f>
        <v>0</v>
      </c>
      <c r="O71" s="52">
        <f>FC_TRA_RAIL_E!O71+FC_TRA_ROAD_E!O71+FC_TRA_DAVI_E!O71+FC_TRA_DNAVI_E!O71+FC_TRA_PIPE_E!O71</f>
        <v>0</v>
      </c>
      <c r="P71" s="52">
        <f>FC_TRA_RAIL_E!P71+FC_TRA_ROAD_E!P71+FC_TRA_DAVI_E!P71+FC_TRA_DNAVI_E!P71+FC_TRA_PIPE_E!P71</f>
        <v>0</v>
      </c>
      <c r="Q71" s="52">
        <f>FC_TRA_RAIL_E!Q71+FC_TRA_ROAD_E!Q71+FC_TRA_DAVI_E!Q71+FC_TRA_DNAVI_E!Q71+FC_TRA_PIPE_E!Q71</f>
        <v>0</v>
      </c>
      <c r="R71" s="52">
        <f>FC_TRA_RAIL_E!R71+FC_TRA_ROAD_E!R71+FC_TRA_DAVI_E!R71+FC_TRA_DNAVI_E!R71+FC_TRA_PIPE_E!R71</f>
        <v>0</v>
      </c>
      <c r="S71" s="52">
        <f>FC_TRA_RAIL_E!S71+FC_TRA_ROAD_E!S71+FC_TRA_DAVI_E!S71+FC_TRA_DNAVI_E!S71+FC_TRA_PIPE_E!S71</f>
        <v>0</v>
      </c>
      <c r="T71" s="52">
        <f>FC_TRA_RAIL_E!T71+FC_TRA_ROAD_E!T71+FC_TRA_DAVI_E!T71+FC_TRA_DNAVI_E!T71+FC_TRA_PIPE_E!T71</f>
        <v>0</v>
      </c>
      <c r="U71" s="52">
        <f>FC_TRA_RAIL_E!U71+FC_TRA_ROAD_E!U71+FC_TRA_DAVI_E!U71+FC_TRA_DNAVI_E!U71+FC_TRA_PIPE_E!U71</f>
        <v>0</v>
      </c>
      <c r="V71" s="52">
        <f>FC_TRA_RAIL_E!V71+FC_TRA_ROAD_E!V71+FC_TRA_DAVI_E!V71+FC_TRA_DNAVI_E!V71+FC_TRA_PIPE_E!V71</f>
        <v>0</v>
      </c>
      <c r="W71" s="52">
        <f>FC_TRA_RAIL_E!W71+FC_TRA_ROAD_E!W71+FC_TRA_DAVI_E!W71+FC_TRA_DNAVI_E!W71+FC_TRA_PIPE_E!W71</f>
        <v>0</v>
      </c>
      <c r="X71" s="52">
        <f>FC_TRA_RAIL_E!X71+FC_TRA_ROAD_E!X71+FC_TRA_DAVI_E!X71+FC_TRA_DNAVI_E!X71+FC_TRA_PIPE_E!X71</f>
        <v>0</v>
      </c>
      <c r="Y71" s="52">
        <f>FC_TRA_RAIL_E!Y71+FC_TRA_ROAD_E!Y71+FC_TRA_DAVI_E!Y71+FC_TRA_DNAVI_E!Y71+FC_TRA_PIPE_E!Y71</f>
        <v>0</v>
      </c>
      <c r="Z71" s="52">
        <f>FC_TRA_RAIL_E!Z71+FC_TRA_ROAD_E!Z71+FC_TRA_DAVI_E!Z71+FC_TRA_DNAVI_E!Z71+FC_TRA_PIPE_E!Z71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FC_TRA_RAIL_E!C72+FC_TRA_ROAD_E!C72+FC_TRA_DAVI_E!C72+FC_TRA_DNAVI_E!C72+FC_TRA_PIPE_E!C72</f>
        <v>0</v>
      </c>
      <c r="D72" s="55">
        <f>FC_TRA_RAIL_E!D72+FC_TRA_ROAD_E!D72+FC_TRA_DAVI_E!D72+FC_TRA_DNAVI_E!D72+FC_TRA_PIPE_E!D72</f>
        <v>0</v>
      </c>
      <c r="E72" s="55">
        <f>FC_TRA_RAIL_E!E72+FC_TRA_ROAD_E!E72+FC_TRA_DAVI_E!E72+FC_TRA_DNAVI_E!E72+FC_TRA_PIPE_E!E72</f>
        <v>0</v>
      </c>
      <c r="F72" s="55">
        <f>FC_TRA_RAIL_E!F72+FC_TRA_ROAD_E!F72+FC_TRA_DAVI_E!F72+FC_TRA_DNAVI_E!F72+FC_TRA_PIPE_E!F72</f>
        <v>0</v>
      </c>
      <c r="G72" s="55">
        <f>FC_TRA_RAIL_E!G72+FC_TRA_ROAD_E!G72+FC_TRA_DAVI_E!G72+FC_TRA_DNAVI_E!G72+FC_TRA_PIPE_E!G72</f>
        <v>0</v>
      </c>
      <c r="H72" s="55">
        <f>FC_TRA_RAIL_E!H72+FC_TRA_ROAD_E!H72+FC_TRA_DAVI_E!H72+FC_TRA_DNAVI_E!H72+FC_TRA_PIPE_E!H72</f>
        <v>0</v>
      </c>
      <c r="I72" s="55">
        <f>FC_TRA_RAIL_E!I72+FC_TRA_ROAD_E!I72+FC_TRA_DAVI_E!I72+FC_TRA_DNAVI_E!I72+FC_TRA_PIPE_E!I72</f>
        <v>3.0982867199999991</v>
      </c>
      <c r="J72" s="55">
        <f>FC_TRA_RAIL_E!J72+FC_TRA_ROAD_E!J72+FC_TRA_DAVI_E!J72+FC_TRA_DNAVI_E!J72+FC_TRA_PIPE_E!J72</f>
        <v>8.5735886399999988</v>
      </c>
      <c r="K72" s="55">
        <f>FC_TRA_RAIL_E!K72+FC_TRA_ROAD_E!K72+FC_TRA_DAVI_E!K72+FC_TRA_DNAVI_E!K72+FC_TRA_PIPE_E!K72</f>
        <v>14.97935088</v>
      </c>
      <c r="L72" s="55">
        <f>FC_TRA_RAIL_E!L72+FC_TRA_ROAD_E!L72+FC_TRA_DAVI_E!L72+FC_TRA_DNAVI_E!L72+FC_TRA_PIPE_E!L72</f>
        <v>13.176888479999999</v>
      </c>
      <c r="M72" s="55">
        <f>FC_TRA_RAIL_E!M72+FC_TRA_ROAD_E!M72+FC_TRA_DAVI_E!M72+FC_TRA_DNAVI_E!M72+FC_TRA_PIPE_E!M72</f>
        <v>14.142882239999997</v>
      </c>
      <c r="N72" s="55">
        <f>FC_TRA_RAIL_E!N72+FC_TRA_ROAD_E!N72+FC_TRA_DAVI_E!N72+FC_TRA_DNAVI_E!N72+FC_TRA_PIPE_E!N72</f>
        <v>13.651145279999998</v>
      </c>
      <c r="O72" s="55">
        <f>FC_TRA_RAIL_E!O72+FC_TRA_ROAD_E!O72+FC_TRA_DAVI_E!O72+FC_TRA_DNAVI_E!O72+FC_TRA_PIPE_E!O72</f>
        <v>13.92481008</v>
      </c>
      <c r="P72" s="55">
        <f>FC_TRA_RAIL_E!P72+FC_TRA_ROAD_E!P72+FC_TRA_DAVI_E!P72+FC_TRA_DNAVI_E!P72+FC_TRA_PIPE_E!P72</f>
        <v>13.229902080000002</v>
      </c>
      <c r="Q72" s="55">
        <f>FC_TRA_RAIL_E!Q72+FC_TRA_ROAD_E!Q72+FC_TRA_DAVI_E!Q72+FC_TRA_DNAVI_E!Q72+FC_TRA_PIPE_E!Q72</f>
        <v>15.712657919999998</v>
      </c>
      <c r="R72" s="55">
        <f>FC_TRA_RAIL_E!R72+FC_TRA_ROAD_E!R72+FC_TRA_DAVI_E!R72+FC_TRA_DNAVI_E!R72+FC_TRA_PIPE_E!R72</f>
        <v>10.752877439999995</v>
      </c>
      <c r="S72" s="55">
        <f>FC_TRA_RAIL_E!S72+FC_TRA_ROAD_E!S72+FC_TRA_DAVI_E!S72+FC_TRA_DNAVI_E!S72+FC_TRA_PIPE_E!S72</f>
        <v>7.4219039999999996</v>
      </c>
      <c r="T72" s="55">
        <f>FC_TRA_RAIL_E!T72+FC_TRA_ROAD_E!T72+FC_TRA_DAVI_E!T72+FC_TRA_DNAVI_E!T72+FC_TRA_PIPE_E!T72</f>
        <v>0</v>
      </c>
      <c r="U72" s="55">
        <f>FC_TRA_RAIL_E!U72+FC_TRA_ROAD_E!U72+FC_TRA_DAVI_E!U72+FC_TRA_DNAVI_E!U72+FC_TRA_PIPE_E!U72</f>
        <v>0</v>
      </c>
      <c r="V72" s="55">
        <f>FC_TRA_RAIL_E!V72+FC_TRA_ROAD_E!V72+FC_TRA_DAVI_E!V72+FC_TRA_DNAVI_E!V72+FC_TRA_PIPE_E!V72</f>
        <v>0</v>
      </c>
      <c r="W72" s="55">
        <f>FC_TRA_RAIL_E!W72+FC_TRA_ROAD_E!W72+FC_TRA_DAVI_E!W72+FC_TRA_DNAVI_E!W72+FC_TRA_PIPE_E!W72</f>
        <v>0</v>
      </c>
      <c r="X72" s="55">
        <f>FC_TRA_RAIL_E!X72+FC_TRA_ROAD_E!X72+FC_TRA_DAVI_E!X72+FC_TRA_DNAVI_E!X72+FC_TRA_PIPE_E!X72</f>
        <v>0</v>
      </c>
      <c r="Y72" s="55">
        <f>FC_TRA_RAIL_E!Y72+FC_TRA_ROAD_E!Y72+FC_TRA_DAVI_E!Y72+FC_TRA_DNAVI_E!Y72+FC_TRA_PIPE_E!Y72</f>
        <v>0</v>
      </c>
      <c r="Z72" s="55">
        <f>FC_TRA_RAIL_E!Z72+FC_TRA_ROAD_E!Z72+FC_TRA_DAVI_E!Z72+FC_TRA_DNAVI_E!Z72+FC_TRA_PIPE_E!Z72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7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157</v>
      </c>
      <c r="B1" s="4" t="s">
        <v>173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179.80210872000004</v>
      </c>
      <c r="D2" s="21">
        <f t="shared" ref="D2:X2" si="0">SUM(D3,D17,D22,D25,D26,D51,D52)</f>
        <v>134.85171492000001</v>
      </c>
      <c r="E2" s="21">
        <f t="shared" si="0"/>
        <v>112.37638464000001</v>
      </c>
      <c r="F2" s="21">
        <f t="shared" si="0"/>
        <v>96.322501079999995</v>
      </c>
      <c r="G2" s="21">
        <f t="shared" si="0"/>
        <v>86.690331000000029</v>
      </c>
      <c r="H2" s="21">
        <f t="shared" si="0"/>
        <v>80.268884280000009</v>
      </c>
      <c r="I2" s="21">
        <f t="shared" si="0"/>
        <v>76.471288919999978</v>
      </c>
      <c r="J2" s="21">
        <f t="shared" si="0"/>
        <v>76.471288919999992</v>
      </c>
      <c r="K2" s="21">
        <f t="shared" si="0"/>
        <v>73.284840720000005</v>
      </c>
      <c r="L2" s="21">
        <f t="shared" si="0"/>
        <v>57.353400000000022</v>
      </c>
      <c r="M2" s="21">
        <f t="shared" si="0"/>
        <v>50.980770360000008</v>
      </c>
      <c r="N2" s="21">
        <f t="shared" si="0"/>
        <v>44.608140720000016</v>
      </c>
      <c r="O2" s="21">
        <f t="shared" si="0"/>
        <v>35.049329639999996</v>
      </c>
      <c r="P2" s="21">
        <f t="shared" si="0"/>
        <v>31.862881439999988</v>
      </c>
      <c r="Q2" s="21">
        <f t="shared" si="0"/>
        <v>31.862881439999988</v>
      </c>
      <c r="R2" s="21">
        <f t="shared" si="0"/>
        <v>31.862881439999985</v>
      </c>
      <c r="S2" s="21">
        <f t="shared" si="0"/>
        <v>28.676700000000004</v>
      </c>
      <c r="T2" s="21">
        <f t="shared" si="0"/>
        <v>31.267206359999989</v>
      </c>
      <c r="U2" s="21">
        <f t="shared" si="0"/>
        <v>30.46425876</v>
      </c>
      <c r="V2" s="21">
        <f t="shared" si="0"/>
        <v>31.063134959999999</v>
      </c>
      <c r="W2" s="21">
        <f t="shared" si="0"/>
        <v>27.52002864</v>
      </c>
      <c r="X2" s="21">
        <f t="shared" si="0"/>
        <v>27.258870600000002</v>
      </c>
      <c r="Y2" s="21">
        <f t="shared" ref="Y2:Z2" si="1">SUM(Y3,Y17,Y22,Y25,Y26,Y51,Y52)</f>
        <v>23.438333880000002</v>
      </c>
      <c r="Z2" s="21">
        <f t="shared" si="1"/>
        <v>27.080408160000005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f>FC_TRA_RAIL_MTU_E!C5+FC_TRA_RAIL_CPT_E!C5+FC_TRA_RAIL_HST_E!C5+FC_TRA_RAIL_FRT_E!C5</f>
        <v>0</v>
      </c>
      <c r="D5" s="8">
        <f>FC_TRA_RAIL_MTU_E!D5+FC_TRA_RAIL_CPT_E!D5+FC_TRA_RAIL_HST_E!D5+FC_TRA_RAIL_FRT_E!D5</f>
        <v>0</v>
      </c>
      <c r="E5" s="8">
        <f>FC_TRA_RAIL_MTU_E!E5+FC_TRA_RAIL_CPT_E!E5+FC_TRA_RAIL_HST_E!E5+FC_TRA_RAIL_FRT_E!E5</f>
        <v>0</v>
      </c>
      <c r="F5" s="8">
        <f>FC_TRA_RAIL_MTU_E!F5+FC_TRA_RAIL_CPT_E!F5+FC_TRA_RAIL_HST_E!F5+FC_TRA_RAIL_FRT_E!F5</f>
        <v>0</v>
      </c>
      <c r="G5" s="8">
        <f>FC_TRA_RAIL_MTU_E!G5+FC_TRA_RAIL_CPT_E!G5+FC_TRA_RAIL_HST_E!G5+FC_TRA_RAIL_FRT_E!G5</f>
        <v>0</v>
      </c>
      <c r="H5" s="8">
        <f>FC_TRA_RAIL_MTU_E!H5+FC_TRA_RAIL_CPT_E!H5+FC_TRA_RAIL_HST_E!H5+FC_TRA_RAIL_FRT_E!H5</f>
        <v>0</v>
      </c>
      <c r="I5" s="8">
        <f>FC_TRA_RAIL_MTU_E!I5+FC_TRA_RAIL_CPT_E!I5+FC_TRA_RAIL_HST_E!I5+FC_TRA_RAIL_FRT_E!I5</f>
        <v>0</v>
      </c>
      <c r="J5" s="8">
        <f>FC_TRA_RAIL_MTU_E!J5+FC_TRA_RAIL_CPT_E!J5+FC_TRA_RAIL_HST_E!J5+FC_TRA_RAIL_FRT_E!J5</f>
        <v>0</v>
      </c>
      <c r="K5" s="8">
        <f>FC_TRA_RAIL_MTU_E!K5+FC_TRA_RAIL_CPT_E!K5+FC_TRA_RAIL_HST_E!K5+FC_TRA_RAIL_FRT_E!K5</f>
        <v>0</v>
      </c>
      <c r="L5" s="8">
        <f>FC_TRA_RAIL_MTU_E!L5+FC_TRA_RAIL_CPT_E!L5+FC_TRA_RAIL_HST_E!L5+FC_TRA_RAIL_FRT_E!L5</f>
        <v>0</v>
      </c>
      <c r="M5" s="8">
        <f>FC_TRA_RAIL_MTU_E!M5+FC_TRA_RAIL_CPT_E!M5+FC_TRA_RAIL_HST_E!M5+FC_TRA_RAIL_FRT_E!M5</f>
        <v>0</v>
      </c>
      <c r="N5" s="8">
        <f>FC_TRA_RAIL_MTU_E!N5+FC_TRA_RAIL_CPT_E!N5+FC_TRA_RAIL_HST_E!N5+FC_TRA_RAIL_FRT_E!N5</f>
        <v>0</v>
      </c>
      <c r="O5" s="8">
        <f>FC_TRA_RAIL_MTU_E!O5+FC_TRA_RAIL_CPT_E!O5+FC_TRA_RAIL_HST_E!O5+FC_TRA_RAIL_FRT_E!O5</f>
        <v>0</v>
      </c>
      <c r="P5" s="8">
        <f>FC_TRA_RAIL_MTU_E!P5+FC_TRA_RAIL_CPT_E!P5+FC_TRA_RAIL_HST_E!P5+FC_TRA_RAIL_FRT_E!P5</f>
        <v>0</v>
      </c>
      <c r="Q5" s="8">
        <f>FC_TRA_RAIL_MTU_E!Q5+FC_TRA_RAIL_CPT_E!Q5+FC_TRA_RAIL_HST_E!Q5+FC_TRA_RAIL_FRT_E!Q5</f>
        <v>0</v>
      </c>
      <c r="R5" s="8">
        <f>FC_TRA_RAIL_MTU_E!R5+FC_TRA_RAIL_CPT_E!R5+FC_TRA_RAIL_HST_E!R5+FC_TRA_RAIL_FRT_E!R5</f>
        <v>0</v>
      </c>
      <c r="S5" s="8">
        <f>FC_TRA_RAIL_MTU_E!S5+FC_TRA_RAIL_CPT_E!S5+FC_TRA_RAIL_HST_E!S5+FC_TRA_RAIL_FRT_E!S5</f>
        <v>0</v>
      </c>
      <c r="T5" s="8">
        <f>FC_TRA_RAIL_MTU_E!T5+FC_TRA_RAIL_CPT_E!T5+FC_TRA_RAIL_HST_E!T5+FC_TRA_RAIL_FRT_E!T5</f>
        <v>0</v>
      </c>
      <c r="U5" s="8">
        <f>FC_TRA_RAIL_MTU_E!U5+FC_TRA_RAIL_CPT_E!U5+FC_TRA_RAIL_HST_E!U5+FC_TRA_RAIL_FRT_E!U5</f>
        <v>0</v>
      </c>
      <c r="V5" s="8">
        <f>FC_TRA_RAIL_MTU_E!V5+FC_TRA_RAIL_CPT_E!V5+FC_TRA_RAIL_HST_E!V5+FC_TRA_RAIL_FRT_E!V5</f>
        <v>0</v>
      </c>
      <c r="W5" s="8">
        <f>FC_TRA_RAIL_MTU_E!W5+FC_TRA_RAIL_CPT_E!W5+FC_TRA_RAIL_HST_E!W5+FC_TRA_RAIL_FRT_E!W5</f>
        <v>0</v>
      </c>
      <c r="X5" s="8">
        <f>FC_TRA_RAIL_MTU_E!X5+FC_TRA_RAIL_CPT_E!X5+FC_TRA_RAIL_HST_E!X5+FC_TRA_RAIL_FRT_E!X5</f>
        <v>0</v>
      </c>
      <c r="Y5" s="8">
        <f>FC_TRA_RAIL_MTU_E!Y5+FC_TRA_RAIL_CPT_E!Y5+FC_TRA_RAIL_HST_E!Y5+FC_TRA_RAIL_FRT_E!Y5</f>
        <v>0</v>
      </c>
      <c r="Z5" s="8">
        <f>FC_TRA_RAIL_MTU_E!Z5+FC_TRA_RAIL_CPT_E!Z5+FC_TRA_RAIL_HST_E!Z5+FC_TRA_RAIL_FRT_E!Z5</f>
        <v>0</v>
      </c>
    </row>
    <row r="6" spans="1:26" ht="11.25" customHeight="1" x14ac:dyDescent="0.2">
      <c r="A6" s="28" t="s">
        <v>6</v>
      </c>
      <c r="B6" s="7" t="s">
        <v>7</v>
      </c>
      <c r="C6" s="8">
        <f>FC_TRA_RAIL_MTU_E!C6+FC_TRA_RAIL_CPT_E!C6+FC_TRA_RAIL_HST_E!C6+FC_TRA_RAIL_FRT_E!C6</f>
        <v>0</v>
      </c>
      <c r="D6" s="8">
        <f>FC_TRA_RAIL_MTU_E!D6+FC_TRA_RAIL_CPT_E!D6+FC_TRA_RAIL_HST_E!D6+FC_TRA_RAIL_FRT_E!D6</f>
        <v>0</v>
      </c>
      <c r="E6" s="8">
        <f>FC_TRA_RAIL_MTU_E!E6+FC_TRA_RAIL_CPT_E!E6+FC_TRA_RAIL_HST_E!E6+FC_TRA_RAIL_FRT_E!E6</f>
        <v>0</v>
      </c>
      <c r="F6" s="8">
        <f>FC_TRA_RAIL_MTU_E!F6+FC_TRA_RAIL_CPT_E!F6+FC_TRA_RAIL_HST_E!F6+FC_TRA_RAIL_FRT_E!F6</f>
        <v>0</v>
      </c>
      <c r="G6" s="8">
        <f>FC_TRA_RAIL_MTU_E!G6+FC_TRA_RAIL_CPT_E!G6+FC_TRA_RAIL_HST_E!G6+FC_TRA_RAIL_FRT_E!G6</f>
        <v>0</v>
      </c>
      <c r="H6" s="8">
        <f>FC_TRA_RAIL_MTU_E!H6+FC_TRA_RAIL_CPT_E!H6+FC_TRA_RAIL_HST_E!H6+FC_TRA_RAIL_FRT_E!H6</f>
        <v>0</v>
      </c>
      <c r="I6" s="8">
        <f>FC_TRA_RAIL_MTU_E!I6+FC_TRA_RAIL_CPT_E!I6+FC_TRA_RAIL_HST_E!I6+FC_TRA_RAIL_FRT_E!I6</f>
        <v>0</v>
      </c>
      <c r="J6" s="8">
        <f>FC_TRA_RAIL_MTU_E!J6+FC_TRA_RAIL_CPT_E!J6+FC_TRA_RAIL_HST_E!J6+FC_TRA_RAIL_FRT_E!J6</f>
        <v>0</v>
      </c>
      <c r="K6" s="8">
        <f>FC_TRA_RAIL_MTU_E!K6+FC_TRA_RAIL_CPT_E!K6+FC_TRA_RAIL_HST_E!K6+FC_TRA_RAIL_FRT_E!K6</f>
        <v>0</v>
      </c>
      <c r="L6" s="8">
        <f>FC_TRA_RAIL_MTU_E!L6+FC_TRA_RAIL_CPT_E!L6+FC_TRA_RAIL_HST_E!L6+FC_TRA_RAIL_FRT_E!L6</f>
        <v>0</v>
      </c>
      <c r="M6" s="8">
        <f>FC_TRA_RAIL_MTU_E!M6+FC_TRA_RAIL_CPT_E!M6+FC_TRA_RAIL_HST_E!M6+FC_TRA_RAIL_FRT_E!M6</f>
        <v>0</v>
      </c>
      <c r="N6" s="8">
        <f>FC_TRA_RAIL_MTU_E!N6+FC_TRA_RAIL_CPT_E!N6+FC_TRA_RAIL_HST_E!N6+FC_TRA_RAIL_FRT_E!N6</f>
        <v>0</v>
      </c>
      <c r="O6" s="8">
        <f>FC_TRA_RAIL_MTU_E!O6+FC_TRA_RAIL_CPT_E!O6+FC_TRA_RAIL_HST_E!O6+FC_TRA_RAIL_FRT_E!O6</f>
        <v>0</v>
      </c>
      <c r="P6" s="8">
        <f>FC_TRA_RAIL_MTU_E!P6+FC_TRA_RAIL_CPT_E!P6+FC_TRA_RAIL_HST_E!P6+FC_TRA_RAIL_FRT_E!P6</f>
        <v>0</v>
      </c>
      <c r="Q6" s="8">
        <f>FC_TRA_RAIL_MTU_E!Q6+FC_TRA_RAIL_CPT_E!Q6+FC_TRA_RAIL_HST_E!Q6+FC_TRA_RAIL_FRT_E!Q6</f>
        <v>0</v>
      </c>
      <c r="R6" s="8">
        <f>FC_TRA_RAIL_MTU_E!R6+FC_TRA_RAIL_CPT_E!R6+FC_TRA_RAIL_HST_E!R6+FC_TRA_RAIL_FRT_E!R6</f>
        <v>0</v>
      </c>
      <c r="S6" s="8">
        <f>FC_TRA_RAIL_MTU_E!S6+FC_TRA_RAIL_CPT_E!S6+FC_TRA_RAIL_HST_E!S6+FC_TRA_RAIL_FRT_E!S6</f>
        <v>0</v>
      </c>
      <c r="T6" s="8">
        <f>FC_TRA_RAIL_MTU_E!T6+FC_TRA_RAIL_CPT_E!T6+FC_TRA_RAIL_HST_E!T6+FC_TRA_RAIL_FRT_E!T6</f>
        <v>0</v>
      </c>
      <c r="U6" s="8">
        <f>FC_TRA_RAIL_MTU_E!U6+FC_TRA_RAIL_CPT_E!U6+FC_TRA_RAIL_HST_E!U6+FC_TRA_RAIL_FRT_E!U6</f>
        <v>0</v>
      </c>
      <c r="V6" s="8">
        <f>FC_TRA_RAIL_MTU_E!V6+FC_TRA_RAIL_CPT_E!V6+FC_TRA_RAIL_HST_E!V6+FC_TRA_RAIL_FRT_E!V6</f>
        <v>0</v>
      </c>
      <c r="W6" s="8">
        <f>FC_TRA_RAIL_MTU_E!W6+FC_TRA_RAIL_CPT_E!W6+FC_TRA_RAIL_HST_E!W6+FC_TRA_RAIL_FRT_E!W6</f>
        <v>0</v>
      </c>
      <c r="X6" s="8">
        <f>FC_TRA_RAIL_MTU_E!X6+FC_TRA_RAIL_CPT_E!X6+FC_TRA_RAIL_HST_E!X6+FC_TRA_RAIL_FRT_E!X6</f>
        <v>0</v>
      </c>
      <c r="Y6" s="8">
        <f>FC_TRA_RAIL_MTU_E!Y6+FC_TRA_RAIL_CPT_E!Y6+FC_TRA_RAIL_HST_E!Y6+FC_TRA_RAIL_FRT_E!Y6</f>
        <v>0</v>
      </c>
      <c r="Z6" s="8">
        <f>FC_TRA_RAIL_MTU_E!Z6+FC_TRA_RAIL_CPT_E!Z6+FC_TRA_RAIL_HST_E!Z6+FC_TRA_RAIL_FRT_E!Z6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FC_TRA_RAIL_MTU_E!C7+FC_TRA_RAIL_CPT_E!C7+FC_TRA_RAIL_HST_E!C7+FC_TRA_RAIL_FRT_E!C7</f>
        <v>0</v>
      </c>
      <c r="D7" s="8">
        <f>FC_TRA_RAIL_MTU_E!D7+FC_TRA_RAIL_CPT_E!D7+FC_TRA_RAIL_HST_E!D7+FC_TRA_RAIL_FRT_E!D7</f>
        <v>0</v>
      </c>
      <c r="E7" s="8">
        <f>FC_TRA_RAIL_MTU_E!E7+FC_TRA_RAIL_CPT_E!E7+FC_TRA_RAIL_HST_E!E7+FC_TRA_RAIL_FRT_E!E7</f>
        <v>0</v>
      </c>
      <c r="F7" s="8">
        <f>FC_TRA_RAIL_MTU_E!F7+FC_TRA_RAIL_CPT_E!F7+FC_TRA_RAIL_HST_E!F7+FC_TRA_RAIL_FRT_E!F7</f>
        <v>0</v>
      </c>
      <c r="G7" s="8">
        <f>FC_TRA_RAIL_MTU_E!G7+FC_TRA_RAIL_CPT_E!G7+FC_TRA_RAIL_HST_E!G7+FC_TRA_RAIL_FRT_E!G7</f>
        <v>0</v>
      </c>
      <c r="H7" s="8">
        <f>FC_TRA_RAIL_MTU_E!H7+FC_TRA_RAIL_CPT_E!H7+FC_TRA_RAIL_HST_E!H7+FC_TRA_RAIL_FRT_E!H7</f>
        <v>0</v>
      </c>
      <c r="I7" s="8">
        <f>FC_TRA_RAIL_MTU_E!I7+FC_TRA_RAIL_CPT_E!I7+FC_TRA_RAIL_HST_E!I7+FC_TRA_RAIL_FRT_E!I7</f>
        <v>0</v>
      </c>
      <c r="J7" s="8">
        <f>FC_TRA_RAIL_MTU_E!J7+FC_TRA_RAIL_CPT_E!J7+FC_TRA_RAIL_HST_E!J7+FC_TRA_RAIL_FRT_E!J7</f>
        <v>0</v>
      </c>
      <c r="K7" s="8">
        <f>FC_TRA_RAIL_MTU_E!K7+FC_TRA_RAIL_CPT_E!K7+FC_TRA_RAIL_HST_E!K7+FC_TRA_RAIL_FRT_E!K7</f>
        <v>0</v>
      </c>
      <c r="L7" s="8">
        <f>FC_TRA_RAIL_MTU_E!L7+FC_TRA_RAIL_CPT_E!L7+FC_TRA_RAIL_HST_E!L7+FC_TRA_RAIL_FRT_E!L7</f>
        <v>0</v>
      </c>
      <c r="M7" s="8">
        <f>FC_TRA_RAIL_MTU_E!M7+FC_TRA_RAIL_CPT_E!M7+FC_TRA_RAIL_HST_E!M7+FC_TRA_RAIL_FRT_E!M7</f>
        <v>0</v>
      </c>
      <c r="N7" s="8">
        <f>FC_TRA_RAIL_MTU_E!N7+FC_TRA_RAIL_CPT_E!N7+FC_TRA_RAIL_HST_E!N7+FC_TRA_RAIL_FRT_E!N7</f>
        <v>0</v>
      </c>
      <c r="O7" s="8">
        <f>FC_TRA_RAIL_MTU_E!O7+FC_TRA_RAIL_CPT_E!O7+FC_TRA_RAIL_HST_E!O7+FC_TRA_RAIL_FRT_E!O7</f>
        <v>0</v>
      </c>
      <c r="P7" s="8">
        <f>FC_TRA_RAIL_MTU_E!P7+FC_TRA_RAIL_CPT_E!P7+FC_TRA_RAIL_HST_E!P7+FC_TRA_RAIL_FRT_E!P7</f>
        <v>0</v>
      </c>
      <c r="Q7" s="8">
        <f>FC_TRA_RAIL_MTU_E!Q7+FC_TRA_RAIL_CPT_E!Q7+FC_TRA_RAIL_HST_E!Q7+FC_TRA_RAIL_FRT_E!Q7</f>
        <v>0</v>
      </c>
      <c r="R7" s="8">
        <f>FC_TRA_RAIL_MTU_E!R7+FC_TRA_RAIL_CPT_E!R7+FC_TRA_RAIL_HST_E!R7+FC_TRA_RAIL_FRT_E!R7</f>
        <v>0</v>
      </c>
      <c r="S7" s="8">
        <f>FC_TRA_RAIL_MTU_E!S7+FC_TRA_RAIL_CPT_E!S7+FC_TRA_RAIL_HST_E!S7+FC_TRA_RAIL_FRT_E!S7</f>
        <v>0</v>
      </c>
      <c r="T7" s="8">
        <f>FC_TRA_RAIL_MTU_E!T7+FC_TRA_RAIL_CPT_E!T7+FC_TRA_RAIL_HST_E!T7+FC_TRA_RAIL_FRT_E!T7</f>
        <v>0</v>
      </c>
      <c r="U7" s="8">
        <f>FC_TRA_RAIL_MTU_E!U7+FC_TRA_RAIL_CPT_E!U7+FC_TRA_RAIL_HST_E!U7+FC_TRA_RAIL_FRT_E!U7</f>
        <v>0</v>
      </c>
      <c r="V7" s="8">
        <f>FC_TRA_RAIL_MTU_E!V7+FC_TRA_RAIL_CPT_E!V7+FC_TRA_RAIL_HST_E!V7+FC_TRA_RAIL_FRT_E!V7</f>
        <v>0</v>
      </c>
      <c r="W7" s="8">
        <f>FC_TRA_RAIL_MTU_E!W7+FC_TRA_RAIL_CPT_E!W7+FC_TRA_RAIL_HST_E!W7+FC_TRA_RAIL_FRT_E!W7</f>
        <v>0</v>
      </c>
      <c r="X7" s="8">
        <f>FC_TRA_RAIL_MTU_E!X7+FC_TRA_RAIL_CPT_E!X7+FC_TRA_RAIL_HST_E!X7+FC_TRA_RAIL_FRT_E!X7</f>
        <v>0</v>
      </c>
      <c r="Y7" s="8">
        <f>FC_TRA_RAIL_MTU_E!Y7+FC_TRA_RAIL_CPT_E!Y7+FC_TRA_RAIL_HST_E!Y7+FC_TRA_RAIL_FRT_E!Y7</f>
        <v>0</v>
      </c>
      <c r="Z7" s="8">
        <f>FC_TRA_RAIL_MTU_E!Z7+FC_TRA_RAIL_CPT_E!Z7+FC_TRA_RAIL_HST_E!Z7+FC_TRA_RAIL_FRT_E!Z7</f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0</v>
      </c>
      <c r="D8" s="19">
        <f t="shared" ref="D8:W8" si="9">SUM(D9:D10)</f>
        <v>0</v>
      </c>
      <c r="E8" s="19">
        <f t="shared" si="9"/>
        <v>0</v>
      </c>
      <c r="F8" s="19">
        <f t="shared" si="9"/>
        <v>0</v>
      </c>
      <c r="G8" s="19">
        <f t="shared" si="9"/>
        <v>0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ref="X8:Z8" si="10">SUM(X9:X10)</f>
        <v>0</v>
      </c>
      <c r="Y8" s="19">
        <f t="shared" si="10"/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f>FC_TRA_RAIL_MTU_E!C9+FC_TRA_RAIL_CPT_E!C9+FC_TRA_RAIL_HST_E!C9+FC_TRA_RAIL_FRT_E!C9</f>
        <v>0</v>
      </c>
      <c r="D9" s="8">
        <f>FC_TRA_RAIL_MTU_E!D9+FC_TRA_RAIL_CPT_E!D9+FC_TRA_RAIL_HST_E!D9+FC_TRA_RAIL_FRT_E!D9</f>
        <v>0</v>
      </c>
      <c r="E9" s="8">
        <f>FC_TRA_RAIL_MTU_E!E9+FC_TRA_RAIL_CPT_E!E9+FC_TRA_RAIL_HST_E!E9+FC_TRA_RAIL_FRT_E!E9</f>
        <v>0</v>
      </c>
      <c r="F9" s="8">
        <f>FC_TRA_RAIL_MTU_E!F9+FC_TRA_RAIL_CPT_E!F9+FC_TRA_RAIL_HST_E!F9+FC_TRA_RAIL_FRT_E!F9</f>
        <v>0</v>
      </c>
      <c r="G9" s="8">
        <f>FC_TRA_RAIL_MTU_E!G9+FC_TRA_RAIL_CPT_E!G9+FC_TRA_RAIL_HST_E!G9+FC_TRA_RAIL_FRT_E!G9</f>
        <v>0</v>
      </c>
      <c r="H9" s="8">
        <f>FC_TRA_RAIL_MTU_E!H9+FC_TRA_RAIL_CPT_E!H9+FC_TRA_RAIL_HST_E!H9+FC_TRA_RAIL_FRT_E!H9</f>
        <v>0</v>
      </c>
      <c r="I9" s="8">
        <f>FC_TRA_RAIL_MTU_E!I9+FC_TRA_RAIL_CPT_E!I9+FC_TRA_RAIL_HST_E!I9+FC_TRA_RAIL_FRT_E!I9</f>
        <v>0</v>
      </c>
      <c r="J9" s="8">
        <f>FC_TRA_RAIL_MTU_E!J9+FC_TRA_RAIL_CPT_E!J9+FC_TRA_RAIL_HST_E!J9+FC_TRA_RAIL_FRT_E!J9</f>
        <v>0</v>
      </c>
      <c r="K9" s="8">
        <f>FC_TRA_RAIL_MTU_E!K9+FC_TRA_RAIL_CPT_E!K9+FC_TRA_RAIL_HST_E!K9+FC_TRA_RAIL_FRT_E!K9</f>
        <v>0</v>
      </c>
      <c r="L9" s="8">
        <f>FC_TRA_RAIL_MTU_E!L9+FC_TRA_RAIL_CPT_E!L9+FC_TRA_RAIL_HST_E!L9+FC_TRA_RAIL_FRT_E!L9</f>
        <v>0</v>
      </c>
      <c r="M9" s="8">
        <f>FC_TRA_RAIL_MTU_E!M9+FC_TRA_RAIL_CPT_E!M9+FC_TRA_RAIL_HST_E!M9+FC_TRA_RAIL_FRT_E!M9</f>
        <v>0</v>
      </c>
      <c r="N9" s="8">
        <f>FC_TRA_RAIL_MTU_E!N9+FC_TRA_RAIL_CPT_E!N9+FC_TRA_RAIL_HST_E!N9+FC_TRA_RAIL_FRT_E!N9</f>
        <v>0</v>
      </c>
      <c r="O9" s="8">
        <f>FC_TRA_RAIL_MTU_E!O9+FC_TRA_RAIL_CPT_E!O9+FC_TRA_RAIL_HST_E!O9+FC_TRA_RAIL_FRT_E!O9</f>
        <v>0</v>
      </c>
      <c r="P9" s="8">
        <f>FC_TRA_RAIL_MTU_E!P9+FC_TRA_RAIL_CPT_E!P9+FC_TRA_RAIL_HST_E!P9+FC_TRA_RAIL_FRT_E!P9</f>
        <v>0</v>
      </c>
      <c r="Q9" s="8">
        <f>FC_TRA_RAIL_MTU_E!Q9+FC_TRA_RAIL_CPT_E!Q9+FC_TRA_RAIL_HST_E!Q9+FC_TRA_RAIL_FRT_E!Q9</f>
        <v>0</v>
      </c>
      <c r="R9" s="8">
        <f>FC_TRA_RAIL_MTU_E!R9+FC_TRA_RAIL_CPT_E!R9+FC_TRA_RAIL_HST_E!R9+FC_TRA_RAIL_FRT_E!R9</f>
        <v>0</v>
      </c>
      <c r="S9" s="8">
        <f>FC_TRA_RAIL_MTU_E!S9+FC_TRA_RAIL_CPT_E!S9+FC_TRA_RAIL_HST_E!S9+FC_TRA_RAIL_FRT_E!S9</f>
        <v>0</v>
      </c>
      <c r="T9" s="8">
        <f>FC_TRA_RAIL_MTU_E!T9+FC_TRA_RAIL_CPT_E!T9+FC_TRA_RAIL_HST_E!T9+FC_TRA_RAIL_FRT_E!T9</f>
        <v>0</v>
      </c>
      <c r="U9" s="8">
        <f>FC_TRA_RAIL_MTU_E!U9+FC_TRA_RAIL_CPT_E!U9+FC_TRA_RAIL_HST_E!U9+FC_TRA_RAIL_FRT_E!U9</f>
        <v>0</v>
      </c>
      <c r="V9" s="8">
        <f>FC_TRA_RAIL_MTU_E!V9+FC_TRA_RAIL_CPT_E!V9+FC_TRA_RAIL_HST_E!V9+FC_TRA_RAIL_FRT_E!V9</f>
        <v>0</v>
      </c>
      <c r="W9" s="8">
        <f>FC_TRA_RAIL_MTU_E!W9+FC_TRA_RAIL_CPT_E!W9+FC_TRA_RAIL_HST_E!W9+FC_TRA_RAIL_FRT_E!W9</f>
        <v>0</v>
      </c>
      <c r="X9" s="8">
        <f>FC_TRA_RAIL_MTU_E!X9+FC_TRA_RAIL_CPT_E!X9+FC_TRA_RAIL_HST_E!X9+FC_TRA_RAIL_FRT_E!X9</f>
        <v>0</v>
      </c>
      <c r="Y9" s="8">
        <f>FC_TRA_RAIL_MTU_E!Y9+FC_TRA_RAIL_CPT_E!Y9+FC_TRA_RAIL_HST_E!Y9+FC_TRA_RAIL_FRT_E!Y9</f>
        <v>0</v>
      </c>
      <c r="Z9" s="8">
        <f>FC_TRA_RAIL_MTU_E!Z9+FC_TRA_RAIL_CPT_E!Z9+FC_TRA_RAIL_HST_E!Z9+FC_TRA_RAIL_FRT_E!Z9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FC_TRA_RAIL_MTU_E!C10+FC_TRA_RAIL_CPT_E!C10+FC_TRA_RAIL_HST_E!C10+FC_TRA_RAIL_FRT_E!C10</f>
        <v>0</v>
      </c>
      <c r="D10" s="8">
        <f>FC_TRA_RAIL_MTU_E!D10+FC_TRA_RAIL_CPT_E!D10+FC_TRA_RAIL_HST_E!D10+FC_TRA_RAIL_FRT_E!D10</f>
        <v>0</v>
      </c>
      <c r="E10" s="8">
        <f>FC_TRA_RAIL_MTU_E!E10+FC_TRA_RAIL_CPT_E!E10+FC_TRA_RAIL_HST_E!E10+FC_TRA_RAIL_FRT_E!E10</f>
        <v>0</v>
      </c>
      <c r="F10" s="8">
        <f>FC_TRA_RAIL_MTU_E!F10+FC_TRA_RAIL_CPT_E!F10+FC_TRA_RAIL_HST_E!F10+FC_TRA_RAIL_FRT_E!F10</f>
        <v>0</v>
      </c>
      <c r="G10" s="8">
        <f>FC_TRA_RAIL_MTU_E!G10+FC_TRA_RAIL_CPT_E!G10+FC_TRA_RAIL_HST_E!G10+FC_TRA_RAIL_FRT_E!G10</f>
        <v>0</v>
      </c>
      <c r="H10" s="8">
        <f>FC_TRA_RAIL_MTU_E!H10+FC_TRA_RAIL_CPT_E!H10+FC_TRA_RAIL_HST_E!H10+FC_TRA_RAIL_FRT_E!H10</f>
        <v>0</v>
      </c>
      <c r="I10" s="8">
        <f>FC_TRA_RAIL_MTU_E!I10+FC_TRA_RAIL_CPT_E!I10+FC_TRA_RAIL_HST_E!I10+FC_TRA_RAIL_FRT_E!I10</f>
        <v>0</v>
      </c>
      <c r="J10" s="8">
        <f>FC_TRA_RAIL_MTU_E!J10+FC_TRA_RAIL_CPT_E!J10+FC_TRA_RAIL_HST_E!J10+FC_TRA_RAIL_FRT_E!J10</f>
        <v>0</v>
      </c>
      <c r="K10" s="8">
        <f>FC_TRA_RAIL_MTU_E!K10+FC_TRA_RAIL_CPT_E!K10+FC_TRA_RAIL_HST_E!K10+FC_TRA_RAIL_FRT_E!K10</f>
        <v>0</v>
      </c>
      <c r="L10" s="8">
        <f>FC_TRA_RAIL_MTU_E!L10+FC_TRA_RAIL_CPT_E!L10+FC_TRA_RAIL_HST_E!L10+FC_TRA_RAIL_FRT_E!L10</f>
        <v>0</v>
      </c>
      <c r="M10" s="8">
        <f>FC_TRA_RAIL_MTU_E!M10+FC_TRA_RAIL_CPT_E!M10+FC_TRA_RAIL_HST_E!M10+FC_TRA_RAIL_FRT_E!M10</f>
        <v>0</v>
      </c>
      <c r="N10" s="8">
        <f>FC_TRA_RAIL_MTU_E!N10+FC_TRA_RAIL_CPT_E!N10+FC_TRA_RAIL_HST_E!N10+FC_TRA_RAIL_FRT_E!N10</f>
        <v>0</v>
      </c>
      <c r="O10" s="8">
        <f>FC_TRA_RAIL_MTU_E!O10+FC_TRA_RAIL_CPT_E!O10+FC_TRA_RAIL_HST_E!O10+FC_TRA_RAIL_FRT_E!O10</f>
        <v>0</v>
      </c>
      <c r="P10" s="8">
        <f>FC_TRA_RAIL_MTU_E!P10+FC_TRA_RAIL_CPT_E!P10+FC_TRA_RAIL_HST_E!P10+FC_TRA_RAIL_FRT_E!P10</f>
        <v>0</v>
      </c>
      <c r="Q10" s="8">
        <f>FC_TRA_RAIL_MTU_E!Q10+FC_TRA_RAIL_CPT_E!Q10+FC_TRA_RAIL_HST_E!Q10+FC_TRA_RAIL_FRT_E!Q10</f>
        <v>0</v>
      </c>
      <c r="R10" s="8">
        <f>FC_TRA_RAIL_MTU_E!R10+FC_TRA_RAIL_CPT_E!R10+FC_TRA_RAIL_HST_E!R10+FC_TRA_RAIL_FRT_E!R10</f>
        <v>0</v>
      </c>
      <c r="S10" s="8">
        <f>FC_TRA_RAIL_MTU_E!S10+FC_TRA_RAIL_CPT_E!S10+FC_TRA_RAIL_HST_E!S10+FC_TRA_RAIL_FRT_E!S10</f>
        <v>0</v>
      </c>
      <c r="T10" s="8">
        <f>FC_TRA_RAIL_MTU_E!T10+FC_TRA_RAIL_CPT_E!T10+FC_TRA_RAIL_HST_E!T10+FC_TRA_RAIL_FRT_E!T10</f>
        <v>0</v>
      </c>
      <c r="U10" s="8">
        <f>FC_TRA_RAIL_MTU_E!U10+FC_TRA_RAIL_CPT_E!U10+FC_TRA_RAIL_HST_E!U10+FC_TRA_RAIL_FRT_E!U10</f>
        <v>0</v>
      </c>
      <c r="V10" s="8">
        <f>FC_TRA_RAIL_MTU_E!V10+FC_TRA_RAIL_CPT_E!V10+FC_TRA_RAIL_HST_E!V10+FC_TRA_RAIL_FRT_E!V10</f>
        <v>0</v>
      </c>
      <c r="W10" s="8">
        <f>FC_TRA_RAIL_MTU_E!W10+FC_TRA_RAIL_CPT_E!W10+FC_TRA_RAIL_HST_E!W10+FC_TRA_RAIL_FRT_E!W10</f>
        <v>0</v>
      </c>
      <c r="X10" s="8">
        <f>FC_TRA_RAIL_MTU_E!X10+FC_TRA_RAIL_CPT_E!X10+FC_TRA_RAIL_HST_E!X10+FC_TRA_RAIL_FRT_E!X10</f>
        <v>0</v>
      </c>
      <c r="Y10" s="8">
        <f>FC_TRA_RAIL_MTU_E!Y10+FC_TRA_RAIL_CPT_E!Y10+FC_TRA_RAIL_HST_E!Y10+FC_TRA_RAIL_FRT_E!Y10</f>
        <v>0</v>
      </c>
      <c r="Z10" s="8">
        <f>FC_TRA_RAIL_MTU_E!Z10+FC_TRA_RAIL_CPT_E!Z10+FC_TRA_RAIL_HST_E!Z10+FC_TRA_RAIL_FRT_E!Z10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0</v>
      </c>
      <c r="D11" s="19">
        <f t="shared" ref="D11:W11" si="12">SUM(D12:D16)</f>
        <v>0</v>
      </c>
      <c r="E11" s="19">
        <f t="shared" si="12"/>
        <v>0</v>
      </c>
      <c r="F11" s="19">
        <f t="shared" si="12"/>
        <v>0</v>
      </c>
      <c r="G11" s="19">
        <f t="shared" si="12"/>
        <v>0</v>
      </c>
      <c r="H11" s="19">
        <f t="shared" si="12"/>
        <v>0</v>
      </c>
      <c r="I11" s="19">
        <f t="shared" si="12"/>
        <v>0</v>
      </c>
      <c r="J11" s="19">
        <f t="shared" si="12"/>
        <v>0</v>
      </c>
      <c r="K11" s="19">
        <f t="shared" si="12"/>
        <v>0</v>
      </c>
      <c r="L11" s="19">
        <f t="shared" si="12"/>
        <v>0</v>
      </c>
      <c r="M11" s="19">
        <f t="shared" si="12"/>
        <v>0</v>
      </c>
      <c r="N11" s="19">
        <f t="shared" si="12"/>
        <v>0</v>
      </c>
      <c r="O11" s="19">
        <f t="shared" si="12"/>
        <v>0</v>
      </c>
      <c r="P11" s="19">
        <f t="shared" si="12"/>
        <v>0</v>
      </c>
      <c r="Q11" s="19">
        <f t="shared" si="12"/>
        <v>0</v>
      </c>
      <c r="R11" s="19">
        <f t="shared" si="12"/>
        <v>0</v>
      </c>
      <c r="S11" s="19">
        <f t="shared" si="12"/>
        <v>0</v>
      </c>
      <c r="T11" s="19">
        <f t="shared" si="12"/>
        <v>0</v>
      </c>
      <c r="U11" s="19">
        <f t="shared" si="12"/>
        <v>0</v>
      </c>
      <c r="V11" s="19">
        <f t="shared" si="12"/>
        <v>0</v>
      </c>
      <c r="W11" s="19">
        <f t="shared" si="12"/>
        <v>0</v>
      </c>
      <c r="X11" s="19">
        <f t="shared" ref="X11:Z11" si="13">SUM(X12:X16)</f>
        <v>0</v>
      </c>
      <c r="Y11" s="19">
        <f t="shared" si="13"/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f>FC_TRA_RAIL_MTU_E!C12+FC_TRA_RAIL_CPT_E!C12+FC_TRA_RAIL_HST_E!C12+FC_TRA_RAIL_FRT_E!C12</f>
        <v>0</v>
      </c>
      <c r="D12" s="8">
        <f>FC_TRA_RAIL_MTU_E!D12+FC_TRA_RAIL_CPT_E!D12+FC_TRA_RAIL_HST_E!D12+FC_TRA_RAIL_FRT_E!D12</f>
        <v>0</v>
      </c>
      <c r="E12" s="8">
        <f>FC_TRA_RAIL_MTU_E!E12+FC_TRA_RAIL_CPT_E!E12+FC_TRA_RAIL_HST_E!E12+FC_TRA_RAIL_FRT_E!E12</f>
        <v>0</v>
      </c>
      <c r="F12" s="8">
        <f>FC_TRA_RAIL_MTU_E!F12+FC_TRA_RAIL_CPT_E!F12+FC_TRA_RAIL_HST_E!F12+FC_TRA_RAIL_FRT_E!F12</f>
        <v>0</v>
      </c>
      <c r="G12" s="8">
        <f>FC_TRA_RAIL_MTU_E!G12+FC_TRA_RAIL_CPT_E!G12+FC_TRA_RAIL_HST_E!G12+FC_TRA_RAIL_FRT_E!G12</f>
        <v>0</v>
      </c>
      <c r="H12" s="8">
        <f>FC_TRA_RAIL_MTU_E!H12+FC_TRA_RAIL_CPT_E!H12+FC_TRA_RAIL_HST_E!H12+FC_TRA_RAIL_FRT_E!H12</f>
        <v>0</v>
      </c>
      <c r="I12" s="8">
        <f>FC_TRA_RAIL_MTU_E!I12+FC_TRA_RAIL_CPT_E!I12+FC_TRA_RAIL_HST_E!I12+FC_TRA_RAIL_FRT_E!I12</f>
        <v>0</v>
      </c>
      <c r="J12" s="8">
        <f>FC_TRA_RAIL_MTU_E!J12+FC_TRA_RAIL_CPT_E!J12+FC_TRA_RAIL_HST_E!J12+FC_TRA_RAIL_FRT_E!J12</f>
        <v>0</v>
      </c>
      <c r="K12" s="8">
        <f>FC_TRA_RAIL_MTU_E!K12+FC_TRA_RAIL_CPT_E!K12+FC_TRA_RAIL_HST_E!K12+FC_TRA_RAIL_FRT_E!K12</f>
        <v>0</v>
      </c>
      <c r="L12" s="8">
        <f>FC_TRA_RAIL_MTU_E!L12+FC_TRA_RAIL_CPT_E!L12+FC_TRA_RAIL_HST_E!L12+FC_TRA_RAIL_FRT_E!L12</f>
        <v>0</v>
      </c>
      <c r="M12" s="8">
        <f>FC_TRA_RAIL_MTU_E!M12+FC_TRA_RAIL_CPT_E!M12+FC_TRA_RAIL_HST_E!M12+FC_TRA_RAIL_FRT_E!M12</f>
        <v>0</v>
      </c>
      <c r="N12" s="8">
        <f>FC_TRA_RAIL_MTU_E!N12+FC_TRA_RAIL_CPT_E!N12+FC_TRA_RAIL_HST_E!N12+FC_TRA_RAIL_FRT_E!N12</f>
        <v>0</v>
      </c>
      <c r="O12" s="8">
        <f>FC_TRA_RAIL_MTU_E!O12+FC_TRA_RAIL_CPT_E!O12+FC_TRA_RAIL_HST_E!O12+FC_TRA_RAIL_FRT_E!O12</f>
        <v>0</v>
      </c>
      <c r="P12" s="8">
        <f>FC_TRA_RAIL_MTU_E!P12+FC_TRA_RAIL_CPT_E!P12+FC_TRA_RAIL_HST_E!P12+FC_TRA_RAIL_FRT_E!P12</f>
        <v>0</v>
      </c>
      <c r="Q12" s="8">
        <f>FC_TRA_RAIL_MTU_E!Q12+FC_TRA_RAIL_CPT_E!Q12+FC_TRA_RAIL_HST_E!Q12+FC_TRA_RAIL_FRT_E!Q12</f>
        <v>0</v>
      </c>
      <c r="R12" s="8">
        <f>FC_TRA_RAIL_MTU_E!R12+FC_TRA_RAIL_CPT_E!R12+FC_TRA_RAIL_HST_E!R12+FC_TRA_RAIL_FRT_E!R12</f>
        <v>0</v>
      </c>
      <c r="S12" s="8">
        <f>FC_TRA_RAIL_MTU_E!S12+FC_TRA_RAIL_CPT_E!S12+FC_TRA_RAIL_HST_E!S12+FC_TRA_RAIL_FRT_E!S12</f>
        <v>0</v>
      </c>
      <c r="T12" s="8">
        <f>FC_TRA_RAIL_MTU_E!T12+FC_TRA_RAIL_CPT_E!T12+FC_TRA_RAIL_HST_E!T12+FC_TRA_RAIL_FRT_E!T12</f>
        <v>0</v>
      </c>
      <c r="U12" s="8">
        <f>FC_TRA_RAIL_MTU_E!U12+FC_TRA_RAIL_CPT_E!U12+FC_TRA_RAIL_HST_E!U12+FC_TRA_RAIL_FRT_E!U12</f>
        <v>0</v>
      </c>
      <c r="V12" s="8">
        <f>FC_TRA_RAIL_MTU_E!V12+FC_TRA_RAIL_CPT_E!V12+FC_TRA_RAIL_HST_E!V12+FC_TRA_RAIL_FRT_E!V12</f>
        <v>0</v>
      </c>
      <c r="W12" s="8">
        <f>FC_TRA_RAIL_MTU_E!W12+FC_TRA_RAIL_CPT_E!W12+FC_TRA_RAIL_HST_E!W12+FC_TRA_RAIL_FRT_E!W12</f>
        <v>0</v>
      </c>
      <c r="X12" s="8">
        <f>FC_TRA_RAIL_MTU_E!X12+FC_TRA_RAIL_CPT_E!X12+FC_TRA_RAIL_HST_E!X12+FC_TRA_RAIL_FRT_E!X12</f>
        <v>0</v>
      </c>
      <c r="Y12" s="8">
        <f>FC_TRA_RAIL_MTU_E!Y12+FC_TRA_RAIL_CPT_E!Y12+FC_TRA_RAIL_HST_E!Y12+FC_TRA_RAIL_FRT_E!Y12</f>
        <v>0</v>
      </c>
      <c r="Z12" s="8">
        <f>FC_TRA_RAIL_MTU_E!Z12+FC_TRA_RAIL_CPT_E!Z12+FC_TRA_RAIL_HST_E!Z12+FC_TRA_RAIL_FRT_E!Z12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FC_TRA_RAIL_MTU_E!C13+FC_TRA_RAIL_CPT_E!C13+FC_TRA_RAIL_HST_E!C13+FC_TRA_RAIL_FRT_E!C13</f>
        <v>0</v>
      </c>
      <c r="D13" s="8">
        <f>FC_TRA_RAIL_MTU_E!D13+FC_TRA_RAIL_CPT_E!D13+FC_TRA_RAIL_HST_E!D13+FC_TRA_RAIL_FRT_E!D13</f>
        <v>0</v>
      </c>
      <c r="E13" s="8">
        <f>FC_TRA_RAIL_MTU_E!E13+FC_TRA_RAIL_CPT_E!E13+FC_TRA_RAIL_HST_E!E13+FC_TRA_RAIL_FRT_E!E13</f>
        <v>0</v>
      </c>
      <c r="F13" s="8">
        <f>FC_TRA_RAIL_MTU_E!F13+FC_TRA_RAIL_CPT_E!F13+FC_TRA_RAIL_HST_E!F13+FC_TRA_RAIL_FRT_E!F13</f>
        <v>0</v>
      </c>
      <c r="G13" s="8">
        <f>FC_TRA_RAIL_MTU_E!G13+FC_TRA_RAIL_CPT_E!G13+FC_TRA_RAIL_HST_E!G13+FC_TRA_RAIL_FRT_E!G13</f>
        <v>0</v>
      </c>
      <c r="H13" s="8">
        <f>FC_TRA_RAIL_MTU_E!H13+FC_TRA_RAIL_CPT_E!H13+FC_TRA_RAIL_HST_E!H13+FC_TRA_RAIL_FRT_E!H13</f>
        <v>0</v>
      </c>
      <c r="I13" s="8">
        <f>FC_TRA_RAIL_MTU_E!I13+FC_TRA_RAIL_CPT_E!I13+FC_TRA_RAIL_HST_E!I13+FC_TRA_RAIL_FRT_E!I13</f>
        <v>0</v>
      </c>
      <c r="J13" s="8">
        <f>FC_TRA_RAIL_MTU_E!J13+FC_TRA_RAIL_CPT_E!J13+FC_TRA_RAIL_HST_E!J13+FC_TRA_RAIL_FRT_E!J13</f>
        <v>0</v>
      </c>
      <c r="K13" s="8">
        <f>FC_TRA_RAIL_MTU_E!K13+FC_TRA_RAIL_CPT_E!K13+FC_TRA_RAIL_HST_E!K13+FC_TRA_RAIL_FRT_E!K13</f>
        <v>0</v>
      </c>
      <c r="L13" s="8">
        <f>FC_TRA_RAIL_MTU_E!L13+FC_TRA_RAIL_CPT_E!L13+FC_TRA_RAIL_HST_E!L13+FC_TRA_RAIL_FRT_E!L13</f>
        <v>0</v>
      </c>
      <c r="M13" s="8">
        <f>FC_TRA_RAIL_MTU_E!M13+FC_TRA_RAIL_CPT_E!M13+FC_TRA_RAIL_HST_E!M13+FC_TRA_RAIL_FRT_E!M13</f>
        <v>0</v>
      </c>
      <c r="N13" s="8">
        <f>FC_TRA_RAIL_MTU_E!N13+FC_TRA_RAIL_CPT_E!N13+FC_TRA_RAIL_HST_E!N13+FC_TRA_RAIL_FRT_E!N13</f>
        <v>0</v>
      </c>
      <c r="O13" s="8">
        <f>FC_TRA_RAIL_MTU_E!O13+FC_TRA_RAIL_CPT_E!O13+FC_TRA_RAIL_HST_E!O13+FC_TRA_RAIL_FRT_E!O13</f>
        <v>0</v>
      </c>
      <c r="P13" s="8">
        <f>FC_TRA_RAIL_MTU_E!P13+FC_TRA_RAIL_CPT_E!P13+FC_TRA_RAIL_HST_E!P13+FC_TRA_RAIL_FRT_E!P13</f>
        <v>0</v>
      </c>
      <c r="Q13" s="8">
        <f>FC_TRA_RAIL_MTU_E!Q13+FC_TRA_RAIL_CPT_E!Q13+FC_TRA_RAIL_HST_E!Q13+FC_TRA_RAIL_FRT_E!Q13</f>
        <v>0</v>
      </c>
      <c r="R13" s="8">
        <f>FC_TRA_RAIL_MTU_E!R13+FC_TRA_RAIL_CPT_E!R13+FC_TRA_RAIL_HST_E!R13+FC_TRA_RAIL_FRT_E!R13</f>
        <v>0</v>
      </c>
      <c r="S13" s="8">
        <f>FC_TRA_RAIL_MTU_E!S13+FC_TRA_RAIL_CPT_E!S13+FC_TRA_RAIL_HST_E!S13+FC_TRA_RAIL_FRT_E!S13</f>
        <v>0</v>
      </c>
      <c r="T13" s="8">
        <f>FC_TRA_RAIL_MTU_E!T13+FC_TRA_RAIL_CPT_E!T13+FC_TRA_RAIL_HST_E!T13+FC_TRA_RAIL_FRT_E!T13</f>
        <v>0</v>
      </c>
      <c r="U13" s="8">
        <f>FC_TRA_RAIL_MTU_E!U13+FC_TRA_RAIL_CPT_E!U13+FC_TRA_RAIL_HST_E!U13+FC_TRA_RAIL_FRT_E!U13</f>
        <v>0</v>
      </c>
      <c r="V13" s="8">
        <f>FC_TRA_RAIL_MTU_E!V13+FC_TRA_RAIL_CPT_E!V13+FC_TRA_RAIL_HST_E!V13+FC_TRA_RAIL_FRT_E!V13</f>
        <v>0</v>
      </c>
      <c r="W13" s="8">
        <f>FC_TRA_RAIL_MTU_E!W13+FC_TRA_RAIL_CPT_E!W13+FC_TRA_RAIL_HST_E!W13+FC_TRA_RAIL_FRT_E!W13</f>
        <v>0</v>
      </c>
      <c r="X13" s="8">
        <f>FC_TRA_RAIL_MTU_E!X13+FC_TRA_RAIL_CPT_E!X13+FC_TRA_RAIL_HST_E!X13+FC_TRA_RAIL_FRT_E!X13</f>
        <v>0</v>
      </c>
      <c r="Y13" s="8">
        <f>FC_TRA_RAIL_MTU_E!Y13+FC_TRA_RAIL_CPT_E!Y13+FC_TRA_RAIL_HST_E!Y13+FC_TRA_RAIL_FRT_E!Y13</f>
        <v>0</v>
      </c>
      <c r="Z13" s="8">
        <f>FC_TRA_RAIL_MTU_E!Z13+FC_TRA_RAIL_CPT_E!Z13+FC_TRA_RAIL_HST_E!Z13+FC_TRA_RAIL_FRT_E!Z13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FC_TRA_RAIL_MTU_E!C14+FC_TRA_RAIL_CPT_E!C14+FC_TRA_RAIL_HST_E!C14+FC_TRA_RAIL_FRT_E!C14</f>
        <v>0</v>
      </c>
      <c r="D14" s="8">
        <f>FC_TRA_RAIL_MTU_E!D14+FC_TRA_RAIL_CPT_E!D14+FC_TRA_RAIL_HST_E!D14+FC_TRA_RAIL_FRT_E!D14</f>
        <v>0</v>
      </c>
      <c r="E14" s="8">
        <f>FC_TRA_RAIL_MTU_E!E14+FC_TRA_RAIL_CPT_E!E14+FC_TRA_RAIL_HST_E!E14+FC_TRA_RAIL_FRT_E!E14</f>
        <v>0</v>
      </c>
      <c r="F14" s="8">
        <f>FC_TRA_RAIL_MTU_E!F14+FC_TRA_RAIL_CPT_E!F14+FC_TRA_RAIL_HST_E!F14+FC_TRA_RAIL_FRT_E!F14</f>
        <v>0</v>
      </c>
      <c r="G14" s="8">
        <f>FC_TRA_RAIL_MTU_E!G14+FC_TRA_RAIL_CPT_E!G14+FC_TRA_RAIL_HST_E!G14+FC_TRA_RAIL_FRT_E!G14</f>
        <v>0</v>
      </c>
      <c r="H14" s="8">
        <f>FC_TRA_RAIL_MTU_E!H14+FC_TRA_RAIL_CPT_E!H14+FC_TRA_RAIL_HST_E!H14+FC_TRA_RAIL_FRT_E!H14</f>
        <v>0</v>
      </c>
      <c r="I14" s="8">
        <f>FC_TRA_RAIL_MTU_E!I14+FC_TRA_RAIL_CPT_E!I14+FC_TRA_RAIL_HST_E!I14+FC_TRA_RAIL_FRT_E!I14</f>
        <v>0</v>
      </c>
      <c r="J14" s="8">
        <f>FC_TRA_RAIL_MTU_E!J14+FC_TRA_RAIL_CPT_E!J14+FC_TRA_RAIL_HST_E!J14+FC_TRA_RAIL_FRT_E!J14</f>
        <v>0</v>
      </c>
      <c r="K14" s="8">
        <f>FC_TRA_RAIL_MTU_E!K14+FC_TRA_RAIL_CPT_E!K14+FC_TRA_RAIL_HST_E!K14+FC_TRA_RAIL_FRT_E!K14</f>
        <v>0</v>
      </c>
      <c r="L14" s="8">
        <f>FC_TRA_RAIL_MTU_E!L14+FC_TRA_RAIL_CPT_E!L14+FC_TRA_RAIL_HST_E!L14+FC_TRA_RAIL_FRT_E!L14</f>
        <v>0</v>
      </c>
      <c r="M14" s="8">
        <f>FC_TRA_RAIL_MTU_E!M14+FC_TRA_RAIL_CPT_E!M14+FC_TRA_RAIL_HST_E!M14+FC_TRA_RAIL_FRT_E!M14</f>
        <v>0</v>
      </c>
      <c r="N14" s="8">
        <f>FC_TRA_RAIL_MTU_E!N14+FC_TRA_RAIL_CPT_E!N14+FC_TRA_RAIL_HST_E!N14+FC_TRA_RAIL_FRT_E!N14</f>
        <v>0</v>
      </c>
      <c r="O14" s="8">
        <f>FC_TRA_RAIL_MTU_E!O14+FC_TRA_RAIL_CPT_E!O14+FC_TRA_RAIL_HST_E!O14+FC_TRA_RAIL_FRT_E!O14</f>
        <v>0</v>
      </c>
      <c r="P14" s="8">
        <f>FC_TRA_RAIL_MTU_E!P14+FC_TRA_RAIL_CPT_E!P14+FC_TRA_RAIL_HST_E!P14+FC_TRA_RAIL_FRT_E!P14</f>
        <v>0</v>
      </c>
      <c r="Q14" s="8">
        <f>FC_TRA_RAIL_MTU_E!Q14+FC_TRA_RAIL_CPT_E!Q14+FC_TRA_RAIL_HST_E!Q14+FC_TRA_RAIL_FRT_E!Q14</f>
        <v>0</v>
      </c>
      <c r="R14" s="8">
        <f>FC_TRA_RAIL_MTU_E!R14+FC_TRA_RAIL_CPT_E!R14+FC_TRA_RAIL_HST_E!R14+FC_TRA_RAIL_FRT_E!R14</f>
        <v>0</v>
      </c>
      <c r="S14" s="8">
        <f>FC_TRA_RAIL_MTU_E!S14+FC_TRA_RAIL_CPT_E!S14+FC_TRA_RAIL_HST_E!S14+FC_TRA_RAIL_FRT_E!S14</f>
        <v>0</v>
      </c>
      <c r="T14" s="8">
        <f>FC_TRA_RAIL_MTU_E!T14+FC_TRA_RAIL_CPT_E!T14+FC_TRA_RAIL_HST_E!T14+FC_TRA_RAIL_FRT_E!T14</f>
        <v>0</v>
      </c>
      <c r="U14" s="8">
        <f>FC_TRA_RAIL_MTU_E!U14+FC_TRA_RAIL_CPT_E!U14+FC_TRA_RAIL_HST_E!U14+FC_TRA_RAIL_FRT_E!U14</f>
        <v>0</v>
      </c>
      <c r="V14" s="8">
        <f>FC_TRA_RAIL_MTU_E!V14+FC_TRA_RAIL_CPT_E!V14+FC_TRA_RAIL_HST_E!V14+FC_TRA_RAIL_FRT_E!V14</f>
        <v>0</v>
      </c>
      <c r="W14" s="8">
        <f>FC_TRA_RAIL_MTU_E!W14+FC_TRA_RAIL_CPT_E!W14+FC_TRA_RAIL_HST_E!W14+FC_TRA_RAIL_FRT_E!W14</f>
        <v>0</v>
      </c>
      <c r="X14" s="8">
        <f>FC_TRA_RAIL_MTU_E!X14+FC_TRA_RAIL_CPT_E!X14+FC_TRA_RAIL_HST_E!X14+FC_TRA_RAIL_FRT_E!X14</f>
        <v>0</v>
      </c>
      <c r="Y14" s="8">
        <f>FC_TRA_RAIL_MTU_E!Y14+FC_TRA_RAIL_CPT_E!Y14+FC_TRA_RAIL_HST_E!Y14+FC_TRA_RAIL_FRT_E!Y14</f>
        <v>0</v>
      </c>
      <c r="Z14" s="8">
        <f>FC_TRA_RAIL_MTU_E!Z14+FC_TRA_RAIL_CPT_E!Z14+FC_TRA_RAIL_HST_E!Z14+FC_TRA_RAIL_FRT_E!Z14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FC_TRA_RAIL_MTU_E!C15+FC_TRA_RAIL_CPT_E!C15+FC_TRA_RAIL_HST_E!C15+FC_TRA_RAIL_FRT_E!C15</f>
        <v>0</v>
      </c>
      <c r="D15" s="8">
        <f>FC_TRA_RAIL_MTU_E!D15+FC_TRA_RAIL_CPT_E!D15+FC_TRA_RAIL_HST_E!D15+FC_TRA_RAIL_FRT_E!D15</f>
        <v>0</v>
      </c>
      <c r="E15" s="8">
        <f>FC_TRA_RAIL_MTU_E!E15+FC_TRA_RAIL_CPT_E!E15+FC_TRA_RAIL_HST_E!E15+FC_TRA_RAIL_FRT_E!E15</f>
        <v>0</v>
      </c>
      <c r="F15" s="8">
        <f>FC_TRA_RAIL_MTU_E!F15+FC_TRA_RAIL_CPT_E!F15+FC_TRA_RAIL_HST_E!F15+FC_TRA_RAIL_FRT_E!F15</f>
        <v>0</v>
      </c>
      <c r="G15" s="8">
        <f>FC_TRA_RAIL_MTU_E!G15+FC_TRA_RAIL_CPT_E!G15+FC_TRA_RAIL_HST_E!G15+FC_TRA_RAIL_FRT_E!G15</f>
        <v>0</v>
      </c>
      <c r="H15" s="8">
        <f>FC_TRA_RAIL_MTU_E!H15+FC_TRA_RAIL_CPT_E!H15+FC_TRA_RAIL_HST_E!H15+FC_TRA_RAIL_FRT_E!H15</f>
        <v>0</v>
      </c>
      <c r="I15" s="8">
        <f>FC_TRA_RAIL_MTU_E!I15+FC_TRA_RAIL_CPT_E!I15+FC_TRA_RAIL_HST_E!I15+FC_TRA_RAIL_FRT_E!I15</f>
        <v>0</v>
      </c>
      <c r="J15" s="8">
        <f>FC_TRA_RAIL_MTU_E!J15+FC_TRA_RAIL_CPT_E!J15+FC_TRA_RAIL_HST_E!J15+FC_TRA_RAIL_FRT_E!J15</f>
        <v>0</v>
      </c>
      <c r="K15" s="8">
        <f>FC_TRA_RAIL_MTU_E!K15+FC_TRA_RAIL_CPT_E!K15+FC_TRA_RAIL_HST_E!K15+FC_TRA_RAIL_FRT_E!K15</f>
        <v>0</v>
      </c>
      <c r="L15" s="8">
        <f>FC_TRA_RAIL_MTU_E!L15+FC_TRA_RAIL_CPT_E!L15+FC_TRA_RAIL_HST_E!L15+FC_TRA_RAIL_FRT_E!L15</f>
        <v>0</v>
      </c>
      <c r="M15" s="8">
        <f>FC_TRA_RAIL_MTU_E!M15+FC_TRA_RAIL_CPT_E!M15+FC_TRA_RAIL_HST_E!M15+FC_TRA_RAIL_FRT_E!M15</f>
        <v>0</v>
      </c>
      <c r="N15" s="8">
        <f>FC_TRA_RAIL_MTU_E!N15+FC_TRA_RAIL_CPT_E!N15+FC_TRA_RAIL_HST_E!N15+FC_TRA_RAIL_FRT_E!N15</f>
        <v>0</v>
      </c>
      <c r="O15" s="8">
        <f>FC_TRA_RAIL_MTU_E!O15+FC_TRA_RAIL_CPT_E!O15+FC_TRA_RAIL_HST_E!O15+FC_TRA_RAIL_FRT_E!O15</f>
        <v>0</v>
      </c>
      <c r="P15" s="8">
        <f>FC_TRA_RAIL_MTU_E!P15+FC_TRA_RAIL_CPT_E!P15+FC_TRA_RAIL_HST_E!P15+FC_TRA_RAIL_FRT_E!P15</f>
        <v>0</v>
      </c>
      <c r="Q15" s="8">
        <f>FC_TRA_RAIL_MTU_E!Q15+FC_TRA_RAIL_CPT_E!Q15+FC_TRA_RAIL_HST_E!Q15+FC_TRA_RAIL_FRT_E!Q15</f>
        <v>0</v>
      </c>
      <c r="R15" s="8">
        <f>FC_TRA_RAIL_MTU_E!R15+FC_TRA_RAIL_CPT_E!R15+FC_TRA_RAIL_HST_E!R15+FC_TRA_RAIL_FRT_E!R15</f>
        <v>0</v>
      </c>
      <c r="S15" s="8">
        <f>FC_TRA_RAIL_MTU_E!S15+FC_TRA_RAIL_CPT_E!S15+FC_TRA_RAIL_HST_E!S15+FC_TRA_RAIL_FRT_E!S15</f>
        <v>0</v>
      </c>
      <c r="T15" s="8">
        <f>FC_TRA_RAIL_MTU_E!T15+FC_TRA_RAIL_CPT_E!T15+FC_TRA_RAIL_HST_E!T15+FC_TRA_RAIL_FRT_E!T15</f>
        <v>0</v>
      </c>
      <c r="U15" s="8">
        <f>FC_TRA_RAIL_MTU_E!U15+FC_TRA_RAIL_CPT_E!U15+FC_TRA_RAIL_HST_E!U15+FC_TRA_RAIL_FRT_E!U15</f>
        <v>0</v>
      </c>
      <c r="V15" s="8">
        <f>FC_TRA_RAIL_MTU_E!V15+FC_TRA_RAIL_CPT_E!V15+FC_TRA_RAIL_HST_E!V15+FC_TRA_RAIL_FRT_E!V15</f>
        <v>0</v>
      </c>
      <c r="W15" s="8">
        <f>FC_TRA_RAIL_MTU_E!W15+FC_TRA_RAIL_CPT_E!W15+FC_TRA_RAIL_HST_E!W15+FC_TRA_RAIL_FRT_E!W15</f>
        <v>0</v>
      </c>
      <c r="X15" s="8">
        <f>FC_TRA_RAIL_MTU_E!X15+FC_TRA_RAIL_CPT_E!X15+FC_TRA_RAIL_HST_E!X15+FC_TRA_RAIL_FRT_E!X15</f>
        <v>0</v>
      </c>
      <c r="Y15" s="8">
        <f>FC_TRA_RAIL_MTU_E!Y15+FC_TRA_RAIL_CPT_E!Y15+FC_TRA_RAIL_HST_E!Y15+FC_TRA_RAIL_FRT_E!Y15</f>
        <v>0</v>
      </c>
      <c r="Z15" s="8">
        <f>FC_TRA_RAIL_MTU_E!Z15+FC_TRA_RAIL_CPT_E!Z15+FC_TRA_RAIL_HST_E!Z15+FC_TRA_RAIL_FRT_E!Z15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FC_TRA_RAIL_MTU_E!C16+FC_TRA_RAIL_CPT_E!C16+FC_TRA_RAIL_HST_E!C16+FC_TRA_RAIL_FRT_E!C16</f>
        <v>0</v>
      </c>
      <c r="D16" s="8">
        <f>FC_TRA_RAIL_MTU_E!D16+FC_TRA_RAIL_CPT_E!D16+FC_TRA_RAIL_HST_E!D16+FC_TRA_RAIL_FRT_E!D16</f>
        <v>0</v>
      </c>
      <c r="E16" s="8">
        <f>FC_TRA_RAIL_MTU_E!E16+FC_TRA_RAIL_CPT_E!E16+FC_TRA_RAIL_HST_E!E16+FC_TRA_RAIL_FRT_E!E16</f>
        <v>0</v>
      </c>
      <c r="F16" s="8">
        <f>FC_TRA_RAIL_MTU_E!F16+FC_TRA_RAIL_CPT_E!F16+FC_TRA_RAIL_HST_E!F16+FC_TRA_RAIL_FRT_E!F16</f>
        <v>0</v>
      </c>
      <c r="G16" s="8">
        <f>FC_TRA_RAIL_MTU_E!G16+FC_TRA_RAIL_CPT_E!G16+FC_TRA_RAIL_HST_E!G16+FC_TRA_RAIL_FRT_E!G16</f>
        <v>0</v>
      </c>
      <c r="H16" s="8">
        <f>FC_TRA_RAIL_MTU_E!H16+FC_TRA_RAIL_CPT_E!H16+FC_TRA_RAIL_HST_E!H16+FC_TRA_RAIL_FRT_E!H16</f>
        <v>0</v>
      </c>
      <c r="I16" s="8">
        <f>FC_TRA_RAIL_MTU_E!I16+FC_TRA_RAIL_CPT_E!I16+FC_TRA_RAIL_HST_E!I16+FC_TRA_RAIL_FRT_E!I16</f>
        <v>0</v>
      </c>
      <c r="J16" s="8">
        <f>FC_TRA_RAIL_MTU_E!J16+FC_TRA_RAIL_CPT_E!J16+FC_TRA_RAIL_HST_E!J16+FC_TRA_RAIL_FRT_E!J16</f>
        <v>0</v>
      </c>
      <c r="K16" s="8">
        <f>FC_TRA_RAIL_MTU_E!K16+FC_TRA_RAIL_CPT_E!K16+FC_TRA_RAIL_HST_E!K16+FC_TRA_RAIL_FRT_E!K16</f>
        <v>0</v>
      </c>
      <c r="L16" s="8">
        <f>FC_TRA_RAIL_MTU_E!L16+FC_TRA_RAIL_CPT_E!L16+FC_TRA_RAIL_HST_E!L16+FC_TRA_RAIL_FRT_E!L16</f>
        <v>0</v>
      </c>
      <c r="M16" s="8">
        <f>FC_TRA_RAIL_MTU_E!M16+FC_TRA_RAIL_CPT_E!M16+FC_TRA_RAIL_HST_E!M16+FC_TRA_RAIL_FRT_E!M16</f>
        <v>0</v>
      </c>
      <c r="N16" s="8">
        <f>FC_TRA_RAIL_MTU_E!N16+FC_TRA_RAIL_CPT_E!N16+FC_TRA_RAIL_HST_E!N16+FC_TRA_RAIL_FRT_E!N16</f>
        <v>0</v>
      </c>
      <c r="O16" s="8">
        <f>FC_TRA_RAIL_MTU_E!O16+FC_TRA_RAIL_CPT_E!O16+FC_TRA_RAIL_HST_E!O16+FC_TRA_RAIL_FRT_E!O16</f>
        <v>0</v>
      </c>
      <c r="P16" s="8">
        <f>FC_TRA_RAIL_MTU_E!P16+FC_TRA_RAIL_CPT_E!P16+FC_TRA_RAIL_HST_E!P16+FC_TRA_RAIL_FRT_E!P16</f>
        <v>0</v>
      </c>
      <c r="Q16" s="8">
        <f>FC_TRA_RAIL_MTU_E!Q16+FC_TRA_RAIL_CPT_E!Q16+FC_TRA_RAIL_HST_E!Q16+FC_TRA_RAIL_FRT_E!Q16</f>
        <v>0</v>
      </c>
      <c r="R16" s="8">
        <f>FC_TRA_RAIL_MTU_E!R16+FC_TRA_RAIL_CPT_E!R16+FC_TRA_RAIL_HST_E!R16+FC_TRA_RAIL_FRT_E!R16</f>
        <v>0</v>
      </c>
      <c r="S16" s="8">
        <f>FC_TRA_RAIL_MTU_E!S16+FC_TRA_RAIL_CPT_E!S16+FC_TRA_RAIL_HST_E!S16+FC_TRA_RAIL_FRT_E!S16</f>
        <v>0</v>
      </c>
      <c r="T16" s="8">
        <f>FC_TRA_RAIL_MTU_E!T16+FC_TRA_RAIL_CPT_E!T16+FC_TRA_RAIL_HST_E!T16+FC_TRA_RAIL_FRT_E!T16</f>
        <v>0</v>
      </c>
      <c r="U16" s="8">
        <f>FC_TRA_RAIL_MTU_E!U16+FC_TRA_RAIL_CPT_E!U16+FC_TRA_RAIL_HST_E!U16+FC_TRA_RAIL_FRT_E!U16</f>
        <v>0</v>
      </c>
      <c r="V16" s="8">
        <f>FC_TRA_RAIL_MTU_E!V16+FC_TRA_RAIL_CPT_E!V16+FC_TRA_RAIL_HST_E!V16+FC_TRA_RAIL_FRT_E!V16</f>
        <v>0</v>
      </c>
      <c r="W16" s="8">
        <f>FC_TRA_RAIL_MTU_E!W16+FC_TRA_RAIL_CPT_E!W16+FC_TRA_RAIL_HST_E!W16+FC_TRA_RAIL_FRT_E!W16</f>
        <v>0</v>
      </c>
      <c r="X16" s="8">
        <f>FC_TRA_RAIL_MTU_E!X16+FC_TRA_RAIL_CPT_E!X16+FC_TRA_RAIL_HST_E!X16+FC_TRA_RAIL_FRT_E!X16</f>
        <v>0</v>
      </c>
      <c r="Y16" s="8">
        <f>FC_TRA_RAIL_MTU_E!Y16+FC_TRA_RAIL_CPT_E!Y16+FC_TRA_RAIL_HST_E!Y16+FC_TRA_RAIL_FRT_E!Y16</f>
        <v>0</v>
      </c>
      <c r="Z16" s="8">
        <f>FC_TRA_RAIL_MTU_E!Z16+FC_TRA_RAIL_CPT_E!Z16+FC_TRA_RAIL_HST_E!Z16+FC_TRA_RAIL_FRT_E!Z16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0</v>
      </c>
      <c r="D17" s="27">
        <f t="shared" ref="D17:W17" si="15">SUM(D18:D21)</f>
        <v>0</v>
      </c>
      <c r="E17" s="27">
        <f t="shared" si="15"/>
        <v>0</v>
      </c>
      <c r="F17" s="27">
        <f t="shared" si="15"/>
        <v>0</v>
      </c>
      <c r="G17" s="27">
        <f t="shared" si="15"/>
        <v>0</v>
      </c>
      <c r="H17" s="27">
        <f t="shared" si="15"/>
        <v>0</v>
      </c>
      <c r="I17" s="27">
        <f t="shared" si="15"/>
        <v>0</v>
      </c>
      <c r="J17" s="27">
        <f t="shared" si="15"/>
        <v>0</v>
      </c>
      <c r="K17" s="27">
        <f t="shared" si="15"/>
        <v>0</v>
      </c>
      <c r="L17" s="27">
        <f t="shared" si="15"/>
        <v>0</v>
      </c>
      <c r="M17" s="27">
        <f t="shared" si="15"/>
        <v>0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ref="X17:Z17" si="16">SUM(X18:X21)</f>
        <v>0</v>
      </c>
      <c r="Y17" s="27">
        <f t="shared" si="16"/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FC_TRA_RAIL_MTU_E!C18+FC_TRA_RAIL_CPT_E!C18+FC_TRA_RAIL_HST_E!C18+FC_TRA_RAIL_FRT_E!C18</f>
        <v>0</v>
      </c>
      <c r="D18" s="8">
        <f>FC_TRA_RAIL_MTU_E!D18+FC_TRA_RAIL_CPT_E!D18+FC_TRA_RAIL_HST_E!D18+FC_TRA_RAIL_FRT_E!D18</f>
        <v>0</v>
      </c>
      <c r="E18" s="8">
        <f>FC_TRA_RAIL_MTU_E!E18+FC_TRA_RAIL_CPT_E!E18+FC_TRA_RAIL_HST_E!E18+FC_TRA_RAIL_FRT_E!E18</f>
        <v>0</v>
      </c>
      <c r="F18" s="8">
        <f>FC_TRA_RAIL_MTU_E!F18+FC_TRA_RAIL_CPT_E!F18+FC_TRA_RAIL_HST_E!F18+FC_TRA_RAIL_FRT_E!F18</f>
        <v>0</v>
      </c>
      <c r="G18" s="8">
        <f>FC_TRA_RAIL_MTU_E!G18+FC_TRA_RAIL_CPT_E!G18+FC_TRA_RAIL_HST_E!G18+FC_TRA_RAIL_FRT_E!G18</f>
        <v>0</v>
      </c>
      <c r="H18" s="8">
        <f>FC_TRA_RAIL_MTU_E!H18+FC_TRA_RAIL_CPT_E!H18+FC_TRA_RAIL_HST_E!H18+FC_TRA_RAIL_FRT_E!H18</f>
        <v>0</v>
      </c>
      <c r="I18" s="8">
        <f>FC_TRA_RAIL_MTU_E!I18+FC_TRA_RAIL_CPT_E!I18+FC_TRA_RAIL_HST_E!I18+FC_TRA_RAIL_FRT_E!I18</f>
        <v>0</v>
      </c>
      <c r="J18" s="8">
        <f>FC_TRA_RAIL_MTU_E!J18+FC_TRA_RAIL_CPT_E!J18+FC_TRA_RAIL_HST_E!J18+FC_TRA_RAIL_FRT_E!J18</f>
        <v>0</v>
      </c>
      <c r="K18" s="8">
        <f>FC_TRA_RAIL_MTU_E!K18+FC_TRA_RAIL_CPT_E!K18+FC_TRA_RAIL_HST_E!K18+FC_TRA_RAIL_FRT_E!K18</f>
        <v>0</v>
      </c>
      <c r="L18" s="8">
        <f>FC_TRA_RAIL_MTU_E!L18+FC_TRA_RAIL_CPT_E!L18+FC_TRA_RAIL_HST_E!L18+FC_TRA_RAIL_FRT_E!L18</f>
        <v>0</v>
      </c>
      <c r="M18" s="8">
        <f>FC_TRA_RAIL_MTU_E!M18+FC_TRA_RAIL_CPT_E!M18+FC_TRA_RAIL_HST_E!M18+FC_TRA_RAIL_FRT_E!M18</f>
        <v>0</v>
      </c>
      <c r="N18" s="8">
        <f>FC_TRA_RAIL_MTU_E!N18+FC_TRA_RAIL_CPT_E!N18+FC_TRA_RAIL_HST_E!N18+FC_TRA_RAIL_FRT_E!N18</f>
        <v>0</v>
      </c>
      <c r="O18" s="8">
        <f>FC_TRA_RAIL_MTU_E!O18+FC_TRA_RAIL_CPT_E!O18+FC_TRA_RAIL_HST_E!O18+FC_TRA_RAIL_FRT_E!O18</f>
        <v>0</v>
      </c>
      <c r="P18" s="8">
        <f>FC_TRA_RAIL_MTU_E!P18+FC_TRA_RAIL_CPT_E!P18+FC_TRA_RAIL_HST_E!P18+FC_TRA_RAIL_FRT_E!P18</f>
        <v>0</v>
      </c>
      <c r="Q18" s="8">
        <f>FC_TRA_RAIL_MTU_E!Q18+FC_TRA_RAIL_CPT_E!Q18+FC_TRA_RAIL_HST_E!Q18+FC_TRA_RAIL_FRT_E!Q18</f>
        <v>0</v>
      </c>
      <c r="R18" s="8">
        <f>FC_TRA_RAIL_MTU_E!R18+FC_TRA_RAIL_CPT_E!R18+FC_TRA_RAIL_HST_E!R18+FC_TRA_RAIL_FRT_E!R18</f>
        <v>0</v>
      </c>
      <c r="S18" s="8">
        <f>FC_TRA_RAIL_MTU_E!S18+FC_TRA_RAIL_CPT_E!S18+FC_TRA_RAIL_HST_E!S18+FC_TRA_RAIL_FRT_E!S18</f>
        <v>0</v>
      </c>
      <c r="T18" s="8">
        <f>FC_TRA_RAIL_MTU_E!T18+FC_TRA_RAIL_CPT_E!T18+FC_TRA_RAIL_HST_E!T18+FC_TRA_RAIL_FRT_E!T18</f>
        <v>0</v>
      </c>
      <c r="U18" s="8">
        <f>FC_TRA_RAIL_MTU_E!U18+FC_TRA_RAIL_CPT_E!U18+FC_TRA_RAIL_HST_E!U18+FC_TRA_RAIL_FRT_E!U18</f>
        <v>0</v>
      </c>
      <c r="V18" s="8">
        <f>FC_TRA_RAIL_MTU_E!V18+FC_TRA_RAIL_CPT_E!V18+FC_TRA_RAIL_HST_E!V18+FC_TRA_RAIL_FRT_E!V18</f>
        <v>0</v>
      </c>
      <c r="W18" s="8">
        <f>FC_TRA_RAIL_MTU_E!W18+FC_TRA_RAIL_CPT_E!W18+FC_TRA_RAIL_HST_E!W18+FC_TRA_RAIL_FRT_E!W18</f>
        <v>0</v>
      </c>
      <c r="X18" s="8">
        <f>FC_TRA_RAIL_MTU_E!X18+FC_TRA_RAIL_CPT_E!X18+FC_TRA_RAIL_HST_E!X18+FC_TRA_RAIL_FRT_E!X18</f>
        <v>0</v>
      </c>
      <c r="Y18" s="8">
        <f>FC_TRA_RAIL_MTU_E!Y18+FC_TRA_RAIL_CPT_E!Y18+FC_TRA_RAIL_HST_E!Y18+FC_TRA_RAIL_FRT_E!Y18</f>
        <v>0</v>
      </c>
      <c r="Z18" s="8">
        <f>FC_TRA_RAIL_MTU_E!Z18+FC_TRA_RAIL_CPT_E!Z18+FC_TRA_RAIL_HST_E!Z18+FC_TRA_RAIL_FRT_E!Z18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FC_TRA_RAIL_MTU_E!C19+FC_TRA_RAIL_CPT_E!C19+FC_TRA_RAIL_HST_E!C19+FC_TRA_RAIL_FRT_E!C19</f>
        <v>0</v>
      </c>
      <c r="D19" s="8">
        <f>FC_TRA_RAIL_MTU_E!D19+FC_TRA_RAIL_CPT_E!D19+FC_TRA_RAIL_HST_E!D19+FC_TRA_RAIL_FRT_E!D19</f>
        <v>0</v>
      </c>
      <c r="E19" s="8">
        <f>FC_TRA_RAIL_MTU_E!E19+FC_TRA_RAIL_CPT_E!E19+FC_TRA_RAIL_HST_E!E19+FC_TRA_RAIL_FRT_E!E19</f>
        <v>0</v>
      </c>
      <c r="F19" s="8">
        <f>FC_TRA_RAIL_MTU_E!F19+FC_TRA_RAIL_CPT_E!F19+FC_TRA_RAIL_HST_E!F19+FC_TRA_RAIL_FRT_E!F19</f>
        <v>0</v>
      </c>
      <c r="G19" s="8">
        <f>FC_TRA_RAIL_MTU_E!G19+FC_TRA_RAIL_CPT_E!G19+FC_TRA_RAIL_HST_E!G19+FC_TRA_RAIL_FRT_E!G19</f>
        <v>0</v>
      </c>
      <c r="H19" s="8">
        <f>FC_TRA_RAIL_MTU_E!H19+FC_TRA_RAIL_CPT_E!H19+FC_TRA_RAIL_HST_E!H19+FC_TRA_RAIL_FRT_E!H19</f>
        <v>0</v>
      </c>
      <c r="I19" s="8">
        <f>FC_TRA_RAIL_MTU_E!I19+FC_TRA_RAIL_CPT_E!I19+FC_TRA_RAIL_HST_E!I19+FC_TRA_RAIL_FRT_E!I19</f>
        <v>0</v>
      </c>
      <c r="J19" s="8">
        <f>FC_TRA_RAIL_MTU_E!J19+FC_TRA_RAIL_CPT_E!J19+FC_TRA_RAIL_HST_E!J19+FC_TRA_RAIL_FRT_E!J19</f>
        <v>0</v>
      </c>
      <c r="K19" s="8">
        <f>FC_TRA_RAIL_MTU_E!K19+FC_TRA_RAIL_CPT_E!K19+FC_TRA_RAIL_HST_E!K19+FC_TRA_RAIL_FRT_E!K19</f>
        <v>0</v>
      </c>
      <c r="L19" s="8">
        <f>FC_TRA_RAIL_MTU_E!L19+FC_TRA_RAIL_CPT_E!L19+FC_TRA_RAIL_HST_E!L19+FC_TRA_RAIL_FRT_E!L19</f>
        <v>0</v>
      </c>
      <c r="M19" s="8">
        <f>FC_TRA_RAIL_MTU_E!M19+FC_TRA_RAIL_CPT_E!M19+FC_TRA_RAIL_HST_E!M19+FC_TRA_RAIL_FRT_E!M19</f>
        <v>0</v>
      </c>
      <c r="N19" s="8">
        <f>FC_TRA_RAIL_MTU_E!N19+FC_TRA_RAIL_CPT_E!N19+FC_TRA_RAIL_HST_E!N19+FC_TRA_RAIL_FRT_E!N19</f>
        <v>0</v>
      </c>
      <c r="O19" s="8">
        <f>FC_TRA_RAIL_MTU_E!O19+FC_TRA_RAIL_CPT_E!O19+FC_TRA_RAIL_HST_E!O19+FC_TRA_RAIL_FRT_E!O19</f>
        <v>0</v>
      </c>
      <c r="P19" s="8">
        <f>FC_TRA_RAIL_MTU_E!P19+FC_TRA_RAIL_CPT_E!P19+FC_TRA_RAIL_HST_E!P19+FC_TRA_RAIL_FRT_E!P19</f>
        <v>0</v>
      </c>
      <c r="Q19" s="8">
        <f>FC_TRA_RAIL_MTU_E!Q19+FC_TRA_RAIL_CPT_E!Q19+FC_TRA_RAIL_HST_E!Q19+FC_TRA_RAIL_FRT_E!Q19</f>
        <v>0</v>
      </c>
      <c r="R19" s="8">
        <f>FC_TRA_RAIL_MTU_E!R19+FC_TRA_RAIL_CPT_E!R19+FC_TRA_RAIL_HST_E!R19+FC_TRA_RAIL_FRT_E!R19</f>
        <v>0</v>
      </c>
      <c r="S19" s="8">
        <f>FC_TRA_RAIL_MTU_E!S19+FC_TRA_RAIL_CPT_E!S19+FC_TRA_RAIL_HST_E!S19+FC_TRA_RAIL_FRT_E!S19</f>
        <v>0</v>
      </c>
      <c r="T19" s="8">
        <f>FC_TRA_RAIL_MTU_E!T19+FC_TRA_RAIL_CPT_E!T19+FC_TRA_RAIL_HST_E!T19+FC_TRA_RAIL_FRT_E!T19</f>
        <v>0</v>
      </c>
      <c r="U19" s="8">
        <f>FC_TRA_RAIL_MTU_E!U19+FC_TRA_RAIL_CPT_E!U19+FC_TRA_RAIL_HST_E!U19+FC_TRA_RAIL_FRT_E!U19</f>
        <v>0</v>
      </c>
      <c r="V19" s="8">
        <f>FC_TRA_RAIL_MTU_E!V19+FC_TRA_RAIL_CPT_E!V19+FC_TRA_RAIL_HST_E!V19+FC_TRA_RAIL_FRT_E!V19</f>
        <v>0</v>
      </c>
      <c r="W19" s="8">
        <f>FC_TRA_RAIL_MTU_E!W19+FC_TRA_RAIL_CPT_E!W19+FC_TRA_RAIL_HST_E!W19+FC_TRA_RAIL_FRT_E!W19</f>
        <v>0</v>
      </c>
      <c r="X19" s="8">
        <f>FC_TRA_RAIL_MTU_E!X19+FC_TRA_RAIL_CPT_E!X19+FC_TRA_RAIL_HST_E!X19+FC_TRA_RAIL_FRT_E!X19</f>
        <v>0</v>
      </c>
      <c r="Y19" s="8">
        <f>FC_TRA_RAIL_MTU_E!Y19+FC_TRA_RAIL_CPT_E!Y19+FC_TRA_RAIL_HST_E!Y19+FC_TRA_RAIL_FRT_E!Y19</f>
        <v>0</v>
      </c>
      <c r="Z19" s="8">
        <f>FC_TRA_RAIL_MTU_E!Z19+FC_TRA_RAIL_CPT_E!Z19+FC_TRA_RAIL_HST_E!Z19+FC_TRA_RAIL_FRT_E!Z19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FC_TRA_RAIL_MTU_E!C20+FC_TRA_RAIL_CPT_E!C20+FC_TRA_RAIL_HST_E!C20+FC_TRA_RAIL_FRT_E!C20</f>
        <v>0</v>
      </c>
      <c r="D20" s="8">
        <f>FC_TRA_RAIL_MTU_E!D20+FC_TRA_RAIL_CPT_E!D20+FC_TRA_RAIL_HST_E!D20+FC_TRA_RAIL_FRT_E!D20</f>
        <v>0</v>
      </c>
      <c r="E20" s="8">
        <f>FC_TRA_RAIL_MTU_E!E20+FC_TRA_RAIL_CPT_E!E20+FC_TRA_RAIL_HST_E!E20+FC_TRA_RAIL_FRT_E!E20</f>
        <v>0</v>
      </c>
      <c r="F20" s="8">
        <f>FC_TRA_RAIL_MTU_E!F20+FC_TRA_RAIL_CPT_E!F20+FC_TRA_RAIL_HST_E!F20+FC_TRA_RAIL_FRT_E!F20</f>
        <v>0</v>
      </c>
      <c r="G20" s="8">
        <f>FC_TRA_RAIL_MTU_E!G20+FC_TRA_RAIL_CPT_E!G20+FC_TRA_RAIL_HST_E!G20+FC_TRA_RAIL_FRT_E!G20</f>
        <v>0</v>
      </c>
      <c r="H20" s="8">
        <f>FC_TRA_RAIL_MTU_E!H20+FC_TRA_RAIL_CPT_E!H20+FC_TRA_RAIL_HST_E!H20+FC_TRA_RAIL_FRT_E!H20</f>
        <v>0</v>
      </c>
      <c r="I20" s="8">
        <f>FC_TRA_RAIL_MTU_E!I20+FC_TRA_RAIL_CPT_E!I20+FC_TRA_RAIL_HST_E!I20+FC_TRA_RAIL_FRT_E!I20</f>
        <v>0</v>
      </c>
      <c r="J20" s="8">
        <f>FC_TRA_RAIL_MTU_E!J20+FC_TRA_RAIL_CPT_E!J20+FC_TRA_RAIL_HST_E!J20+FC_TRA_RAIL_FRT_E!J20</f>
        <v>0</v>
      </c>
      <c r="K20" s="8">
        <f>FC_TRA_RAIL_MTU_E!K20+FC_TRA_RAIL_CPT_E!K20+FC_TRA_RAIL_HST_E!K20+FC_TRA_RAIL_FRT_E!K20</f>
        <v>0</v>
      </c>
      <c r="L20" s="8">
        <f>FC_TRA_RAIL_MTU_E!L20+FC_TRA_RAIL_CPT_E!L20+FC_TRA_RAIL_HST_E!L20+FC_TRA_RAIL_FRT_E!L20</f>
        <v>0</v>
      </c>
      <c r="M20" s="8">
        <f>FC_TRA_RAIL_MTU_E!M20+FC_TRA_RAIL_CPT_E!M20+FC_TRA_RAIL_HST_E!M20+FC_TRA_RAIL_FRT_E!M20</f>
        <v>0</v>
      </c>
      <c r="N20" s="8">
        <f>FC_TRA_RAIL_MTU_E!N20+FC_TRA_RAIL_CPT_E!N20+FC_TRA_RAIL_HST_E!N20+FC_TRA_RAIL_FRT_E!N20</f>
        <v>0</v>
      </c>
      <c r="O20" s="8">
        <f>FC_TRA_RAIL_MTU_E!O20+FC_TRA_RAIL_CPT_E!O20+FC_TRA_RAIL_HST_E!O20+FC_TRA_RAIL_FRT_E!O20</f>
        <v>0</v>
      </c>
      <c r="P20" s="8">
        <f>FC_TRA_RAIL_MTU_E!P20+FC_TRA_RAIL_CPT_E!P20+FC_TRA_RAIL_HST_E!P20+FC_TRA_RAIL_FRT_E!P20</f>
        <v>0</v>
      </c>
      <c r="Q20" s="8">
        <f>FC_TRA_RAIL_MTU_E!Q20+FC_TRA_RAIL_CPT_E!Q20+FC_TRA_RAIL_HST_E!Q20+FC_TRA_RAIL_FRT_E!Q20</f>
        <v>0</v>
      </c>
      <c r="R20" s="8">
        <f>FC_TRA_RAIL_MTU_E!R20+FC_TRA_RAIL_CPT_E!R20+FC_TRA_RAIL_HST_E!R20+FC_TRA_RAIL_FRT_E!R20</f>
        <v>0</v>
      </c>
      <c r="S20" s="8">
        <f>FC_TRA_RAIL_MTU_E!S20+FC_TRA_RAIL_CPT_E!S20+FC_TRA_RAIL_HST_E!S20+FC_TRA_RAIL_FRT_E!S20</f>
        <v>0</v>
      </c>
      <c r="T20" s="8">
        <f>FC_TRA_RAIL_MTU_E!T20+FC_TRA_RAIL_CPT_E!T20+FC_TRA_RAIL_HST_E!T20+FC_TRA_RAIL_FRT_E!T20</f>
        <v>0</v>
      </c>
      <c r="U20" s="8">
        <f>FC_TRA_RAIL_MTU_E!U20+FC_TRA_RAIL_CPT_E!U20+FC_TRA_RAIL_HST_E!U20+FC_TRA_RAIL_FRT_E!U20</f>
        <v>0</v>
      </c>
      <c r="V20" s="8">
        <f>FC_TRA_RAIL_MTU_E!V20+FC_TRA_RAIL_CPT_E!V20+FC_TRA_RAIL_HST_E!V20+FC_TRA_RAIL_FRT_E!V20</f>
        <v>0</v>
      </c>
      <c r="W20" s="8">
        <f>FC_TRA_RAIL_MTU_E!W20+FC_TRA_RAIL_CPT_E!W20+FC_TRA_RAIL_HST_E!W20+FC_TRA_RAIL_FRT_E!W20</f>
        <v>0</v>
      </c>
      <c r="X20" s="8">
        <f>FC_TRA_RAIL_MTU_E!X20+FC_TRA_RAIL_CPT_E!X20+FC_TRA_RAIL_HST_E!X20+FC_TRA_RAIL_FRT_E!X20</f>
        <v>0</v>
      </c>
      <c r="Y20" s="8">
        <f>FC_TRA_RAIL_MTU_E!Y20+FC_TRA_RAIL_CPT_E!Y20+FC_TRA_RAIL_HST_E!Y20+FC_TRA_RAIL_FRT_E!Y20</f>
        <v>0</v>
      </c>
      <c r="Z20" s="8">
        <f>FC_TRA_RAIL_MTU_E!Z20+FC_TRA_RAIL_CPT_E!Z20+FC_TRA_RAIL_HST_E!Z20+FC_TRA_RAIL_FRT_E!Z20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FC_TRA_RAIL_MTU_E!C21+FC_TRA_RAIL_CPT_E!C21+FC_TRA_RAIL_HST_E!C21+FC_TRA_RAIL_FRT_E!C21</f>
        <v>0</v>
      </c>
      <c r="D21" s="8">
        <f>FC_TRA_RAIL_MTU_E!D21+FC_TRA_RAIL_CPT_E!D21+FC_TRA_RAIL_HST_E!D21+FC_TRA_RAIL_FRT_E!D21</f>
        <v>0</v>
      </c>
      <c r="E21" s="8">
        <f>FC_TRA_RAIL_MTU_E!E21+FC_TRA_RAIL_CPT_E!E21+FC_TRA_RAIL_HST_E!E21+FC_TRA_RAIL_FRT_E!E21</f>
        <v>0</v>
      </c>
      <c r="F21" s="8">
        <f>FC_TRA_RAIL_MTU_E!F21+FC_TRA_RAIL_CPT_E!F21+FC_TRA_RAIL_HST_E!F21+FC_TRA_RAIL_FRT_E!F21</f>
        <v>0</v>
      </c>
      <c r="G21" s="8">
        <f>FC_TRA_RAIL_MTU_E!G21+FC_TRA_RAIL_CPT_E!G21+FC_TRA_RAIL_HST_E!G21+FC_TRA_RAIL_FRT_E!G21</f>
        <v>0</v>
      </c>
      <c r="H21" s="8">
        <f>FC_TRA_RAIL_MTU_E!H21+FC_TRA_RAIL_CPT_E!H21+FC_TRA_RAIL_HST_E!H21+FC_TRA_RAIL_FRT_E!H21</f>
        <v>0</v>
      </c>
      <c r="I21" s="8">
        <f>FC_TRA_RAIL_MTU_E!I21+FC_TRA_RAIL_CPT_E!I21+FC_TRA_RAIL_HST_E!I21+FC_TRA_RAIL_FRT_E!I21</f>
        <v>0</v>
      </c>
      <c r="J21" s="8">
        <f>FC_TRA_RAIL_MTU_E!J21+FC_TRA_RAIL_CPT_E!J21+FC_TRA_RAIL_HST_E!J21+FC_TRA_RAIL_FRT_E!J21</f>
        <v>0</v>
      </c>
      <c r="K21" s="8">
        <f>FC_TRA_RAIL_MTU_E!K21+FC_TRA_RAIL_CPT_E!K21+FC_TRA_RAIL_HST_E!K21+FC_TRA_RAIL_FRT_E!K21</f>
        <v>0</v>
      </c>
      <c r="L21" s="8">
        <f>FC_TRA_RAIL_MTU_E!L21+FC_TRA_RAIL_CPT_E!L21+FC_TRA_RAIL_HST_E!L21+FC_TRA_RAIL_FRT_E!L21</f>
        <v>0</v>
      </c>
      <c r="M21" s="8">
        <f>FC_TRA_RAIL_MTU_E!M21+FC_TRA_RAIL_CPT_E!M21+FC_TRA_RAIL_HST_E!M21+FC_TRA_RAIL_FRT_E!M21</f>
        <v>0</v>
      </c>
      <c r="N21" s="8">
        <f>FC_TRA_RAIL_MTU_E!N21+FC_TRA_RAIL_CPT_E!N21+FC_TRA_RAIL_HST_E!N21+FC_TRA_RAIL_FRT_E!N21</f>
        <v>0</v>
      </c>
      <c r="O21" s="8">
        <f>FC_TRA_RAIL_MTU_E!O21+FC_TRA_RAIL_CPT_E!O21+FC_TRA_RAIL_HST_E!O21+FC_TRA_RAIL_FRT_E!O21</f>
        <v>0</v>
      </c>
      <c r="P21" s="8">
        <f>FC_TRA_RAIL_MTU_E!P21+FC_TRA_RAIL_CPT_E!P21+FC_TRA_RAIL_HST_E!P21+FC_TRA_RAIL_FRT_E!P21</f>
        <v>0</v>
      </c>
      <c r="Q21" s="8">
        <f>FC_TRA_RAIL_MTU_E!Q21+FC_TRA_RAIL_CPT_E!Q21+FC_TRA_RAIL_HST_E!Q21+FC_TRA_RAIL_FRT_E!Q21</f>
        <v>0</v>
      </c>
      <c r="R21" s="8">
        <f>FC_TRA_RAIL_MTU_E!R21+FC_TRA_RAIL_CPT_E!R21+FC_TRA_RAIL_HST_E!R21+FC_TRA_RAIL_FRT_E!R21</f>
        <v>0</v>
      </c>
      <c r="S21" s="8">
        <f>FC_TRA_RAIL_MTU_E!S21+FC_TRA_RAIL_CPT_E!S21+FC_TRA_RAIL_HST_E!S21+FC_TRA_RAIL_FRT_E!S21</f>
        <v>0</v>
      </c>
      <c r="T21" s="8">
        <f>FC_TRA_RAIL_MTU_E!T21+FC_TRA_RAIL_CPT_E!T21+FC_TRA_RAIL_HST_E!T21+FC_TRA_RAIL_FRT_E!T21</f>
        <v>0</v>
      </c>
      <c r="U21" s="8">
        <f>FC_TRA_RAIL_MTU_E!U21+FC_TRA_RAIL_CPT_E!U21+FC_TRA_RAIL_HST_E!U21+FC_TRA_RAIL_FRT_E!U21</f>
        <v>0</v>
      </c>
      <c r="V21" s="8">
        <f>FC_TRA_RAIL_MTU_E!V21+FC_TRA_RAIL_CPT_E!V21+FC_TRA_RAIL_HST_E!V21+FC_TRA_RAIL_FRT_E!V21</f>
        <v>0</v>
      </c>
      <c r="W21" s="8">
        <f>FC_TRA_RAIL_MTU_E!W21+FC_TRA_RAIL_CPT_E!W21+FC_TRA_RAIL_HST_E!W21+FC_TRA_RAIL_FRT_E!W21</f>
        <v>0</v>
      </c>
      <c r="X21" s="8">
        <f>FC_TRA_RAIL_MTU_E!X21+FC_TRA_RAIL_CPT_E!X21+FC_TRA_RAIL_HST_E!X21+FC_TRA_RAIL_FRT_E!X21</f>
        <v>0</v>
      </c>
      <c r="Y21" s="8">
        <f>FC_TRA_RAIL_MTU_E!Y21+FC_TRA_RAIL_CPT_E!Y21+FC_TRA_RAIL_HST_E!Y21+FC_TRA_RAIL_FRT_E!Y21</f>
        <v>0</v>
      </c>
      <c r="Z21" s="8">
        <f>FC_TRA_RAIL_MTU_E!Z21+FC_TRA_RAIL_CPT_E!Z21+FC_TRA_RAIL_HST_E!Z21+FC_TRA_RAIL_FRT_E!Z21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W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ref="X22:Z22" si="19">SUM(X23:X24)</f>
        <v>0</v>
      </c>
      <c r="Y22" s="27">
        <f t="shared" si="19"/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FC_TRA_RAIL_MTU_E!C23+FC_TRA_RAIL_CPT_E!C23+FC_TRA_RAIL_HST_E!C23+FC_TRA_RAIL_FRT_E!C23</f>
        <v>0</v>
      </c>
      <c r="D23" s="8">
        <f>FC_TRA_RAIL_MTU_E!D23+FC_TRA_RAIL_CPT_E!D23+FC_TRA_RAIL_HST_E!D23+FC_TRA_RAIL_FRT_E!D23</f>
        <v>0</v>
      </c>
      <c r="E23" s="8">
        <f>FC_TRA_RAIL_MTU_E!E23+FC_TRA_RAIL_CPT_E!E23+FC_TRA_RAIL_HST_E!E23+FC_TRA_RAIL_FRT_E!E23</f>
        <v>0</v>
      </c>
      <c r="F23" s="8">
        <f>FC_TRA_RAIL_MTU_E!F23+FC_TRA_RAIL_CPT_E!F23+FC_TRA_RAIL_HST_E!F23+FC_TRA_RAIL_FRT_E!F23</f>
        <v>0</v>
      </c>
      <c r="G23" s="8">
        <f>FC_TRA_RAIL_MTU_E!G23+FC_TRA_RAIL_CPT_E!G23+FC_TRA_RAIL_HST_E!G23+FC_TRA_RAIL_FRT_E!G23</f>
        <v>0</v>
      </c>
      <c r="H23" s="8">
        <f>FC_TRA_RAIL_MTU_E!H23+FC_TRA_RAIL_CPT_E!H23+FC_TRA_RAIL_HST_E!H23+FC_TRA_RAIL_FRT_E!H23</f>
        <v>0</v>
      </c>
      <c r="I23" s="8">
        <f>FC_TRA_RAIL_MTU_E!I23+FC_TRA_RAIL_CPT_E!I23+FC_TRA_RAIL_HST_E!I23+FC_TRA_RAIL_FRT_E!I23</f>
        <v>0</v>
      </c>
      <c r="J23" s="8">
        <f>FC_TRA_RAIL_MTU_E!J23+FC_TRA_RAIL_CPT_E!J23+FC_TRA_RAIL_HST_E!J23+FC_TRA_RAIL_FRT_E!J23</f>
        <v>0</v>
      </c>
      <c r="K23" s="8">
        <f>FC_TRA_RAIL_MTU_E!K23+FC_TRA_RAIL_CPT_E!K23+FC_TRA_RAIL_HST_E!K23+FC_TRA_RAIL_FRT_E!K23</f>
        <v>0</v>
      </c>
      <c r="L23" s="8">
        <f>FC_TRA_RAIL_MTU_E!L23+FC_TRA_RAIL_CPT_E!L23+FC_TRA_RAIL_HST_E!L23+FC_TRA_RAIL_FRT_E!L23</f>
        <v>0</v>
      </c>
      <c r="M23" s="8">
        <f>FC_TRA_RAIL_MTU_E!M23+FC_TRA_RAIL_CPT_E!M23+FC_TRA_RAIL_HST_E!M23+FC_TRA_RAIL_FRT_E!M23</f>
        <v>0</v>
      </c>
      <c r="N23" s="8">
        <f>FC_TRA_RAIL_MTU_E!N23+FC_TRA_RAIL_CPT_E!N23+FC_TRA_RAIL_HST_E!N23+FC_TRA_RAIL_FRT_E!N23</f>
        <v>0</v>
      </c>
      <c r="O23" s="8">
        <f>FC_TRA_RAIL_MTU_E!O23+FC_TRA_RAIL_CPT_E!O23+FC_TRA_RAIL_HST_E!O23+FC_TRA_RAIL_FRT_E!O23</f>
        <v>0</v>
      </c>
      <c r="P23" s="8">
        <f>FC_TRA_RAIL_MTU_E!P23+FC_TRA_RAIL_CPT_E!P23+FC_TRA_RAIL_HST_E!P23+FC_TRA_RAIL_FRT_E!P23</f>
        <v>0</v>
      </c>
      <c r="Q23" s="8">
        <f>FC_TRA_RAIL_MTU_E!Q23+FC_TRA_RAIL_CPT_E!Q23+FC_TRA_RAIL_HST_E!Q23+FC_TRA_RAIL_FRT_E!Q23</f>
        <v>0</v>
      </c>
      <c r="R23" s="8">
        <f>FC_TRA_RAIL_MTU_E!R23+FC_TRA_RAIL_CPT_E!R23+FC_TRA_RAIL_HST_E!R23+FC_TRA_RAIL_FRT_E!R23</f>
        <v>0</v>
      </c>
      <c r="S23" s="8">
        <f>FC_TRA_RAIL_MTU_E!S23+FC_TRA_RAIL_CPT_E!S23+FC_TRA_RAIL_HST_E!S23+FC_TRA_RAIL_FRT_E!S23</f>
        <v>0</v>
      </c>
      <c r="T23" s="8">
        <f>FC_TRA_RAIL_MTU_E!T23+FC_TRA_RAIL_CPT_E!T23+FC_TRA_RAIL_HST_E!T23+FC_TRA_RAIL_FRT_E!T23</f>
        <v>0</v>
      </c>
      <c r="U23" s="8">
        <f>FC_TRA_RAIL_MTU_E!U23+FC_TRA_RAIL_CPT_E!U23+FC_TRA_RAIL_HST_E!U23+FC_TRA_RAIL_FRT_E!U23</f>
        <v>0</v>
      </c>
      <c r="V23" s="8">
        <f>FC_TRA_RAIL_MTU_E!V23+FC_TRA_RAIL_CPT_E!V23+FC_TRA_RAIL_HST_E!V23+FC_TRA_RAIL_FRT_E!V23</f>
        <v>0</v>
      </c>
      <c r="W23" s="8">
        <f>FC_TRA_RAIL_MTU_E!W23+FC_TRA_RAIL_CPT_E!W23+FC_TRA_RAIL_HST_E!W23+FC_TRA_RAIL_FRT_E!W23</f>
        <v>0</v>
      </c>
      <c r="X23" s="8">
        <f>FC_TRA_RAIL_MTU_E!X23+FC_TRA_RAIL_CPT_E!X23+FC_TRA_RAIL_HST_E!X23+FC_TRA_RAIL_FRT_E!X23</f>
        <v>0</v>
      </c>
      <c r="Y23" s="8">
        <f>FC_TRA_RAIL_MTU_E!Y23+FC_TRA_RAIL_CPT_E!Y23+FC_TRA_RAIL_HST_E!Y23+FC_TRA_RAIL_FRT_E!Y23</f>
        <v>0</v>
      </c>
      <c r="Z23" s="8">
        <f>FC_TRA_RAIL_MTU_E!Z23+FC_TRA_RAIL_CPT_E!Z23+FC_TRA_RAIL_HST_E!Z23+FC_TRA_RAIL_FRT_E!Z23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FC_TRA_RAIL_MTU_E!C24+FC_TRA_RAIL_CPT_E!C24+FC_TRA_RAIL_HST_E!C24+FC_TRA_RAIL_FRT_E!C24</f>
        <v>0</v>
      </c>
      <c r="D24" s="8">
        <f>FC_TRA_RAIL_MTU_E!D24+FC_TRA_RAIL_CPT_E!D24+FC_TRA_RAIL_HST_E!D24+FC_TRA_RAIL_FRT_E!D24</f>
        <v>0</v>
      </c>
      <c r="E24" s="8">
        <f>FC_TRA_RAIL_MTU_E!E24+FC_TRA_RAIL_CPT_E!E24+FC_TRA_RAIL_HST_E!E24+FC_TRA_RAIL_FRT_E!E24</f>
        <v>0</v>
      </c>
      <c r="F24" s="8">
        <f>FC_TRA_RAIL_MTU_E!F24+FC_TRA_RAIL_CPT_E!F24+FC_TRA_RAIL_HST_E!F24+FC_TRA_RAIL_FRT_E!F24</f>
        <v>0</v>
      </c>
      <c r="G24" s="8">
        <f>FC_TRA_RAIL_MTU_E!G24+FC_TRA_RAIL_CPT_E!G24+FC_TRA_RAIL_HST_E!G24+FC_TRA_RAIL_FRT_E!G24</f>
        <v>0</v>
      </c>
      <c r="H24" s="8">
        <f>FC_TRA_RAIL_MTU_E!H24+FC_TRA_RAIL_CPT_E!H24+FC_TRA_RAIL_HST_E!H24+FC_TRA_RAIL_FRT_E!H24</f>
        <v>0</v>
      </c>
      <c r="I24" s="8">
        <f>FC_TRA_RAIL_MTU_E!I24+FC_TRA_RAIL_CPT_E!I24+FC_TRA_RAIL_HST_E!I24+FC_TRA_RAIL_FRT_E!I24</f>
        <v>0</v>
      </c>
      <c r="J24" s="8">
        <f>FC_TRA_RAIL_MTU_E!J24+FC_TRA_RAIL_CPT_E!J24+FC_TRA_RAIL_HST_E!J24+FC_TRA_RAIL_FRT_E!J24</f>
        <v>0</v>
      </c>
      <c r="K24" s="8">
        <f>FC_TRA_RAIL_MTU_E!K24+FC_TRA_RAIL_CPT_E!K24+FC_TRA_RAIL_HST_E!K24+FC_TRA_RAIL_FRT_E!K24</f>
        <v>0</v>
      </c>
      <c r="L24" s="8">
        <f>FC_TRA_RAIL_MTU_E!L24+FC_TRA_RAIL_CPT_E!L24+FC_TRA_RAIL_HST_E!L24+FC_TRA_RAIL_FRT_E!L24</f>
        <v>0</v>
      </c>
      <c r="M24" s="8">
        <f>FC_TRA_RAIL_MTU_E!M24+FC_TRA_RAIL_CPT_E!M24+FC_TRA_RAIL_HST_E!M24+FC_TRA_RAIL_FRT_E!M24</f>
        <v>0</v>
      </c>
      <c r="N24" s="8">
        <f>FC_TRA_RAIL_MTU_E!N24+FC_TRA_RAIL_CPT_E!N24+FC_TRA_RAIL_HST_E!N24+FC_TRA_RAIL_FRT_E!N24</f>
        <v>0</v>
      </c>
      <c r="O24" s="8">
        <f>FC_TRA_RAIL_MTU_E!O24+FC_TRA_RAIL_CPT_E!O24+FC_TRA_RAIL_HST_E!O24+FC_TRA_RAIL_FRT_E!O24</f>
        <v>0</v>
      </c>
      <c r="P24" s="8">
        <f>FC_TRA_RAIL_MTU_E!P24+FC_TRA_RAIL_CPT_E!P24+FC_TRA_RAIL_HST_E!P24+FC_TRA_RAIL_FRT_E!P24</f>
        <v>0</v>
      </c>
      <c r="Q24" s="8">
        <f>FC_TRA_RAIL_MTU_E!Q24+FC_TRA_RAIL_CPT_E!Q24+FC_TRA_RAIL_HST_E!Q24+FC_TRA_RAIL_FRT_E!Q24</f>
        <v>0</v>
      </c>
      <c r="R24" s="8">
        <f>FC_TRA_RAIL_MTU_E!R24+FC_TRA_RAIL_CPT_E!R24+FC_TRA_RAIL_HST_E!R24+FC_TRA_RAIL_FRT_E!R24</f>
        <v>0</v>
      </c>
      <c r="S24" s="8">
        <f>FC_TRA_RAIL_MTU_E!S24+FC_TRA_RAIL_CPT_E!S24+FC_TRA_RAIL_HST_E!S24+FC_TRA_RAIL_FRT_E!S24</f>
        <v>0</v>
      </c>
      <c r="T24" s="8">
        <f>FC_TRA_RAIL_MTU_E!T24+FC_TRA_RAIL_CPT_E!T24+FC_TRA_RAIL_HST_E!T24+FC_TRA_RAIL_FRT_E!T24</f>
        <v>0</v>
      </c>
      <c r="U24" s="8">
        <f>FC_TRA_RAIL_MTU_E!U24+FC_TRA_RAIL_CPT_E!U24+FC_TRA_RAIL_HST_E!U24+FC_TRA_RAIL_FRT_E!U24</f>
        <v>0</v>
      </c>
      <c r="V24" s="8">
        <f>FC_TRA_RAIL_MTU_E!V24+FC_TRA_RAIL_CPT_E!V24+FC_TRA_RAIL_HST_E!V24+FC_TRA_RAIL_FRT_E!V24</f>
        <v>0</v>
      </c>
      <c r="W24" s="8">
        <f>FC_TRA_RAIL_MTU_E!W24+FC_TRA_RAIL_CPT_E!W24+FC_TRA_RAIL_HST_E!W24+FC_TRA_RAIL_FRT_E!W24</f>
        <v>0</v>
      </c>
      <c r="X24" s="8">
        <f>FC_TRA_RAIL_MTU_E!X24+FC_TRA_RAIL_CPT_E!X24+FC_TRA_RAIL_HST_E!X24+FC_TRA_RAIL_FRT_E!X24</f>
        <v>0</v>
      </c>
      <c r="Y24" s="8">
        <f>FC_TRA_RAIL_MTU_E!Y24+FC_TRA_RAIL_CPT_E!Y24+FC_TRA_RAIL_HST_E!Y24+FC_TRA_RAIL_FRT_E!Y24</f>
        <v>0</v>
      </c>
      <c r="Z24" s="8">
        <f>FC_TRA_RAIL_MTU_E!Z24+FC_TRA_RAIL_CPT_E!Z24+FC_TRA_RAIL_HST_E!Z24+FC_TRA_RAIL_FRT_E!Z24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FC_TRA_RAIL_MTU_E!C25+FC_TRA_RAIL_CPT_E!C25+FC_TRA_RAIL_HST_E!C25+FC_TRA_RAIL_FRT_E!C25</f>
        <v>0</v>
      </c>
      <c r="D25" s="27">
        <f>FC_TRA_RAIL_MTU_E!D25+FC_TRA_RAIL_CPT_E!D25+FC_TRA_RAIL_HST_E!D25+FC_TRA_RAIL_FRT_E!D25</f>
        <v>0</v>
      </c>
      <c r="E25" s="27">
        <f>FC_TRA_RAIL_MTU_E!E25+FC_TRA_RAIL_CPT_E!E25+FC_TRA_RAIL_HST_E!E25+FC_TRA_RAIL_FRT_E!E25</f>
        <v>0</v>
      </c>
      <c r="F25" s="27">
        <f>FC_TRA_RAIL_MTU_E!F25+FC_TRA_RAIL_CPT_E!F25+FC_TRA_RAIL_HST_E!F25+FC_TRA_RAIL_FRT_E!F25</f>
        <v>0</v>
      </c>
      <c r="G25" s="27">
        <f>FC_TRA_RAIL_MTU_E!G25+FC_TRA_RAIL_CPT_E!G25+FC_TRA_RAIL_HST_E!G25+FC_TRA_RAIL_FRT_E!G25</f>
        <v>0</v>
      </c>
      <c r="H25" s="27">
        <f>FC_TRA_RAIL_MTU_E!H25+FC_TRA_RAIL_CPT_E!H25+FC_TRA_RAIL_HST_E!H25+FC_TRA_RAIL_FRT_E!H25</f>
        <v>0</v>
      </c>
      <c r="I25" s="27">
        <f>FC_TRA_RAIL_MTU_E!I25+FC_TRA_RAIL_CPT_E!I25+FC_TRA_RAIL_HST_E!I25+FC_TRA_RAIL_FRT_E!I25</f>
        <v>0</v>
      </c>
      <c r="J25" s="27">
        <f>FC_TRA_RAIL_MTU_E!J25+FC_TRA_RAIL_CPT_E!J25+FC_TRA_RAIL_HST_E!J25+FC_TRA_RAIL_FRT_E!J25</f>
        <v>0</v>
      </c>
      <c r="K25" s="27">
        <f>FC_TRA_RAIL_MTU_E!K25+FC_TRA_RAIL_CPT_E!K25+FC_TRA_RAIL_HST_E!K25+FC_TRA_RAIL_FRT_E!K25</f>
        <v>0</v>
      </c>
      <c r="L25" s="27">
        <f>FC_TRA_RAIL_MTU_E!L25+FC_TRA_RAIL_CPT_E!L25+FC_TRA_RAIL_HST_E!L25+FC_TRA_RAIL_FRT_E!L25</f>
        <v>0</v>
      </c>
      <c r="M25" s="27">
        <f>FC_TRA_RAIL_MTU_E!M25+FC_TRA_RAIL_CPT_E!M25+FC_TRA_RAIL_HST_E!M25+FC_TRA_RAIL_FRT_E!M25</f>
        <v>0</v>
      </c>
      <c r="N25" s="27">
        <f>FC_TRA_RAIL_MTU_E!N25+FC_TRA_RAIL_CPT_E!N25+FC_TRA_RAIL_HST_E!N25+FC_TRA_RAIL_FRT_E!N25</f>
        <v>0</v>
      </c>
      <c r="O25" s="27">
        <f>FC_TRA_RAIL_MTU_E!O25+FC_TRA_RAIL_CPT_E!O25+FC_TRA_RAIL_HST_E!O25+FC_TRA_RAIL_FRT_E!O25</f>
        <v>0</v>
      </c>
      <c r="P25" s="27">
        <f>FC_TRA_RAIL_MTU_E!P25+FC_TRA_RAIL_CPT_E!P25+FC_TRA_RAIL_HST_E!P25+FC_TRA_RAIL_FRT_E!P25</f>
        <v>0</v>
      </c>
      <c r="Q25" s="27">
        <f>FC_TRA_RAIL_MTU_E!Q25+FC_TRA_RAIL_CPT_E!Q25+FC_TRA_RAIL_HST_E!Q25+FC_TRA_RAIL_FRT_E!Q25</f>
        <v>0</v>
      </c>
      <c r="R25" s="27">
        <f>FC_TRA_RAIL_MTU_E!R25+FC_TRA_RAIL_CPT_E!R25+FC_TRA_RAIL_HST_E!R25+FC_TRA_RAIL_FRT_E!R25</f>
        <v>0</v>
      </c>
      <c r="S25" s="27">
        <f>FC_TRA_RAIL_MTU_E!S25+FC_TRA_RAIL_CPT_E!S25+FC_TRA_RAIL_HST_E!S25+FC_TRA_RAIL_FRT_E!S25</f>
        <v>0</v>
      </c>
      <c r="T25" s="27">
        <f>FC_TRA_RAIL_MTU_E!T25+FC_TRA_RAIL_CPT_E!T25+FC_TRA_RAIL_HST_E!T25+FC_TRA_RAIL_FRT_E!T25</f>
        <v>0</v>
      </c>
      <c r="U25" s="27">
        <f>FC_TRA_RAIL_MTU_E!U25+FC_TRA_RAIL_CPT_E!U25+FC_TRA_RAIL_HST_E!U25+FC_TRA_RAIL_FRT_E!U25</f>
        <v>0</v>
      </c>
      <c r="V25" s="27">
        <f>FC_TRA_RAIL_MTU_E!V25+FC_TRA_RAIL_CPT_E!V25+FC_TRA_RAIL_HST_E!V25+FC_TRA_RAIL_FRT_E!V25</f>
        <v>0</v>
      </c>
      <c r="W25" s="27">
        <f>FC_TRA_RAIL_MTU_E!W25+FC_TRA_RAIL_CPT_E!W25+FC_TRA_RAIL_HST_E!W25+FC_TRA_RAIL_FRT_E!W25</f>
        <v>0</v>
      </c>
      <c r="X25" s="27">
        <f>FC_TRA_RAIL_MTU_E!X25+FC_TRA_RAIL_CPT_E!X25+FC_TRA_RAIL_HST_E!X25+FC_TRA_RAIL_FRT_E!X25</f>
        <v>0</v>
      </c>
      <c r="Y25" s="27">
        <f>FC_TRA_RAIL_MTU_E!Y25+FC_TRA_RAIL_CPT_E!Y25+FC_TRA_RAIL_HST_E!Y25+FC_TRA_RAIL_FRT_E!Y25</f>
        <v>0</v>
      </c>
      <c r="Z25" s="27">
        <f>FC_TRA_RAIL_MTU_E!Z25+FC_TRA_RAIL_CPT_E!Z25+FC_TRA_RAIL_HST_E!Z25+FC_TRA_RAIL_FRT_E!Z25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179.80210872000004</v>
      </c>
      <c r="D26" s="27">
        <f t="shared" ref="D26:W26" si="21">SUM(D27,D33)</f>
        <v>134.85171492000001</v>
      </c>
      <c r="E26" s="27">
        <f t="shared" si="21"/>
        <v>112.37638464000001</v>
      </c>
      <c r="F26" s="27">
        <f t="shared" si="21"/>
        <v>96.322501079999995</v>
      </c>
      <c r="G26" s="27">
        <f t="shared" si="21"/>
        <v>86.690331000000029</v>
      </c>
      <c r="H26" s="27">
        <f t="shared" si="21"/>
        <v>80.268884280000009</v>
      </c>
      <c r="I26" s="27">
        <f t="shared" si="21"/>
        <v>76.471288919999978</v>
      </c>
      <c r="J26" s="27">
        <f t="shared" si="21"/>
        <v>76.471288919999992</v>
      </c>
      <c r="K26" s="27">
        <f t="shared" si="21"/>
        <v>73.284840720000005</v>
      </c>
      <c r="L26" s="27">
        <f t="shared" si="21"/>
        <v>57.353400000000022</v>
      </c>
      <c r="M26" s="27">
        <f t="shared" si="21"/>
        <v>50.980770360000008</v>
      </c>
      <c r="N26" s="27">
        <f t="shared" si="21"/>
        <v>44.608140720000016</v>
      </c>
      <c r="O26" s="27">
        <f t="shared" si="21"/>
        <v>35.049329639999996</v>
      </c>
      <c r="P26" s="27">
        <f t="shared" si="21"/>
        <v>31.862881439999988</v>
      </c>
      <c r="Q26" s="27">
        <f t="shared" si="21"/>
        <v>31.862881439999988</v>
      </c>
      <c r="R26" s="27">
        <f t="shared" si="21"/>
        <v>31.862881439999985</v>
      </c>
      <c r="S26" s="27">
        <f t="shared" si="21"/>
        <v>28.676700000000004</v>
      </c>
      <c r="T26" s="27">
        <f t="shared" si="21"/>
        <v>31.267206359999989</v>
      </c>
      <c r="U26" s="27">
        <f t="shared" si="21"/>
        <v>30.46425876</v>
      </c>
      <c r="V26" s="27">
        <f t="shared" si="21"/>
        <v>31.063134959999999</v>
      </c>
      <c r="W26" s="27">
        <f t="shared" si="21"/>
        <v>27.52002864</v>
      </c>
      <c r="X26" s="27">
        <f t="shared" ref="X26:Z26" si="22">SUM(X27,X33)</f>
        <v>27.258870600000002</v>
      </c>
      <c r="Y26" s="27">
        <f t="shared" si="22"/>
        <v>23.438333880000002</v>
      </c>
      <c r="Z26" s="27">
        <f t="shared" si="22"/>
        <v>27.080408160000005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W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ref="X27:Z27" si="25">SUM(X28:X32)</f>
        <v>0</v>
      </c>
      <c r="Y27" s="19">
        <f t="shared" si="25"/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FC_TRA_RAIL_MTU_E!C28+FC_TRA_RAIL_CPT_E!C28+FC_TRA_RAIL_HST_E!C28+FC_TRA_RAIL_FRT_E!C28</f>
        <v>0</v>
      </c>
      <c r="D28" s="8">
        <f>FC_TRA_RAIL_MTU_E!D28+FC_TRA_RAIL_CPT_E!D28+FC_TRA_RAIL_HST_E!D28+FC_TRA_RAIL_FRT_E!D28</f>
        <v>0</v>
      </c>
      <c r="E28" s="8">
        <f>FC_TRA_RAIL_MTU_E!E28+FC_TRA_RAIL_CPT_E!E28+FC_TRA_RAIL_HST_E!E28+FC_TRA_RAIL_FRT_E!E28</f>
        <v>0</v>
      </c>
      <c r="F28" s="8">
        <f>FC_TRA_RAIL_MTU_E!F28+FC_TRA_RAIL_CPT_E!F28+FC_TRA_RAIL_HST_E!F28+FC_TRA_RAIL_FRT_E!F28</f>
        <v>0</v>
      </c>
      <c r="G28" s="8">
        <f>FC_TRA_RAIL_MTU_E!G28+FC_TRA_RAIL_CPT_E!G28+FC_TRA_RAIL_HST_E!G28+FC_TRA_RAIL_FRT_E!G28</f>
        <v>0</v>
      </c>
      <c r="H28" s="8">
        <f>FC_TRA_RAIL_MTU_E!H28+FC_TRA_RAIL_CPT_E!H28+FC_TRA_RAIL_HST_E!H28+FC_TRA_RAIL_FRT_E!H28</f>
        <v>0</v>
      </c>
      <c r="I28" s="8">
        <f>FC_TRA_RAIL_MTU_E!I28+FC_TRA_RAIL_CPT_E!I28+FC_TRA_RAIL_HST_E!I28+FC_TRA_RAIL_FRT_E!I28</f>
        <v>0</v>
      </c>
      <c r="J28" s="8">
        <f>FC_TRA_RAIL_MTU_E!J28+FC_TRA_RAIL_CPT_E!J28+FC_TRA_RAIL_HST_E!J28+FC_TRA_RAIL_FRT_E!J28</f>
        <v>0</v>
      </c>
      <c r="K28" s="8">
        <f>FC_TRA_RAIL_MTU_E!K28+FC_TRA_RAIL_CPT_E!K28+FC_TRA_RAIL_HST_E!K28+FC_TRA_RAIL_FRT_E!K28</f>
        <v>0</v>
      </c>
      <c r="L28" s="8">
        <f>FC_TRA_RAIL_MTU_E!L28+FC_TRA_RAIL_CPT_E!L28+FC_TRA_RAIL_HST_E!L28+FC_TRA_RAIL_FRT_E!L28</f>
        <v>0</v>
      </c>
      <c r="M28" s="8">
        <f>FC_TRA_RAIL_MTU_E!M28+FC_TRA_RAIL_CPT_E!M28+FC_TRA_RAIL_HST_E!M28+FC_TRA_RAIL_FRT_E!M28</f>
        <v>0</v>
      </c>
      <c r="N28" s="8">
        <f>FC_TRA_RAIL_MTU_E!N28+FC_TRA_RAIL_CPT_E!N28+FC_TRA_RAIL_HST_E!N28+FC_TRA_RAIL_FRT_E!N28</f>
        <v>0</v>
      </c>
      <c r="O28" s="8">
        <f>FC_TRA_RAIL_MTU_E!O28+FC_TRA_RAIL_CPT_E!O28+FC_TRA_RAIL_HST_E!O28+FC_TRA_RAIL_FRT_E!O28</f>
        <v>0</v>
      </c>
      <c r="P28" s="8">
        <f>FC_TRA_RAIL_MTU_E!P28+FC_TRA_RAIL_CPT_E!P28+FC_TRA_RAIL_HST_E!P28+FC_TRA_RAIL_FRT_E!P28</f>
        <v>0</v>
      </c>
      <c r="Q28" s="8">
        <f>FC_TRA_RAIL_MTU_E!Q28+FC_TRA_RAIL_CPT_E!Q28+FC_TRA_RAIL_HST_E!Q28+FC_TRA_RAIL_FRT_E!Q28</f>
        <v>0</v>
      </c>
      <c r="R28" s="8">
        <f>FC_TRA_RAIL_MTU_E!R28+FC_TRA_RAIL_CPT_E!R28+FC_TRA_RAIL_HST_E!R28+FC_TRA_RAIL_FRT_E!R28</f>
        <v>0</v>
      </c>
      <c r="S28" s="8">
        <f>FC_TRA_RAIL_MTU_E!S28+FC_TRA_RAIL_CPT_E!S28+FC_TRA_RAIL_HST_E!S28+FC_TRA_RAIL_FRT_E!S28</f>
        <v>0</v>
      </c>
      <c r="T28" s="8">
        <f>FC_TRA_RAIL_MTU_E!T28+FC_TRA_RAIL_CPT_E!T28+FC_TRA_RAIL_HST_E!T28+FC_TRA_RAIL_FRT_E!T28</f>
        <v>0</v>
      </c>
      <c r="U28" s="8">
        <f>FC_TRA_RAIL_MTU_E!U28+FC_TRA_RAIL_CPT_E!U28+FC_TRA_RAIL_HST_E!U28+FC_TRA_RAIL_FRT_E!U28</f>
        <v>0</v>
      </c>
      <c r="V28" s="8">
        <f>FC_TRA_RAIL_MTU_E!V28+FC_TRA_RAIL_CPT_E!V28+FC_TRA_RAIL_HST_E!V28+FC_TRA_RAIL_FRT_E!V28</f>
        <v>0</v>
      </c>
      <c r="W28" s="8">
        <f>FC_TRA_RAIL_MTU_E!W28+FC_TRA_RAIL_CPT_E!W28+FC_TRA_RAIL_HST_E!W28+FC_TRA_RAIL_FRT_E!W28</f>
        <v>0</v>
      </c>
      <c r="X28" s="8">
        <f>FC_TRA_RAIL_MTU_E!X28+FC_TRA_RAIL_CPT_E!X28+FC_TRA_RAIL_HST_E!X28+FC_TRA_RAIL_FRT_E!X28</f>
        <v>0</v>
      </c>
      <c r="Y28" s="8">
        <f>FC_TRA_RAIL_MTU_E!Y28+FC_TRA_RAIL_CPT_E!Y28+FC_TRA_RAIL_HST_E!Y28+FC_TRA_RAIL_FRT_E!Y28</f>
        <v>0</v>
      </c>
      <c r="Z28" s="8">
        <f>FC_TRA_RAIL_MTU_E!Z28+FC_TRA_RAIL_CPT_E!Z28+FC_TRA_RAIL_HST_E!Z28+FC_TRA_RAIL_FRT_E!Z28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FC_TRA_RAIL_MTU_E!C29+FC_TRA_RAIL_CPT_E!C29+FC_TRA_RAIL_HST_E!C29+FC_TRA_RAIL_FRT_E!C29</f>
        <v>0</v>
      </c>
      <c r="D29" s="8">
        <f>FC_TRA_RAIL_MTU_E!D29+FC_TRA_RAIL_CPT_E!D29+FC_TRA_RAIL_HST_E!D29+FC_TRA_RAIL_FRT_E!D29</f>
        <v>0</v>
      </c>
      <c r="E29" s="8">
        <f>FC_TRA_RAIL_MTU_E!E29+FC_TRA_RAIL_CPT_E!E29+FC_TRA_RAIL_HST_E!E29+FC_TRA_RAIL_FRT_E!E29</f>
        <v>0</v>
      </c>
      <c r="F29" s="8">
        <f>FC_TRA_RAIL_MTU_E!F29+FC_TRA_RAIL_CPT_E!F29+FC_TRA_RAIL_HST_E!F29+FC_TRA_RAIL_FRT_E!F29</f>
        <v>0</v>
      </c>
      <c r="G29" s="8">
        <f>FC_TRA_RAIL_MTU_E!G29+FC_TRA_RAIL_CPT_E!G29+FC_TRA_RAIL_HST_E!G29+FC_TRA_RAIL_FRT_E!G29</f>
        <v>0</v>
      </c>
      <c r="H29" s="8">
        <f>FC_TRA_RAIL_MTU_E!H29+FC_TRA_RAIL_CPT_E!H29+FC_TRA_RAIL_HST_E!H29+FC_TRA_RAIL_FRT_E!H29</f>
        <v>0</v>
      </c>
      <c r="I29" s="8">
        <f>FC_TRA_RAIL_MTU_E!I29+FC_TRA_RAIL_CPT_E!I29+FC_TRA_RAIL_HST_E!I29+FC_TRA_RAIL_FRT_E!I29</f>
        <v>0</v>
      </c>
      <c r="J29" s="8">
        <f>FC_TRA_RAIL_MTU_E!J29+FC_TRA_RAIL_CPT_E!J29+FC_TRA_RAIL_HST_E!J29+FC_TRA_RAIL_FRT_E!J29</f>
        <v>0</v>
      </c>
      <c r="K29" s="8">
        <f>FC_TRA_RAIL_MTU_E!K29+FC_TRA_RAIL_CPT_E!K29+FC_TRA_RAIL_HST_E!K29+FC_TRA_RAIL_FRT_E!K29</f>
        <v>0</v>
      </c>
      <c r="L29" s="8">
        <f>FC_TRA_RAIL_MTU_E!L29+FC_TRA_RAIL_CPT_E!L29+FC_TRA_RAIL_HST_E!L29+FC_TRA_RAIL_FRT_E!L29</f>
        <v>0</v>
      </c>
      <c r="M29" s="8">
        <f>FC_TRA_RAIL_MTU_E!M29+FC_TRA_RAIL_CPT_E!M29+FC_TRA_RAIL_HST_E!M29+FC_TRA_RAIL_FRT_E!M29</f>
        <v>0</v>
      </c>
      <c r="N29" s="8">
        <f>FC_TRA_RAIL_MTU_E!N29+FC_TRA_RAIL_CPT_E!N29+FC_TRA_RAIL_HST_E!N29+FC_TRA_RAIL_FRT_E!N29</f>
        <v>0</v>
      </c>
      <c r="O29" s="8">
        <f>FC_TRA_RAIL_MTU_E!O29+FC_TRA_RAIL_CPT_E!O29+FC_TRA_RAIL_HST_E!O29+FC_TRA_RAIL_FRT_E!O29</f>
        <v>0</v>
      </c>
      <c r="P29" s="8">
        <f>FC_TRA_RAIL_MTU_E!P29+FC_TRA_RAIL_CPT_E!P29+FC_TRA_RAIL_HST_E!P29+FC_TRA_RAIL_FRT_E!P29</f>
        <v>0</v>
      </c>
      <c r="Q29" s="8">
        <f>FC_TRA_RAIL_MTU_E!Q29+FC_TRA_RAIL_CPT_E!Q29+FC_TRA_RAIL_HST_E!Q29+FC_TRA_RAIL_FRT_E!Q29</f>
        <v>0</v>
      </c>
      <c r="R29" s="8">
        <f>FC_TRA_RAIL_MTU_E!R29+FC_TRA_RAIL_CPT_E!R29+FC_TRA_RAIL_HST_E!R29+FC_TRA_RAIL_FRT_E!R29</f>
        <v>0</v>
      </c>
      <c r="S29" s="8">
        <f>FC_TRA_RAIL_MTU_E!S29+FC_TRA_RAIL_CPT_E!S29+FC_TRA_RAIL_HST_E!S29+FC_TRA_RAIL_FRT_E!S29</f>
        <v>0</v>
      </c>
      <c r="T29" s="8">
        <f>FC_TRA_RAIL_MTU_E!T29+FC_TRA_RAIL_CPT_E!T29+FC_TRA_RAIL_HST_E!T29+FC_TRA_RAIL_FRT_E!T29</f>
        <v>0</v>
      </c>
      <c r="U29" s="8">
        <f>FC_TRA_RAIL_MTU_E!U29+FC_TRA_RAIL_CPT_E!U29+FC_TRA_RAIL_HST_E!U29+FC_TRA_RAIL_FRT_E!U29</f>
        <v>0</v>
      </c>
      <c r="V29" s="8">
        <f>FC_TRA_RAIL_MTU_E!V29+FC_TRA_RAIL_CPT_E!V29+FC_TRA_RAIL_HST_E!V29+FC_TRA_RAIL_FRT_E!V29</f>
        <v>0</v>
      </c>
      <c r="W29" s="8">
        <f>FC_TRA_RAIL_MTU_E!W29+FC_TRA_RAIL_CPT_E!W29+FC_TRA_RAIL_HST_E!W29+FC_TRA_RAIL_FRT_E!W29</f>
        <v>0</v>
      </c>
      <c r="X29" s="8">
        <f>FC_TRA_RAIL_MTU_E!X29+FC_TRA_RAIL_CPT_E!X29+FC_TRA_RAIL_HST_E!X29+FC_TRA_RAIL_FRT_E!X29</f>
        <v>0</v>
      </c>
      <c r="Y29" s="8">
        <f>FC_TRA_RAIL_MTU_E!Y29+FC_TRA_RAIL_CPT_E!Y29+FC_TRA_RAIL_HST_E!Y29+FC_TRA_RAIL_FRT_E!Y29</f>
        <v>0</v>
      </c>
      <c r="Z29" s="8">
        <f>FC_TRA_RAIL_MTU_E!Z29+FC_TRA_RAIL_CPT_E!Z29+FC_TRA_RAIL_HST_E!Z29+FC_TRA_RAIL_FRT_E!Z29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FC_TRA_RAIL_MTU_E!C30+FC_TRA_RAIL_CPT_E!C30+FC_TRA_RAIL_HST_E!C30+FC_TRA_RAIL_FRT_E!C30</f>
        <v>0</v>
      </c>
      <c r="D30" s="8">
        <f>FC_TRA_RAIL_MTU_E!D30+FC_TRA_RAIL_CPT_E!D30+FC_TRA_RAIL_HST_E!D30+FC_TRA_RAIL_FRT_E!D30</f>
        <v>0</v>
      </c>
      <c r="E30" s="8">
        <f>FC_TRA_RAIL_MTU_E!E30+FC_TRA_RAIL_CPT_E!E30+FC_TRA_RAIL_HST_E!E30+FC_TRA_RAIL_FRT_E!E30</f>
        <v>0</v>
      </c>
      <c r="F30" s="8">
        <f>FC_TRA_RAIL_MTU_E!F30+FC_TRA_RAIL_CPT_E!F30+FC_TRA_RAIL_HST_E!F30+FC_TRA_RAIL_FRT_E!F30</f>
        <v>0</v>
      </c>
      <c r="G30" s="8">
        <f>FC_TRA_RAIL_MTU_E!G30+FC_TRA_RAIL_CPT_E!G30+FC_TRA_RAIL_HST_E!G30+FC_TRA_RAIL_FRT_E!G30</f>
        <v>0</v>
      </c>
      <c r="H30" s="8">
        <f>FC_TRA_RAIL_MTU_E!H30+FC_TRA_RAIL_CPT_E!H30+FC_TRA_RAIL_HST_E!H30+FC_TRA_RAIL_FRT_E!H30</f>
        <v>0</v>
      </c>
      <c r="I30" s="8">
        <f>FC_TRA_RAIL_MTU_E!I30+FC_TRA_RAIL_CPT_E!I30+FC_TRA_RAIL_HST_E!I30+FC_TRA_RAIL_FRT_E!I30</f>
        <v>0</v>
      </c>
      <c r="J30" s="8">
        <f>FC_TRA_RAIL_MTU_E!J30+FC_TRA_RAIL_CPT_E!J30+FC_TRA_RAIL_HST_E!J30+FC_TRA_RAIL_FRT_E!J30</f>
        <v>0</v>
      </c>
      <c r="K30" s="8">
        <f>FC_TRA_RAIL_MTU_E!K30+FC_TRA_RAIL_CPT_E!K30+FC_TRA_RAIL_HST_E!K30+FC_TRA_RAIL_FRT_E!K30</f>
        <v>0</v>
      </c>
      <c r="L30" s="8">
        <f>FC_TRA_RAIL_MTU_E!L30+FC_TRA_RAIL_CPT_E!L30+FC_TRA_RAIL_HST_E!L30+FC_TRA_RAIL_FRT_E!L30</f>
        <v>0</v>
      </c>
      <c r="M30" s="8">
        <f>FC_TRA_RAIL_MTU_E!M30+FC_TRA_RAIL_CPT_E!M30+FC_TRA_RAIL_HST_E!M30+FC_TRA_RAIL_FRT_E!M30</f>
        <v>0</v>
      </c>
      <c r="N30" s="8">
        <f>FC_TRA_RAIL_MTU_E!N30+FC_TRA_RAIL_CPT_E!N30+FC_TRA_RAIL_HST_E!N30+FC_TRA_RAIL_FRT_E!N30</f>
        <v>0</v>
      </c>
      <c r="O30" s="8">
        <f>FC_TRA_RAIL_MTU_E!O30+FC_TRA_RAIL_CPT_E!O30+FC_TRA_RAIL_HST_E!O30+FC_TRA_RAIL_FRT_E!O30</f>
        <v>0</v>
      </c>
      <c r="P30" s="8">
        <f>FC_TRA_RAIL_MTU_E!P30+FC_TRA_RAIL_CPT_E!P30+FC_TRA_RAIL_HST_E!P30+FC_TRA_RAIL_FRT_E!P30</f>
        <v>0</v>
      </c>
      <c r="Q30" s="8">
        <f>FC_TRA_RAIL_MTU_E!Q30+FC_TRA_RAIL_CPT_E!Q30+FC_TRA_RAIL_HST_E!Q30+FC_TRA_RAIL_FRT_E!Q30</f>
        <v>0</v>
      </c>
      <c r="R30" s="8">
        <f>FC_TRA_RAIL_MTU_E!R30+FC_TRA_RAIL_CPT_E!R30+FC_TRA_RAIL_HST_E!R30+FC_TRA_RAIL_FRT_E!R30</f>
        <v>0</v>
      </c>
      <c r="S30" s="8">
        <f>FC_TRA_RAIL_MTU_E!S30+FC_TRA_RAIL_CPT_E!S30+FC_TRA_RAIL_HST_E!S30+FC_TRA_RAIL_FRT_E!S30</f>
        <v>0</v>
      </c>
      <c r="T30" s="8">
        <f>FC_TRA_RAIL_MTU_E!T30+FC_TRA_RAIL_CPT_E!T30+FC_TRA_RAIL_HST_E!T30+FC_TRA_RAIL_FRT_E!T30</f>
        <v>0</v>
      </c>
      <c r="U30" s="8">
        <f>FC_TRA_RAIL_MTU_E!U30+FC_TRA_RAIL_CPT_E!U30+FC_TRA_RAIL_HST_E!U30+FC_TRA_RAIL_FRT_E!U30</f>
        <v>0</v>
      </c>
      <c r="V30" s="8">
        <f>FC_TRA_RAIL_MTU_E!V30+FC_TRA_RAIL_CPT_E!V30+FC_TRA_RAIL_HST_E!V30+FC_TRA_RAIL_FRT_E!V30</f>
        <v>0</v>
      </c>
      <c r="W30" s="8">
        <f>FC_TRA_RAIL_MTU_E!W30+FC_TRA_RAIL_CPT_E!W30+FC_TRA_RAIL_HST_E!W30+FC_TRA_RAIL_FRT_E!W30</f>
        <v>0</v>
      </c>
      <c r="X30" s="8">
        <f>FC_TRA_RAIL_MTU_E!X30+FC_TRA_RAIL_CPT_E!X30+FC_TRA_RAIL_HST_E!X30+FC_TRA_RAIL_FRT_E!X30</f>
        <v>0</v>
      </c>
      <c r="Y30" s="8">
        <f>FC_TRA_RAIL_MTU_E!Y30+FC_TRA_RAIL_CPT_E!Y30+FC_TRA_RAIL_HST_E!Y30+FC_TRA_RAIL_FRT_E!Y30</f>
        <v>0</v>
      </c>
      <c r="Z30" s="8">
        <f>FC_TRA_RAIL_MTU_E!Z30+FC_TRA_RAIL_CPT_E!Z30+FC_TRA_RAIL_HST_E!Z30+FC_TRA_RAIL_FRT_E!Z30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FC_TRA_RAIL_MTU_E!C31+FC_TRA_RAIL_CPT_E!C31+FC_TRA_RAIL_HST_E!C31+FC_TRA_RAIL_FRT_E!C31</f>
        <v>0</v>
      </c>
      <c r="D31" s="8">
        <f>FC_TRA_RAIL_MTU_E!D31+FC_TRA_RAIL_CPT_E!D31+FC_TRA_RAIL_HST_E!D31+FC_TRA_RAIL_FRT_E!D31</f>
        <v>0</v>
      </c>
      <c r="E31" s="8">
        <f>FC_TRA_RAIL_MTU_E!E31+FC_TRA_RAIL_CPT_E!E31+FC_TRA_RAIL_HST_E!E31+FC_TRA_RAIL_FRT_E!E31</f>
        <v>0</v>
      </c>
      <c r="F31" s="8">
        <f>FC_TRA_RAIL_MTU_E!F31+FC_TRA_RAIL_CPT_E!F31+FC_TRA_RAIL_HST_E!F31+FC_TRA_RAIL_FRT_E!F31</f>
        <v>0</v>
      </c>
      <c r="G31" s="8">
        <f>FC_TRA_RAIL_MTU_E!G31+FC_TRA_RAIL_CPT_E!G31+FC_TRA_RAIL_HST_E!G31+FC_TRA_RAIL_FRT_E!G31</f>
        <v>0</v>
      </c>
      <c r="H31" s="8">
        <f>FC_TRA_RAIL_MTU_E!H31+FC_TRA_RAIL_CPT_E!H31+FC_TRA_RAIL_HST_E!H31+FC_TRA_RAIL_FRT_E!H31</f>
        <v>0</v>
      </c>
      <c r="I31" s="8">
        <f>FC_TRA_RAIL_MTU_E!I31+FC_TRA_RAIL_CPT_E!I31+FC_TRA_RAIL_HST_E!I31+FC_TRA_RAIL_FRT_E!I31</f>
        <v>0</v>
      </c>
      <c r="J31" s="8">
        <f>FC_TRA_RAIL_MTU_E!J31+FC_TRA_RAIL_CPT_E!J31+FC_TRA_RAIL_HST_E!J31+FC_TRA_RAIL_FRT_E!J31</f>
        <v>0</v>
      </c>
      <c r="K31" s="8">
        <f>FC_TRA_RAIL_MTU_E!K31+FC_TRA_RAIL_CPT_E!K31+FC_TRA_RAIL_HST_E!K31+FC_TRA_RAIL_FRT_E!K31</f>
        <v>0</v>
      </c>
      <c r="L31" s="8">
        <f>FC_TRA_RAIL_MTU_E!L31+FC_TRA_RAIL_CPT_E!L31+FC_TRA_RAIL_HST_E!L31+FC_TRA_RAIL_FRT_E!L31</f>
        <v>0</v>
      </c>
      <c r="M31" s="8">
        <f>FC_TRA_RAIL_MTU_E!M31+FC_TRA_RAIL_CPT_E!M31+FC_TRA_RAIL_HST_E!M31+FC_TRA_RAIL_FRT_E!M31</f>
        <v>0</v>
      </c>
      <c r="N31" s="8">
        <f>FC_TRA_RAIL_MTU_E!N31+FC_TRA_RAIL_CPT_E!N31+FC_TRA_RAIL_HST_E!N31+FC_TRA_RAIL_FRT_E!N31</f>
        <v>0</v>
      </c>
      <c r="O31" s="8">
        <f>FC_TRA_RAIL_MTU_E!O31+FC_TRA_RAIL_CPT_E!O31+FC_TRA_RAIL_HST_E!O31+FC_TRA_RAIL_FRT_E!O31</f>
        <v>0</v>
      </c>
      <c r="P31" s="8">
        <f>FC_TRA_RAIL_MTU_E!P31+FC_TRA_RAIL_CPT_E!P31+FC_TRA_RAIL_HST_E!P31+FC_TRA_RAIL_FRT_E!P31</f>
        <v>0</v>
      </c>
      <c r="Q31" s="8">
        <f>FC_TRA_RAIL_MTU_E!Q31+FC_TRA_RAIL_CPT_E!Q31+FC_TRA_RAIL_HST_E!Q31+FC_TRA_RAIL_FRT_E!Q31</f>
        <v>0</v>
      </c>
      <c r="R31" s="8">
        <f>FC_TRA_RAIL_MTU_E!R31+FC_TRA_RAIL_CPT_E!R31+FC_TRA_RAIL_HST_E!R31+FC_TRA_RAIL_FRT_E!R31</f>
        <v>0</v>
      </c>
      <c r="S31" s="8">
        <f>FC_TRA_RAIL_MTU_E!S31+FC_TRA_RAIL_CPT_E!S31+FC_TRA_RAIL_HST_E!S31+FC_TRA_RAIL_FRT_E!S31</f>
        <v>0</v>
      </c>
      <c r="T31" s="8">
        <f>FC_TRA_RAIL_MTU_E!T31+FC_TRA_RAIL_CPT_E!T31+FC_TRA_RAIL_HST_E!T31+FC_TRA_RAIL_FRT_E!T31</f>
        <v>0</v>
      </c>
      <c r="U31" s="8">
        <f>FC_TRA_RAIL_MTU_E!U31+FC_TRA_RAIL_CPT_E!U31+FC_TRA_RAIL_HST_E!U31+FC_TRA_RAIL_FRT_E!U31</f>
        <v>0</v>
      </c>
      <c r="V31" s="8">
        <f>FC_TRA_RAIL_MTU_E!V31+FC_TRA_RAIL_CPT_E!V31+FC_TRA_RAIL_HST_E!V31+FC_TRA_RAIL_FRT_E!V31</f>
        <v>0</v>
      </c>
      <c r="W31" s="8">
        <f>FC_TRA_RAIL_MTU_E!W31+FC_TRA_RAIL_CPT_E!W31+FC_TRA_RAIL_HST_E!W31+FC_TRA_RAIL_FRT_E!W31</f>
        <v>0</v>
      </c>
      <c r="X31" s="8">
        <f>FC_TRA_RAIL_MTU_E!X31+FC_TRA_RAIL_CPT_E!X31+FC_TRA_RAIL_HST_E!X31+FC_TRA_RAIL_FRT_E!X31</f>
        <v>0</v>
      </c>
      <c r="Y31" s="8">
        <f>FC_TRA_RAIL_MTU_E!Y31+FC_TRA_RAIL_CPT_E!Y31+FC_TRA_RAIL_HST_E!Y31+FC_TRA_RAIL_FRT_E!Y31</f>
        <v>0</v>
      </c>
      <c r="Z31" s="8">
        <f>FC_TRA_RAIL_MTU_E!Z31+FC_TRA_RAIL_CPT_E!Z31+FC_TRA_RAIL_HST_E!Z31+FC_TRA_RAIL_FRT_E!Z31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FC_TRA_RAIL_MTU_E!C32+FC_TRA_RAIL_CPT_E!C32+FC_TRA_RAIL_HST_E!C32+FC_TRA_RAIL_FRT_E!C32</f>
        <v>0</v>
      </c>
      <c r="D32" s="8">
        <f>FC_TRA_RAIL_MTU_E!D32+FC_TRA_RAIL_CPT_E!D32+FC_TRA_RAIL_HST_E!D32+FC_TRA_RAIL_FRT_E!D32</f>
        <v>0</v>
      </c>
      <c r="E32" s="8">
        <f>FC_TRA_RAIL_MTU_E!E32+FC_TRA_RAIL_CPT_E!E32+FC_TRA_RAIL_HST_E!E32+FC_TRA_RAIL_FRT_E!E32</f>
        <v>0</v>
      </c>
      <c r="F32" s="8">
        <f>FC_TRA_RAIL_MTU_E!F32+FC_TRA_RAIL_CPT_E!F32+FC_TRA_RAIL_HST_E!F32+FC_TRA_RAIL_FRT_E!F32</f>
        <v>0</v>
      </c>
      <c r="G32" s="8">
        <f>FC_TRA_RAIL_MTU_E!G32+FC_TRA_RAIL_CPT_E!G32+FC_TRA_RAIL_HST_E!G32+FC_TRA_RAIL_FRT_E!G32</f>
        <v>0</v>
      </c>
      <c r="H32" s="8">
        <f>FC_TRA_RAIL_MTU_E!H32+FC_TRA_RAIL_CPT_E!H32+FC_TRA_RAIL_HST_E!H32+FC_TRA_RAIL_FRT_E!H32</f>
        <v>0</v>
      </c>
      <c r="I32" s="8">
        <f>FC_TRA_RAIL_MTU_E!I32+FC_TRA_RAIL_CPT_E!I32+FC_TRA_RAIL_HST_E!I32+FC_TRA_RAIL_FRT_E!I32</f>
        <v>0</v>
      </c>
      <c r="J32" s="8">
        <f>FC_TRA_RAIL_MTU_E!J32+FC_TRA_RAIL_CPT_E!J32+FC_TRA_RAIL_HST_E!J32+FC_TRA_RAIL_FRT_E!J32</f>
        <v>0</v>
      </c>
      <c r="K32" s="8">
        <f>FC_TRA_RAIL_MTU_E!K32+FC_TRA_RAIL_CPT_E!K32+FC_TRA_RAIL_HST_E!K32+FC_TRA_RAIL_FRT_E!K32</f>
        <v>0</v>
      </c>
      <c r="L32" s="8">
        <f>FC_TRA_RAIL_MTU_E!L32+FC_TRA_RAIL_CPT_E!L32+FC_TRA_RAIL_HST_E!L32+FC_TRA_RAIL_FRT_E!L32</f>
        <v>0</v>
      </c>
      <c r="M32" s="8">
        <f>FC_TRA_RAIL_MTU_E!M32+FC_TRA_RAIL_CPT_E!M32+FC_TRA_RAIL_HST_E!M32+FC_TRA_RAIL_FRT_E!M32</f>
        <v>0</v>
      </c>
      <c r="N32" s="8">
        <f>FC_TRA_RAIL_MTU_E!N32+FC_TRA_RAIL_CPT_E!N32+FC_TRA_RAIL_HST_E!N32+FC_TRA_RAIL_FRT_E!N32</f>
        <v>0</v>
      </c>
      <c r="O32" s="8">
        <f>FC_TRA_RAIL_MTU_E!O32+FC_TRA_RAIL_CPT_E!O32+FC_TRA_RAIL_HST_E!O32+FC_TRA_RAIL_FRT_E!O32</f>
        <v>0</v>
      </c>
      <c r="P32" s="8">
        <f>FC_TRA_RAIL_MTU_E!P32+FC_TRA_RAIL_CPT_E!P32+FC_TRA_RAIL_HST_E!P32+FC_TRA_RAIL_FRT_E!P32</f>
        <v>0</v>
      </c>
      <c r="Q32" s="8">
        <f>FC_TRA_RAIL_MTU_E!Q32+FC_TRA_RAIL_CPT_E!Q32+FC_TRA_RAIL_HST_E!Q32+FC_TRA_RAIL_FRT_E!Q32</f>
        <v>0</v>
      </c>
      <c r="R32" s="8">
        <f>FC_TRA_RAIL_MTU_E!R32+FC_TRA_RAIL_CPT_E!R32+FC_TRA_RAIL_HST_E!R32+FC_TRA_RAIL_FRT_E!R32</f>
        <v>0</v>
      </c>
      <c r="S32" s="8">
        <f>FC_TRA_RAIL_MTU_E!S32+FC_TRA_RAIL_CPT_E!S32+FC_TRA_RAIL_HST_E!S32+FC_TRA_RAIL_FRT_E!S32</f>
        <v>0</v>
      </c>
      <c r="T32" s="8">
        <f>FC_TRA_RAIL_MTU_E!T32+FC_TRA_RAIL_CPT_E!T32+FC_TRA_RAIL_HST_E!T32+FC_TRA_RAIL_FRT_E!T32</f>
        <v>0</v>
      </c>
      <c r="U32" s="8">
        <f>FC_TRA_RAIL_MTU_E!U32+FC_TRA_RAIL_CPT_E!U32+FC_TRA_RAIL_HST_E!U32+FC_TRA_RAIL_FRT_E!U32</f>
        <v>0</v>
      </c>
      <c r="V32" s="8">
        <f>FC_TRA_RAIL_MTU_E!V32+FC_TRA_RAIL_CPT_E!V32+FC_TRA_RAIL_HST_E!V32+FC_TRA_RAIL_FRT_E!V32</f>
        <v>0</v>
      </c>
      <c r="W32" s="8">
        <f>FC_TRA_RAIL_MTU_E!W32+FC_TRA_RAIL_CPT_E!W32+FC_TRA_RAIL_HST_E!W32+FC_TRA_RAIL_FRT_E!W32</f>
        <v>0</v>
      </c>
      <c r="X32" s="8">
        <f>FC_TRA_RAIL_MTU_E!X32+FC_TRA_RAIL_CPT_E!X32+FC_TRA_RAIL_HST_E!X32+FC_TRA_RAIL_FRT_E!X32</f>
        <v>0</v>
      </c>
      <c r="Y32" s="8">
        <f>FC_TRA_RAIL_MTU_E!Y32+FC_TRA_RAIL_CPT_E!Y32+FC_TRA_RAIL_HST_E!Y32+FC_TRA_RAIL_FRT_E!Y32</f>
        <v>0</v>
      </c>
      <c r="Z32" s="8">
        <f>FC_TRA_RAIL_MTU_E!Z32+FC_TRA_RAIL_CPT_E!Z32+FC_TRA_RAIL_HST_E!Z32+FC_TRA_RAIL_FRT_E!Z32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179.80210872000004</v>
      </c>
      <c r="D33" s="19">
        <f t="shared" ref="D33:W33" si="27">SUM(D34:D50)</f>
        <v>134.85171492000001</v>
      </c>
      <c r="E33" s="19">
        <f t="shared" si="27"/>
        <v>112.37638464000001</v>
      </c>
      <c r="F33" s="19">
        <f t="shared" si="27"/>
        <v>96.322501079999995</v>
      </c>
      <c r="G33" s="19">
        <f t="shared" si="27"/>
        <v>86.690331000000029</v>
      </c>
      <c r="H33" s="19">
        <f t="shared" si="27"/>
        <v>80.268884280000009</v>
      </c>
      <c r="I33" s="19">
        <f t="shared" si="27"/>
        <v>76.471288919999978</v>
      </c>
      <c r="J33" s="19">
        <f t="shared" si="27"/>
        <v>76.471288919999992</v>
      </c>
      <c r="K33" s="19">
        <f t="shared" si="27"/>
        <v>73.284840720000005</v>
      </c>
      <c r="L33" s="19">
        <f t="shared" si="27"/>
        <v>57.353400000000022</v>
      </c>
      <c r="M33" s="19">
        <f t="shared" si="27"/>
        <v>50.980770360000008</v>
      </c>
      <c r="N33" s="19">
        <f t="shared" si="27"/>
        <v>44.608140720000016</v>
      </c>
      <c r="O33" s="19">
        <f t="shared" si="27"/>
        <v>35.049329639999996</v>
      </c>
      <c r="P33" s="19">
        <f t="shared" si="27"/>
        <v>31.862881439999988</v>
      </c>
      <c r="Q33" s="19">
        <f t="shared" si="27"/>
        <v>31.862881439999988</v>
      </c>
      <c r="R33" s="19">
        <f t="shared" si="27"/>
        <v>31.862881439999985</v>
      </c>
      <c r="S33" s="19">
        <f t="shared" si="27"/>
        <v>28.676700000000004</v>
      </c>
      <c r="T33" s="19">
        <f t="shared" si="27"/>
        <v>31.267206359999989</v>
      </c>
      <c r="U33" s="19">
        <f t="shared" si="27"/>
        <v>30.46425876</v>
      </c>
      <c r="V33" s="19">
        <f t="shared" si="27"/>
        <v>31.063134959999999</v>
      </c>
      <c r="W33" s="19">
        <f t="shared" si="27"/>
        <v>27.52002864</v>
      </c>
      <c r="X33" s="19">
        <f t="shared" ref="X33:Z33" si="28">SUM(X34:X50)</f>
        <v>27.258870600000002</v>
      </c>
      <c r="Y33" s="19">
        <f t="shared" si="28"/>
        <v>23.438333880000002</v>
      </c>
      <c r="Z33" s="19">
        <f t="shared" si="28"/>
        <v>27.080408160000005</v>
      </c>
    </row>
    <row r="34" spans="1:26" ht="11.25" customHeight="1" x14ac:dyDescent="0.2">
      <c r="A34" s="28" t="s">
        <v>54</v>
      </c>
      <c r="B34" s="7" t="s">
        <v>55</v>
      </c>
      <c r="C34" s="8">
        <f>FC_TRA_RAIL_MTU_E!C34+FC_TRA_RAIL_CPT_E!C34+FC_TRA_RAIL_HST_E!C34+FC_TRA_RAIL_FRT_E!C34</f>
        <v>0</v>
      </c>
      <c r="D34" s="8">
        <f>FC_TRA_RAIL_MTU_E!D34+FC_TRA_RAIL_CPT_E!D34+FC_TRA_RAIL_HST_E!D34+FC_TRA_RAIL_FRT_E!D34</f>
        <v>0</v>
      </c>
      <c r="E34" s="8">
        <f>FC_TRA_RAIL_MTU_E!E34+FC_TRA_RAIL_CPT_E!E34+FC_TRA_RAIL_HST_E!E34+FC_TRA_RAIL_FRT_E!E34</f>
        <v>0</v>
      </c>
      <c r="F34" s="8">
        <f>FC_TRA_RAIL_MTU_E!F34+FC_TRA_RAIL_CPT_E!F34+FC_TRA_RAIL_HST_E!F34+FC_TRA_RAIL_FRT_E!F34</f>
        <v>0</v>
      </c>
      <c r="G34" s="8">
        <f>FC_TRA_RAIL_MTU_E!G34+FC_TRA_RAIL_CPT_E!G34+FC_TRA_RAIL_HST_E!G34+FC_TRA_RAIL_FRT_E!G34</f>
        <v>0</v>
      </c>
      <c r="H34" s="8">
        <f>FC_TRA_RAIL_MTU_E!H34+FC_TRA_RAIL_CPT_E!H34+FC_TRA_RAIL_HST_E!H34+FC_TRA_RAIL_FRT_E!H34</f>
        <v>0</v>
      </c>
      <c r="I34" s="8">
        <f>FC_TRA_RAIL_MTU_E!I34+FC_TRA_RAIL_CPT_E!I34+FC_TRA_RAIL_HST_E!I34+FC_TRA_RAIL_FRT_E!I34</f>
        <v>0</v>
      </c>
      <c r="J34" s="8">
        <f>FC_TRA_RAIL_MTU_E!J34+FC_TRA_RAIL_CPT_E!J34+FC_TRA_RAIL_HST_E!J34+FC_TRA_RAIL_FRT_E!J34</f>
        <v>0</v>
      </c>
      <c r="K34" s="8">
        <f>FC_TRA_RAIL_MTU_E!K34+FC_TRA_RAIL_CPT_E!K34+FC_TRA_RAIL_HST_E!K34+FC_TRA_RAIL_FRT_E!K34</f>
        <v>0</v>
      </c>
      <c r="L34" s="8">
        <f>FC_TRA_RAIL_MTU_E!L34+FC_TRA_RAIL_CPT_E!L34+FC_TRA_RAIL_HST_E!L34+FC_TRA_RAIL_FRT_E!L34</f>
        <v>0</v>
      </c>
      <c r="M34" s="8">
        <f>FC_TRA_RAIL_MTU_E!M34+FC_TRA_RAIL_CPT_E!M34+FC_TRA_RAIL_HST_E!M34+FC_TRA_RAIL_FRT_E!M34</f>
        <v>0</v>
      </c>
      <c r="N34" s="8">
        <f>FC_TRA_RAIL_MTU_E!N34+FC_TRA_RAIL_CPT_E!N34+FC_TRA_RAIL_HST_E!N34+FC_TRA_RAIL_FRT_E!N34</f>
        <v>0</v>
      </c>
      <c r="O34" s="8">
        <f>FC_TRA_RAIL_MTU_E!O34+FC_TRA_RAIL_CPT_E!O34+FC_TRA_RAIL_HST_E!O34+FC_TRA_RAIL_FRT_E!O34</f>
        <v>0</v>
      </c>
      <c r="P34" s="8">
        <f>FC_TRA_RAIL_MTU_E!P34+FC_TRA_RAIL_CPT_E!P34+FC_TRA_RAIL_HST_E!P34+FC_TRA_RAIL_FRT_E!P34</f>
        <v>0</v>
      </c>
      <c r="Q34" s="8">
        <f>FC_TRA_RAIL_MTU_E!Q34+FC_TRA_RAIL_CPT_E!Q34+FC_TRA_RAIL_HST_E!Q34+FC_TRA_RAIL_FRT_E!Q34</f>
        <v>0</v>
      </c>
      <c r="R34" s="8">
        <f>FC_TRA_RAIL_MTU_E!R34+FC_TRA_RAIL_CPT_E!R34+FC_TRA_RAIL_HST_E!R34+FC_TRA_RAIL_FRT_E!R34</f>
        <v>0</v>
      </c>
      <c r="S34" s="8">
        <f>FC_TRA_RAIL_MTU_E!S34+FC_TRA_RAIL_CPT_E!S34+FC_TRA_RAIL_HST_E!S34+FC_TRA_RAIL_FRT_E!S34</f>
        <v>0</v>
      </c>
      <c r="T34" s="8">
        <f>FC_TRA_RAIL_MTU_E!T34+FC_TRA_RAIL_CPT_E!T34+FC_TRA_RAIL_HST_E!T34+FC_TRA_RAIL_FRT_E!T34</f>
        <v>0</v>
      </c>
      <c r="U34" s="8">
        <f>FC_TRA_RAIL_MTU_E!U34+FC_TRA_RAIL_CPT_E!U34+FC_TRA_RAIL_HST_E!U34+FC_TRA_RAIL_FRT_E!U34</f>
        <v>0</v>
      </c>
      <c r="V34" s="8">
        <f>FC_TRA_RAIL_MTU_E!V34+FC_TRA_RAIL_CPT_E!V34+FC_TRA_RAIL_HST_E!V34+FC_TRA_RAIL_FRT_E!V34</f>
        <v>0</v>
      </c>
      <c r="W34" s="8">
        <f>FC_TRA_RAIL_MTU_E!W34+FC_TRA_RAIL_CPT_E!W34+FC_TRA_RAIL_HST_E!W34+FC_TRA_RAIL_FRT_E!W34</f>
        <v>0</v>
      </c>
      <c r="X34" s="8">
        <f>FC_TRA_RAIL_MTU_E!X34+FC_TRA_RAIL_CPT_E!X34+FC_TRA_RAIL_HST_E!X34+FC_TRA_RAIL_FRT_E!X34</f>
        <v>0</v>
      </c>
      <c r="Y34" s="8">
        <f>FC_TRA_RAIL_MTU_E!Y34+FC_TRA_RAIL_CPT_E!Y34+FC_TRA_RAIL_HST_E!Y34+FC_TRA_RAIL_FRT_E!Y34</f>
        <v>0</v>
      </c>
      <c r="Z34" s="8">
        <f>FC_TRA_RAIL_MTU_E!Z34+FC_TRA_RAIL_CPT_E!Z34+FC_TRA_RAIL_HST_E!Z34+FC_TRA_RAIL_FRT_E!Z34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FC_TRA_RAIL_MTU_E!C35+FC_TRA_RAIL_CPT_E!C35+FC_TRA_RAIL_HST_E!C35+FC_TRA_RAIL_FRT_E!C35</f>
        <v>0</v>
      </c>
      <c r="D35" s="8">
        <f>FC_TRA_RAIL_MTU_E!D35+FC_TRA_RAIL_CPT_E!D35+FC_TRA_RAIL_HST_E!D35+FC_TRA_RAIL_FRT_E!D35</f>
        <v>0</v>
      </c>
      <c r="E35" s="8">
        <f>FC_TRA_RAIL_MTU_E!E35+FC_TRA_RAIL_CPT_E!E35+FC_TRA_RAIL_HST_E!E35+FC_TRA_RAIL_FRT_E!E35</f>
        <v>0</v>
      </c>
      <c r="F35" s="8">
        <f>FC_TRA_RAIL_MTU_E!F35+FC_TRA_RAIL_CPT_E!F35+FC_TRA_RAIL_HST_E!F35+FC_TRA_RAIL_FRT_E!F35</f>
        <v>0</v>
      </c>
      <c r="G35" s="8">
        <f>FC_TRA_RAIL_MTU_E!G35+FC_TRA_RAIL_CPT_E!G35+FC_TRA_RAIL_HST_E!G35+FC_TRA_RAIL_FRT_E!G35</f>
        <v>0</v>
      </c>
      <c r="H35" s="8">
        <f>FC_TRA_RAIL_MTU_E!H35+FC_TRA_RAIL_CPT_E!H35+FC_TRA_RAIL_HST_E!H35+FC_TRA_RAIL_FRT_E!H35</f>
        <v>0</v>
      </c>
      <c r="I35" s="8">
        <f>FC_TRA_RAIL_MTU_E!I35+FC_TRA_RAIL_CPT_E!I35+FC_TRA_RAIL_HST_E!I35+FC_TRA_RAIL_FRT_E!I35</f>
        <v>0</v>
      </c>
      <c r="J35" s="8">
        <f>FC_TRA_RAIL_MTU_E!J35+FC_TRA_RAIL_CPT_E!J35+FC_TRA_RAIL_HST_E!J35+FC_TRA_RAIL_FRT_E!J35</f>
        <v>0</v>
      </c>
      <c r="K35" s="8">
        <f>FC_TRA_RAIL_MTU_E!K35+FC_TRA_RAIL_CPT_E!K35+FC_TRA_RAIL_HST_E!K35+FC_TRA_RAIL_FRT_E!K35</f>
        <v>0</v>
      </c>
      <c r="L35" s="8">
        <f>FC_TRA_RAIL_MTU_E!L35+FC_TRA_RAIL_CPT_E!L35+FC_TRA_RAIL_HST_E!L35+FC_TRA_RAIL_FRT_E!L35</f>
        <v>0</v>
      </c>
      <c r="M35" s="8">
        <f>FC_TRA_RAIL_MTU_E!M35+FC_TRA_RAIL_CPT_E!M35+FC_TRA_RAIL_HST_E!M35+FC_TRA_RAIL_FRT_E!M35</f>
        <v>0</v>
      </c>
      <c r="N35" s="8">
        <f>FC_TRA_RAIL_MTU_E!N35+FC_TRA_RAIL_CPT_E!N35+FC_TRA_RAIL_HST_E!N35+FC_TRA_RAIL_FRT_E!N35</f>
        <v>0</v>
      </c>
      <c r="O35" s="8">
        <f>FC_TRA_RAIL_MTU_E!O35+FC_TRA_RAIL_CPT_E!O35+FC_TRA_RAIL_HST_E!O35+FC_TRA_RAIL_FRT_E!O35</f>
        <v>0</v>
      </c>
      <c r="P35" s="8">
        <f>FC_TRA_RAIL_MTU_E!P35+FC_TRA_RAIL_CPT_E!P35+FC_TRA_RAIL_HST_E!P35+FC_TRA_RAIL_FRT_E!P35</f>
        <v>0</v>
      </c>
      <c r="Q35" s="8">
        <f>FC_TRA_RAIL_MTU_E!Q35+FC_TRA_RAIL_CPT_E!Q35+FC_TRA_RAIL_HST_E!Q35+FC_TRA_RAIL_FRT_E!Q35</f>
        <v>0</v>
      </c>
      <c r="R35" s="8">
        <f>FC_TRA_RAIL_MTU_E!R35+FC_TRA_RAIL_CPT_E!R35+FC_TRA_RAIL_HST_E!R35+FC_TRA_RAIL_FRT_E!R35</f>
        <v>0</v>
      </c>
      <c r="S35" s="8">
        <f>FC_TRA_RAIL_MTU_E!S35+FC_TRA_RAIL_CPT_E!S35+FC_TRA_RAIL_HST_E!S35+FC_TRA_RAIL_FRT_E!S35</f>
        <v>0</v>
      </c>
      <c r="T35" s="8">
        <f>FC_TRA_RAIL_MTU_E!T35+FC_TRA_RAIL_CPT_E!T35+FC_TRA_RAIL_HST_E!T35+FC_TRA_RAIL_FRT_E!T35</f>
        <v>0</v>
      </c>
      <c r="U35" s="8">
        <f>FC_TRA_RAIL_MTU_E!U35+FC_TRA_RAIL_CPT_E!U35+FC_TRA_RAIL_HST_E!U35+FC_TRA_RAIL_FRT_E!U35</f>
        <v>0</v>
      </c>
      <c r="V35" s="8">
        <f>FC_TRA_RAIL_MTU_E!V35+FC_TRA_RAIL_CPT_E!V35+FC_TRA_RAIL_HST_E!V35+FC_TRA_RAIL_FRT_E!V35</f>
        <v>0</v>
      </c>
      <c r="W35" s="8">
        <f>FC_TRA_RAIL_MTU_E!W35+FC_TRA_RAIL_CPT_E!W35+FC_TRA_RAIL_HST_E!W35+FC_TRA_RAIL_FRT_E!W35</f>
        <v>0</v>
      </c>
      <c r="X35" s="8">
        <f>FC_TRA_RAIL_MTU_E!X35+FC_TRA_RAIL_CPT_E!X35+FC_TRA_RAIL_HST_E!X35+FC_TRA_RAIL_FRT_E!X35</f>
        <v>0</v>
      </c>
      <c r="Y35" s="8">
        <f>FC_TRA_RAIL_MTU_E!Y35+FC_TRA_RAIL_CPT_E!Y35+FC_TRA_RAIL_HST_E!Y35+FC_TRA_RAIL_FRT_E!Y35</f>
        <v>0</v>
      </c>
      <c r="Z35" s="8">
        <f>FC_TRA_RAIL_MTU_E!Z35+FC_TRA_RAIL_CPT_E!Z35+FC_TRA_RAIL_HST_E!Z35+FC_TRA_RAIL_FRT_E!Z35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FC_TRA_RAIL_MTU_E!C36+FC_TRA_RAIL_CPT_E!C36+FC_TRA_RAIL_HST_E!C36+FC_TRA_RAIL_FRT_E!C36</f>
        <v>0</v>
      </c>
      <c r="D36" s="8">
        <f>FC_TRA_RAIL_MTU_E!D36+FC_TRA_RAIL_CPT_E!D36+FC_TRA_RAIL_HST_E!D36+FC_TRA_RAIL_FRT_E!D36</f>
        <v>0</v>
      </c>
      <c r="E36" s="8">
        <f>FC_TRA_RAIL_MTU_E!E36+FC_TRA_RAIL_CPT_E!E36+FC_TRA_RAIL_HST_E!E36+FC_TRA_RAIL_FRT_E!E36</f>
        <v>0</v>
      </c>
      <c r="F36" s="8">
        <f>FC_TRA_RAIL_MTU_E!F36+FC_TRA_RAIL_CPT_E!F36+FC_TRA_RAIL_HST_E!F36+FC_TRA_RAIL_FRT_E!F36</f>
        <v>0</v>
      </c>
      <c r="G36" s="8">
        <f>FC_TRA_RAIL_MTU_E!G36+FC_TRA_RAIL_CPT_E!G36+FC_TRA_RAIL_HST_E!G36+FC_TRA_RAIL_FRT_E!G36</f>
        <v>0</v>
      </c>
      <c r="H36" s="8">
        <f>FC_TRA_RAIL_MTU_E!H36+FC_TRA_RAIL_CPT_E!H36+FC_TRA_RAIL_HST_E!H36+FC_TRA_RAIL_FRT_E!H36</f>
        <v>0</v>
      </c>
      <c r="I36" s="8">
        <f>FC_TRA_RAIL_MTU_E!I36+FC_TRA_RAIL_CPT_E!I36+FC_TRA_RAIL_HST_E!I36+FC_TRA_RAIL_FRT_E!I36</f>
        <v>0</v>
      </c>
      <c r="J36" s="8">
        <f>FC_TRA_RAIL_MTU_E!J36+FC_TRA_RAIL_CPT_E!J36+FC_TRA_RAIL_HST_E!J36+FC_TRA_RAIL_FRT_E!J36</f>
        <v>0</v>
      </c>
      <c r="K36" s="8">
        <f>FC_TRA_RAIL_MTU_E!K36+FC_TRA_RAIL_CPT_E!K36+FC_TRA_RAIL_HST_E!K36+FC_TRA_RAIL_FRT_E!K36</f>
        <v>0</v>
      </c>
      <c r="L36" s="8">
        <f>FC_TRA_RAIL_MTU_E!L36+FC_TRA_RAIL_CPT_E!L36+FC_TRA_RAIL_HST_E!L36+FC_TRA_RAIL_FRT_E!L36</f>
        <v>0</v>
      </c>
      <c r="M36" s="8">
        <f>FC_TRA_RAIL_MTU_E!M36+FC_TRA_RAIL_CPT_E!M36+FC_TRA_RAIL_HST_E!M36+FC_TRA_RAIL_FRT_E!M36</f>
        <v>0</v>
      </c>
      <c r="N36" s="8">
        <f>FC_TRA_RAIL_MTU_E!N36+FC_TRA_RAIL_CPT_E!N36+FC_TRA_RAIL_HST_E!N36+FC_TRA_RAIL_FRT_E!N36</f>
        <v>0</v>
      </c>
      <c r="O36" s="8">
        <f>FC_TRA_RAIL_MTU_E!O36+FC_TRA_RAIL_CPT_E!O36+FC_TRA_RAIL_HST_E!O36+FC_TRA_RAIL_FRT_E!O36</f>
        <v>0</v>
      </c>
      <c r="P36" s="8">
        <f>FC_TRA_RAIL_MTU_E!P36+FC_TRA_RAIL_CPT_E!P36+FC_TRA_RAIL_HST_E!P36+FC_TRA_RAIL_FRT_E!P36</f>
        <v>0</v>
      </c>
      <c r="Q36" s="8">
        <f>FC_TRA_RAIL_MTU_E!Q36+FC_TRA_RAIL_CPT_E!Q36+FC_TRA_RAIL_HST_E!Q36+FC_TRA_RAIL_FRT_E!Q36</f>
        <v>0</v>
      </c>
      <c r="R36" s="8">
        <f>FC_TRA_RAIL_MTU_E!R36+FC_TRA_RAIL_CPT_E!R36+FC_TRA_RAIL_HST_E!R36+FC_TRA_RAIL_FRT_E!R36</f>
        <v>0</v>
      </c>
      <c r="S36" s="8">
        <f>FC_TRA_RAIL_MTU_E!S36+FC_TRA_RAIL_CPT_E!S36+FC_TRA_RAIL_HST_E!S36+FC_TRA_RAIL_FRT_E!S36</f>
        <v>0</v>
      </c>
      <c r="T36" s="8">
        <f>FC_TRA_RAIL_MTU_E!T36+FC_TRA_RAIL_CPT_E!T36+FC_TRA_RAIL_HST_E!T36+FC_TRA_RAIL_FRT_E!T36</f>
        <v>0</v>
      </c>
      <c r="U36" s="8">
        <f>FC_TRA_RAIL_MTU_E!U36+FC_TRA_RAIL_CPT_E!U36+FC_TRA_RAIL_HST_E!U36+FC_TRA_RAIL_FRT_E!U36</f>
        <v>0</v>
      </c>
      <c r="V36" s="8">
        <f>FC_TRA_RAIL_MTU_E!V36+FC_TRA_RAIL_CPT_E!V36+FC_TRA_RAIL_HST_E!V36+FC_TRA_RAIL_FRT_E!V36</f>
        <v>0</v>
      </c>
      <c r="W36" s="8">
        <f>FC_TRA_RAIL_MTU_E!W36+FC_TRA_RAIL_CPT_E!W36+FC_TRA_RAIL_HST_E!W36+FC_TRA_RAIL_FRT_E!W36</f>
        <v>0</v>
      </c>
      <c r="X36" s="8">
        <f>FC_TRA_RAIL_MTU_E!X36+FC_TRA_RAIL_CPT_E!X36+FC_TRA_RAIL_HST_E!X36+FC_TRA_RAIL_FRT_E!X36</f>
        <v>0</v>
      </c>
      <c r="Y36" s="8">
        <f>FC_TRA_RAIL_MTU_E!Y36+FC_TRA_RAIL_CPT_E!Y36+FC_TRA_RAIL_HST_E!Y36+FC_TRA_RAIL_FRT_E!Y36</f>
        <v>0</v>
      </c>
      <c r="Z36" s="8">
        <f>FC_TRA_RAIL_MTU_E!Z36+FC_TRA_RAIL_CPT_E!Z36+FC_TRA_RAIL_HST_E!Z36+FC_TRA_RAIL_FRT_E!Z36</f>
        <v>0</v>
      </c>
    </row>
    <row r="37" spans="1:26" ht="11.25" customHeight="1" x14ac:dyDescent="0.2">
      <c r="A37" s="28" t="s">
        <v>60</v>
      </c>
      <c r="B37" s="7" t="s">
        <v>61</v>
      </c>
      <c r="C37" s="8">
        <f>FC_TRA_RAIL_MTU_E!C37+FC_TRA_RAIL_CPT_E!C37+FC_TRA_RAIL_HST_E!C37+FC_TRA_RAIL_FRT_E!C37</f>
        <v>0</v>
      </c>
      <c r="D37" s="8">
        <f>FC_TRA_RAIL_MTU_E!D37+FC_TRA_RAIL_CPT_E!D37+FC_TRA_RAIL_HST_E!D37+FC_TRA_RAIL_FRT_E!D37</f>
        <v>0</v>
      </c>
      <c r="E37" s="8">
        <f>FC_TRA_RAIL_MTU_E!E37+FC_TRA_RAIL_CPT_E!E37+FC_TRA_RAIL_HST_E!E37+FC_TRA_RAIL_FRT_E!E37</f>
        <v>0</v>
      </c>
      <c r="F37" s="8">
        <f>FC_TRA_RAIL_MTU_E!F37+FC_TRA_RAIL_CPT_E!F37+FC_TRA_RAIL_HST_E!F37+FC_TRA_RAIL_FRT_E!F37</f>
        <v>0</v>
      </c>
      <c r="G37" s="8">
        <f>FC_TRA_RAIL_MTU_E!G37+FC_TRA_RAIL_CPT_E!G37+FC_TRA_RAIL_HST_E!G37+FC_TRA_RAIL_FRT_E!G37</f>
        <v>0</v>
      </c>
      <c r="H37" s="8">
        <f>FC_TRA_RAIL_MTU_E!H37+FC_TRA_RAIL_CPT_E!H37+FC_TRA_RAIL_HST_E!H37+FC_TRA_RAIL_FRT_E!H37</f>
        <v>0</v>
      </c>
      <c r="I37" s="8">
        <f>FC_TRA_RAIL_MTU_E!I37+FC_TRA_RAIL_CPT_E!I37+FC_TRA_RAIL_HST_E!I37+FC_TRA_RAIL_FRT_E!I37</f>
        <v>0</v>
      </c>
      <c r="J37" s="8">
        <f>FC_TRA_RAIL_MTU_E!J37+FC_TRA_RAIL_CPT_E!J37+FC_TRA_RAIL_HST_E!J37+FC_TRA_RAIL_FRT_E!J37</f>
        <v>0</v>
      </c>
      <c r="K37" s="8">
        <f>FC_TRA_RAIL_MTU_E!K37+FC_TRA_RAIL_CPT_E!K37+FC_TRA_RAIL_HST_E!K37+FC_TRA_RAIL_FRT_E!K37</f>
        <v>0</v>
      </c>
      <c r="L37" s="8">
        <f>FC_TRA_RAIL_MTU_E!L37+FC_TRA_RAIL_CPT_E!L37+FC_TRA_RAIL_HST_E!L37+FC_TRA_RAIL_FRT_E!L37</f>
        <v>0</v>
      </c>
      <c r="M37" s="8">
        <f>FC_TRA_RAIL_MTU_E!M37+FC_TRA_RAIL_CPT_E!M37+FC_TRA_RAIL_HST_E!M37+FC_TRA_RAIL_FRT_E!M37</f>
        <v>0</v>
      </c>
      <c r="N37" s="8">
        <f>FC_TRA_RAIL_MTU_E!N37+FC_TRA_RAIL_CPT_E!N37+FC_TRA_RAIL_HST_E!N37+FC_TRA_RAIL_FRT_E!N37</f>
        <v>0</v>
      </c>
      <c r="O37" s="8">
        <f>FC_TRA_RAIL_MTU_E!O37+FC_TRA_RAIL_CPT_E!O37+FC_TRA_RAIL_HST_E!O37+FC_TRA_RAIL_FRT_E!O37</f>
        <v>0</v>
      </c>
      <c r="P37" s="8">
        <f>FC_TRA_RAIL_MTU_E!P37+FC_TRA_RAIL_CPT_E!P37+FC_TRA_RAIL_HST_E!P37+FC_TRA_RAIL_FRT_E!P37</f>
        <v>0</v>
      </c>
      <c r="Q37" s="8">
        <f>FC_TRA_RAIL_MTU_E!Q37+FC_TRA_RAIL_CPT_E!Q37+FC_TRA_RAIL_HST_E!Q37+FC_TRA_RAIL_FRT_E!Q37</f>
        <v>0</v>
      </c>
      <c r="R37" s="8">
        <f>FC_TRA_RAIL_MTU_E!R37+FC_TRA_RAIL_CPT_E!R37+FC_TRA_RAIL_HST_E!R37+FC_TRA_RAIL_FRT_E!R37</f>
        <v>0</v>
      </c>
      <c r="S37" s="8">
        <f>FC_TRA_RAIL_MTU_E!S37+FC_TRA_RAIL_CPT_E!S37+FC_TRA_RAIL_HST_E!S37+FC_TRA_RAIL_FRT_E!S37</f>
        <v>0</v>
      </c>
      <c r="T37" s="8">
        <f>FC_TRA_RAIL_MTU_E!T37+FC_TRA_RAIL_CPT_E!T37+FC_TRA_RAIL_HST_E!T37+FC_TRA_RAIL_FRT_E!T37</f>
        <v>0</v>
      </c>
      <c r="U37" s="8">
        <f>FC_TRA_RAIL_MTU_E!U37+FC_TRA_RAIL_CPT_E!U37+FC_TRA_RAIL_HST_E!U37+FC_TRA_RAIL_FRT_E!U37</f>
        <v>0</v>
      </c>
      <c r="V37" s="8">
        <f>FC_TRA_RAIL_MTU_E!V37+FC_TRA_RAIL_CPT_E!V37+FC_TRA_RAIL_HST_E!V37+FC_TRA_RAIL_FRT_E!V37</f>
        <v>0</v>
      </c>
      <c r="W37" s="8">
        <f>FC_TRA_RAIL_MTU_E!W37+FC_TRA_RAIL_CPT_E!W37+FC_TRA_RAIL_HST_E!W37+FC_TRA_RAIL_FRT_E!W37</f>
        <v>0</v>
      </c>
      <c r="X37" s="8">
        <f>FC_TRA_RAIL_MTU_E!X37+FC_TRA_RAIL_CPT_E!X37+FC_TRA_RAIL_HST_E!X37+FC_TRA_RAIL_FRT_E!X37</f>
        <v>0</v>
      </c>
      <c r="Y37" s="8">
        <f>FC_TRA_RAIL_MTU_E!Y37+FC_TRA_RAIL_CPT_E!Y37+FC_TRA_RAIL_HST_E!Y37+FC_TRA_RAIL_FRT_E!Y37</f>
        <v>0</v>
      </c>
      <c r="Z37" s="8">
        <f>FC_TRA_RAIL_MTU_E!Z37+FC_TRA_RAIL_CPT_E!Z37+FC_TRA_RAIL_HST_E!Z37+FC_TRA_RAIL_FRT_E!Z37</f>
        <v>0</v>
      </c>
    </row>
    <row r="38" spans="1:26" ht="11.25" customHeight="1" x14ac:dyDescent="0.2">
      <c r="A38" s="28" t="s">
        <v>62</v>
      </c>
      <c r="B38" s="7" t="s">
        <v>63</v>
      </c>
      <c r="C38" s="8">
        <f>FC_TRA_RAIL_MTU_E!C38+FC_TRA_RAIL_CPT_E!C38+FC_TRA_RAIL_HST_E!C38+FC_TRA_RAIL_FRT_E!C38</f>
        <v>0</v>
      </c>
      <c r="D38" s="8">
        <f>FC_TRA_RAIL_MTU_E!D38+FC_TRA_RAIL_CPT_E!D38+FC_TRA_RAIL_HST_E!D38+FC_TRA_RAIL_FRT_E!D38</f>
        <v>0</v>
      </c>
      <c r="E38" s="8">
        <f>FC_TRA_RAIL_MTU_E!E38+FC_TRA_RAIL_CPT_E!E38+FC_TRA_RAIL_HST_E!E38+FC_TRA_RAIL_FRT_E!E38</f>
        <v>0</v>
      </c>
      <c r="F38" s="8">
        <f>FC_TRA_RAIL_MTU_E!F38+FC_TRA_RAIL_CPT_E!F38+FC_TRA_RAIL_HST_E!F38+FC_TRA_RAIL_FRT_E!F38</f>
        <v>0</v>
      </c>
      <c r="G38" s="8">
        <f>FC_TRA_RAIL_MTU_E!G38+FC_TRA_RAIL_CPT_E!G38+FC_TRA_RAIL_HST_E!G38+FC_TRA_RAIL_FRT_E!G38</f>
        <v>0</v>
      </c>
      <c r="H38" s="8">
        <f>FC_TRA_RAIL_MTU_E!H38+FC_TRA_RAIL_CPT_E!H38+FC_TRA_RAIL_HST_E!H38+FC_TRA_RAIL_FRT_E!H38</f>
        <v>0</v>
      </c>
      <c r="I38" s="8">
        <f>FC_TRA_RAIL_MTU_E!I38+FC_TRA_RAIL_CPT_E!I38+FC_TRA_RAIL_HST_E!I38+FC_TRA_RAIL_FRT_E!I38</f>
        <v>0</v>
      </c>
      <c r="J38" s="8">
        <f>FC_TRA_RAIL_MTU_E!J38+FC_TRA_RAIL_CPT_E!J38+FC_TRA_RAIL_HST_E!J38+FC_TRA_RAIL_FRT_E!J38</f>
        <v>0</v>
      </c>
      <c r="K38" s="8">
        <f>FC_TRA_RAIL_MTU_E!K38+FC_TRA_RAIL_CPT_E!K38+FC_TRA_RAIL_HST_E!K38+FC_TRA_RAIL_FRT_E!K38</f>
        <v>0</v>
      </c>
      <c r="L38" s="8">
        <f>FC_TRA_RAIL_MTU_E!L38+FC_TRA_RAIL_CPT_E!L38+FC_TRA_RAIL_HST_E!L38+FC_TRA_RAIL_FRT_E!L38</f>
        <v>0</v>
      </c>
      <c r="M38" s="8">
        <f>FC_TRA_RAIL_MTU_E!M38+FC_TRA_RAIL_CPT_E!M38+FC_TRA_RAIL_HST_E!M38+FC_TRA_RAIL_FRT_E!M38</f>
        <v>0</v>
      </c>
      <c r="N38" s="8">
        <f>FC_TRA_RAIL_MTU_E!N38+FC_TRA_RAIL_CPT_E!N38+FC_TRA_RAIL_HST_E!N38+FC_TRA_RAIL_FRT_E!N38</f>
        <v>0</v>
      </c>
      <c r="O38" s="8">
        <f>FC_TRA_RAIL_MTU_E!O38+FC_TRA_RAIL_CPT_E!O38+FC_TRA_RAIL_HST_E!O38+FC_TRA_RAIL_FRT_E!O38</f>
        <v>0</v>
      </c>
      <c r="P38" s="8">
        <f>FC_TRA_RAIL_MTU_E!P38+FC_TRA_RAIL_CPT_E!P38+FC_TRA_RAIL_HST_E!P38+FC_TRA_RAIL_FRT_E!P38</f>
        <v>0</v>
      </c>
      <c r="Q38" s="8">
        <f>FC_TRA_RAIL_MTU_E!Q38+FC_TRA_RAIL_CPT_E!Q38+FC_TRA_RAIL_HST_E!Q38+FC_TRA_RAIL_FRT_E!Q38</f>
        <v>0</v>
      </c>
      <c r="R38" s="8">
        <f>FC_TRA_RAIL_MTU_E!R38+FC_TRA_RAIL_CPT_E!R38+FC_TRA_RAIL_HST_E!R38+FC_TRA_RAIL_FRT_E!R38</f>
        <v>0</v>
      </c>
      <c r="S38" s="8">
        <f>FC_TRA_RAIL_MTU_E!S38+FC_TRA_RAIL_CPT_E!S38+FC_TRA_RAIL_HST_E!S38+FC_TRA_RAIL_FRT_E!S38</f>
        <v>0</v>
      </c>
      <c r="T38" s="8">
        <f>FC_TRA_RAIL_MTU_E!T38+FC_TRA_RAIL_CPT_E!T38+FC_TRA_RAIL_HST_E!T38+FC_TRA_RAIL_FRT_E!T38</f>
        <v>0</v>
      </c>
      <c r="U38" s="8">
        <f>FC_TRA_RAIL_MTU_E!U38+FC_TRA_RAIL_CPT_E!U38+FC_TRA_RAIL_HST_E!U38+FC_TRA_RAIL_FRT_E!U38</f>
        <v>0</v>
      </c>
      <c r="V38" s="8">
        <f>FC_TRA_RAIL_MTU_E!V38+FC_TRA_RAIL_CPT_E!V38+FC_TRA_RAIL_HST_E!V38+FC_TRA_RAIL_FRT_E!V38</f>
        <v>0</v>
      </c>
      <c r="W38" s="8">
        <f>FC_TRA_RAIL_MTU_E!W38+FC_TRA_RAIL_CPT_E!W38+FC_TRA_RAIL_HST_E!W38+FC_TRA_RAIL_FRT_E!W38</f>
        <v>0</v>
      </c>
      <c r="X38" s="8">
        <f>FC_TRA_RAIL_MTU_E!X38+FC_TRA_RAIL_CPT_E!X38+FC_TRA_RAIL_HST_E!X38+FC_TRA_RAIL_FRT_E!X38</f>
        <v>0</v>
      </c>
      <c r="Y38" s="8">
        <f>FC_TRA_RAIL_MTU_E!Y38+FC_TRA_RAIL_CPT_E!Y38+FC_TRA_RAIL_HST_E!Y38+FC_TRA_RAIL_FRT_E!Y38</f>
        <v>0</v>
      </c>
      <c r="Z38" s="8">
        <f>FC_TRA_RAIL_MTU_E!Z38+FC_TRA_RAIL_CPT_E!Z38+FC_TRA_RAIL_HST_E!Z38+FC_TRA_RAIL_FRT_E!Z38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FC_TRA_RAIL_MTU_E!C39+FC_TRA_RAIL_CPT_E!C39+FC_TRA_RAIL_HST_E!C39+FC_TRA_RAIL_FRT_E!C39</f>
        <v>0</v>
      </c>
      <c r="D39" s="8">
        <f>FC_TRA_RAIL_MTU_E!D39+FC_TRA_RAIL_CPT_E!D39+FC_TRA_RAIL_HST_E!D39+FC_TRA_RAIL_FRT_E!D39</f>
        <v>0</v>
      </c>
      <c r="E39" s="8">
        <f>FC_TRA_RAIL_MTU_E!E39+FC_TRA_RAIL_CPT_E!E39+FC_TRA_RAIL_HST_E!E39+FC_TRA_RAIL_FRT_E!E39</f>
        <v>0</v>
      </c>
      <c r="F39" s="8">
        <f>FC_TRA_RAIL_MTU_E!F39+FC_TRA_RAIL_CPT_E!F39+FC_TRA_RAIL_HST_E!F39+FC_TRA_RAIL_FRT_E!F39</f>
        <v>0</v>
      </c>
      <c r="G39" s="8">
        <f>FC_TRA_RAIL_MTU_E!G39+FC_TRA_RAIL_CPT_E!G39+FC_TRA_RAIL_HST_E!G39+FC_TRA_RAIL_FRT_E!G39</f>
        <v>0</v>
      </c>
      <c r="H39" s="8">
        <f>FC_TRA_RAIL_MTU_E!H39+FC_TRA_RAIL_CPT_E!H39+FC_TRA_RAIL_HST_E!H39+FC_TRA_RAIL_FRT_E!H39</f>
        <v>0</v>
      </c>
      <c r="I39" s="8">
        <f>FC_TRA_RAIL_MTU_E!I39+FC_TRA_RAIL_CPT_E!I39+FC_TRA_RAIL_HST_E!I39+FC_TRA_RAIL_FRT_E!I39</f>
        <v>0</v>
      </c>
      <c r="J39" s="8">
        <f>FC_TRA_RAIL_MTU_E!J39+FC_TRA_RAIL_CPT_E!J39+FC_TRA_RAIL_HST_E!J39+FC_TRA_RAIL_FRT_E!J39</f>
        <v>0</v>
      </c>
      <c r="K39" s="8">
        <f>FC_TRA_RAIL_MTU_E!K39+FC_TRA_RAIL_CPT_E!K39+FC_TRA_RAIL_HST_E!K39+FC_TRA_RAIL_FRT_E!K39</f>
        <v>0</v>
      </c>
      <c r="L39" s="8">
        <f>FC_TRA_RAIL_MTU_E!L39+FC_TRA_RAIL_CPT_E!L39+FC_TRA_RAIL_HST_E!L39+FC_TRA_RAIL_FRT_E!L39</f>
        <v>0</v>
      </c>
      <c r="M39" s="8">
        <f>FC_TRA_RAIL_MTU_E!M39+FC_TRA_RAIL_CPT_E!M39+FC_TRA_RAIL_HST_E!M39+FC_TRA_RAIL_FRT_E!M39</f>
        <v>0</v>
      </c>
      <c r="N39" s="8">
        <f>FC_TRA_RAIL_MTU_E!N39+FC_TRA_RAIL_CPT_E!N39+FC_TRA_RAIL_HST_E!N39+FC_TRA_RAIL_FRT_E!N39</f>
        <v>0</v>
      </c>
      <c r="O39" s="8">
        <f>FC_TRA_RAIL_MTU_E!O39+FC_TRA_RAIL_CPT_E!O39+FC_TRA_RAIL_HST_E!O39+FC_TRA_RAIL_FRT_E!O39</f>
        <v>0</v>
      </c>
      <c r="P39" s="8">
        <f>FC_TRA_RAIL_MTU_E!P39+FC_TRA_RAIL_CPT_E!P39+FC_TRA_RAIL_HST_E!P39+FC_TRA_RAIL_FRT_E!P39</f>
        <v>0</v>
      </c>
      <c r="Q39" s="8">
        <f>FC_TRA_RAIL_MTU_E!Q39+FC_TRA_RAIL_CPT_E!Q39+FC_TRA_RAIL_HST_E!Q39+FC_TRA_RAIL_FRT_E!Q39</f>
        <v>0</v>
      </c>
      <c r="R39" s="8">
        <f>FC_TRA_RAIL_MTU_E!R39+FC_TRA_RAIL_CPT_E!R39+FC_TRA_RAIL_HST_E!R39+FC_TRA_RAIL_FRT_E!R39</f>
        <v>0</v>
      </c>
      <c r="S39" s="8">
        <f>FC_TRA_RAIL_MTU_E!S39+FC_TRA_RAIL_CPT_E!S39+FC_TRA_RAIL_HST_E!S39+FC_TRA_RAIL_FRT_E!S39</f>
        <v>0</v>
      </c>
      <c r="T39" s="8">
        <f>FC_TRA_RAIL_MTU_E!T39+FC_TRA_RAIL_CPT_E!T39+FC_TRA_RAIL_HST_E!T39+FC_TRA_RAIL_FRT_E!T39</f>
        <v>0</v>
      </c>
      <c r="U39" s="8">
        <f>FC_TRA_RAIL_MTU_E!U39+FC_TRA_RAIL_CPT_E!U39+FC_TRA_RAIL_HST_E!U39+FC_TRA_RAIL_FRT_E!U39</f>
        <v>0</v>
      </c>
      <c r="V39" s="8">
        <f>FC_TRA_RAIL_MTU_E!V39+FC_TRA_RAIL_CPT_E!V39+FC_TRA_RAIL_HST_E!V39+FC_TRA_RAIL_FRT_E!V39</f>
        <v>0</v>
      </c>
      <c r="W39" s="8">
        <f>FC_TRA_RAIL_MTU_E!W39+FC_TRA_RAIL_CPT_E!W39+FC_TRA_RAIL_HST_E!W39+FC_TRA_RAIL_FRT_E!W39</f>
        <v>0</v>
      </c>
      <c r="X39" s="8">
        <f>FC_TRA_RAIL_MTU_E!X39+FC_TRA_RAIL_CPT_E!X39+FC_TRA_RAIL_HST_E!X39+FC_TRA_RAIL_FRT_E!X39</f>
        <v>0</v>
      </c>
      <c r="Y39" s="8">
        <f>FC_TRA_RAIL_MTU_E!Y39+FC_TRA_RAIL_CPT_E!Y39+FC_TRA_RAIL_HST_E!Y39+FC_TRA_RAIL_FRT_E!Y39</f>
        <v>0</v>
      </c>
      <c r="Z39" s="8">
        <f>FC_TRA_RAIL_MTU_E!Z39+FC_TRA_RAIL_CPT_E!Z39+FC_TRA_RAIL_HST_E!Z39+FC_TRA_RAIL_FRT_E!Z39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FC_TRA_RAIL_MTU_E!C40+FC_TRA_RAIL_CPT_E!C40+FC_TRA_RAIL_HST_E!C40+FC_TRA_RAIL_FRT_E!C40</f>
        <v>0</v>
      </c>
      <c r="D40" s="8">
        <f>FC_TRA_RAIL_MTU_E!D40+FC_TRA_RAIL_CPT_E!D40+FC_TRA_RAIL_HST_E!D40+FC_TRA_RAIL_FRT_E!D40</f>
        <v>0</v>
      </c>
      <c r="E40" s="8">
        <f>FC_TRA_RAIL_MTU_E!E40+FC_TRA_RAIL_CPT_E!E40+FC_TRA_RAIL_HST_E!E40+FC_TRA_RAIL_FRT_E!E40</f>
        <v>0</v>
      </c>
      <c r="F40" s="8">
        <f>FC_TRA_RAIL_MTU_E!F40+FC_TRA_RAIL_CPT_E!F40+FC_TRA_RAIL_HST_E!F40+FC_TRA_RAIL_FRT_E!F40</f>
        <v>0</v>
      </c>
      <c r="G40" s="8">
        <f>FC_TRA_RAIL_MTU_E!G40+FC_TRA_RAIL_CPT_E!G40+FC_TRA_RAIL_HST_E!G40+FC_TRA_RAIL_FRT_E!G40</f>
        <v>0</v>
      </c>
      <c r="H40" s="8">
        <f>FC_TRA_RAIL_MTU_E!H40+FC_TRA_RAIL_CPT_E!H40+FC_TRA_RAIL_HST_E!H40+FC_TRA_RAIL_FRT_E!H40</f>
        <v>0</v>
      </c>
      <c r="I40" s="8">
        <f>FC_TRA_RAIL_MTU_E!I40+FC_TRA_RAIL_CPT_E!I40+FC_TRA_RAIL_HST_E!I40+FC_TRA_RAIL_FRT_E!I40</f>
        <v>0</v>
      </c>
      <c r="J40" s="8">
        <f>FC_TRA_RAIL_MTU_E!J40+FC_TRA_RAIL_CPT_E!J40+FC_TRA_RAIL_HST_E!J40+FC_TRA_RAIL_FRT_E!J40</f>
        <v>0</v>
      </c>
      <c r="K40" s="8">
        <f>FC_TRA_RAIL_MTU_E!K40+FC_TRA_RAIL_CPT_E!K40+FC_TRA_RAIL_HST_E!K40+FC_TRA_RAIL_FRT_E!K40</f>
        <v>0</v>
      </c>
      <c r="L40" s="8">
        <f>FC_TRA_RAIL_MTU_E!L40+FC_TRA_RAIL_CPT_E!L40+FC_TRA_RAIL_HST_E!L40+FC_TRA_RAIL_FRT_E!L40</f>
        <v>0</v>
      </c>
      <c r="M40" s="8">
        <f>FC_TRA_RAIL_MTU_E!M40+FC_TRA_RAIL_CPT_E!M40+FC_TRA_RAIL_HST_E!M40+FC_TRA_RAIL_FRT_E!M40</f>
        <v>0</v>
      </c>
      <c r="N40" s="8">
        <f>FC_TRA_RAIL_MTU_E!N40+FC_TRA_RAIL_CPT_E!N40+FC_TRA_RAIL_HST_E!N40+FC_TRA_RAIL_FRT_E!N40</f>
        <v>0</v>
      </c>
      <c r="O40" s="8">
        <f>FC_TRA_RAIL_MTU_E!O40+FC_TRA_RAIL_CPT_E!O40+FC_TRA_RAIL_HST_E!O40+FC_TRA_RAIL_FRT_E!O40</f>
        <v>0</v>
      </c>
      <c r="P40" s="8">
        <f>FC_TRA_RAIL_MTU_E!P40+FC_TRA_RAIL_CPT_E!P40+FC_TRA_RAIL_HST_E!P40+FC_TRA_RAIL_FRT_E!P40</f>
        <v>0</v>
      </c>
      <c r="Q40" s="8">
        <f>FC_TRA_RAIL_MTU_E!Q40+FC_TRA_RAIL_CPT_E!Q40+FC_TRA_RAIL_HST_E!Q40+FC_TRA_RAIL_FRT_E!Q40</f>
        <v>0</v>
      </c>
      <c r="R40" s="8">
        <f>FC_TRA_RAIL_MTU_E!R40+FC_TRA_RAIL_CPT_E!R40+FC_TRA_RAIL_HST_E!R40+FC_TRA_RAIL_FRT_E!R40</f>
        <v>0</v>
      </c>
      <c r="S40" s="8">
        <f>FC_TRA_RAIL_MTU_E!S40+FC_TRA_RAIL_CPT_E!S40+FC_TRA_RAIL_HST_E!S40+FC_TRA_RAIL_FRT_E!S40</f>
        <v>0</v>
      </c>
      <c r="T40" s="8">
        <f>FC_TRA_RAIL_MTU_E!T40+FC_TRA_RAIL_CPT_E!T40+FC_TRA_RAIL_HST_E!T40+FC_TRA_RAIL_FRT_E!T40</f>
        <v>0</v>
      </c>
      <c r="U40" s="8">
        <f>FC_TRA_RAIL_MTU_E!U40+FC_TRA_RAIL_CPT_E!U40+FC_TRA_RAIL_HST_E!U40+FC_TRA_RAIL_FRT_E!U40</f>
        <v>0</v>
      </c>
      <c r="V40" s="8">
        <f>FC_TRA_RAIL_MTU_E!V40+FC_TRA_RAIL_CPT_E!V40+FC_TRA_RAIL_HST_E!V40+FC_TRA_RAIL_FRT_E!V40</f>
        <v>0</v>
      </c>
      <c r="W40" s="8">
        <f>FC_TRA_RAIL_MTU_E!W40+FC_TRA_RAIL_CPT_E!W40+FC_TRA_RAIL_HST_E!W40+FC_TRA_RAIL_FRT_E!W40</f>
        <v>0</v>
      </c>
      <c r="X40" s="8">
        <f>FC_TRA_RAIL_MTU_E!X40+FC_TRA_RAIL_CPT_E!X40+FC_TRA_RAIL_HST_E!X40+FC_TRA_RAIL_FRT_E!X40</f>
        <v>0</v>
      </c>
      <c r="Y40" s="8">
        <f>FC_TRA_RAIL_MTU_E!Y40+FC_TRA_RAIL_CPT_E!Y40+FC_TRA_RAIL_HST_E!Y40+FC_TRA_RAIL_FRT_E!Y40</f>
        <v>0</v>
      </c>
      <c r="Z40" s="8">
        <f>FC_TRA_RAIL_MTU_E!Z40+FC_TRA_RAIL_CPT_E!Z40+FC_TRA_RAIL_HST_E!Z40+FC_TRA_RAIL_FRT_E!Z40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FC_TRA_RAIL_MTU_E!C41+FC_TRA_RAIL_CPT_E!C41+FC_TRA_RAIL_HST_E!C41+FC_TRA_RAIL_FRT_E!C41</f>
        <v>0</v>
      </c>
      <c r="D41" s="8">
        <f>FC_TRA_RAIL_MTU_E!D41+FC_TRA_RAIL_CPT_E!D41+FC_TRA_RAIL_HST_E!D41+FC_TRA_RAIL_FRT_E!D41</f>
        <v>0</v>
      </c>
      <c r="E41" s="8">
        <f>FC_TRA_RAIL_MTU_E!E41+FC_TRA_RAIL_CPT_E!E41+FC_TRA_RAIL_HST_E!E41+FC_TRA_RAIL_FRT_E!E41</f>
        <v>0</v>
      </c>
      <c r="F41" s="8">
        <f>FC_TRA_RAIL_MTU_E!F41+FC_TRA_RAIL_CPT_E!F41+FC_TRA_RAIL_HST_E!F41+FC_TRA_RAIL_FRT_E!F41</f>
        <v>0</v>
      </c>
      <c r="G41" s="8">
        <f>FC_TRA_RAIL_MTU_E!G41+FC_TRA_RAIL_CPT_E!G41+FC_TRA_RAIL_HST_E!G41+FC_TRA_RAIL_FRT_E!G41</f>
        <v>0</v>
      </c>
      <c r="H41" s="8">
        <f>FC_TRA_RAIL_MTU_E!H41+FC_TRA_RAIL_CPT_E!H41+FC_TRA_RAIL_HST_E!H41+FC_TRA_RAIL_FRT_E!H41</f>
        <v>0</v>
      </c>
      <c r="I41" s="8">
        <f>FC_TRA_RAIL_MTU_E!I41+FC_TRA_RAIL_CPT_E!I41+FC_TRA_RAIL_HST_E!I41+FC_TRA_RAIL_FRT_E!I41</f>
        <v>0</v>
      </c>
      <c r="J41" s="8">
        <f>FC_TRA_RAIL_MTU_E!J41+FC_TRA_RAIL_CPT_E!J41+FC_TRA_RAIL_HST_E!J41+FC_TRA_RAIL_FRT_E!J41</f>
        <v>0</v>
      </c>
      <c r="K41" s="8">
        <f>FC_TRA_RAIL_MTU_E!K41+FC_TRA_RAIL_CPT_E!K41+FC_TRA_RAIL_HST_E!K41+FC_TRA_RAIL_FRT_E!K41</f>
        <v>0</v>
      </c>
      <c r="L41" s="8">
        <f>FC_TRA_RAIL_MTU_E!L41+FC_TRA_RAIL_CPT_E!L41+FC_TRA_RAIL_HST_E!L41+FC_TRA_RAIL_FRT_E!L41</f>
        <v>0</v>
      </c>
      <c r="M41" s="8">
        <f>FC_TRA_RAIL_MTU_E!M41+FC_TRA_RAIL_CPT_E!M41+FC_TRA_RAIL_HST_E!M41+FC_TRA_RAIL_FRT_E!M41</f>
        <v>0</v>
      </c>
      <c r="N41" s="8">
        <f>FC_TRA_RAIL_MTU_E!N41+FC_TRA_RAIL_CPT_E!N41+FC_TRA_RAIL_HST_E!N41+FC_TRA_RAIL_FRT_E!N41</f>
        <v>0</v>
      </c>
      <c r="O41" s="8">
        <f>FC_TRA_RAIL_MTU_E!O41+FC_TRA_RAIL_CPT_E!O41+FC_TRA_RAIL_HST_E!O41+FC_TRA_RAIL_FRT_E!O41</f>
        <v>0</v>
      </c>
      <c r="P41" s="8">
        <f>FC_TRA_RAIL_MTU_E!P41+FC_TRA_RAIL_CPT_E!P41+FC_TRA_RAIL_HST_E!P41+FC_TRA_RAIL_FRT_E!P41</f>
        <v>0</v>
      </c>
      <c r="Q41" s="8">
        <f>FC_TRA_RAIL_MTU_E!Q41+FC_TRA_RAIL_CPT_E!Q41+FC_TRA_RAIL_HST_E!Q41+FC_TRA_RAIL_FRT_E!Q41</f>
        <v>0</v>
      </c>
      <c r="R41" s="8">
        <f>FC_TRA_RAIL_MTU_E!R41+FC_TRA_RAIL_CPT_E!R41+FC_TRA_RAIL_HST_E!R41+FC_TRA_RAIL_FRT_E!R41</f>
        <v>0</v>
      </c>
      <c r="S41" s="8">
        <f>FC_TRA_RAIL_MTU_E!S41+FC_TRA_RAIL_CPT_E!S41+FC_TRA_RAIL_HST_E!S41+FC_TRA_RAIL_FRT_E!S41</f>
        <v>0</v>
      </c>
      <c r="T41" s="8">
        <f>FC_TRA_RAIL_MTU_E!T41+FC_TRA_RAIL_CPT_E!T41+FC_TRA_RAIL_HST_E!T41+FC_TRA_RAIL_FRT_E!T41</f>
        <v>0</v>
      </c>
      <c r="U41" s="8">
        <f>FC_TRA_RAIL_MTU_E!U41+FC_TRA_RAIL_CPT_E!U41+FC_TRA_RAIL_HST_E!U41+FC_TRA_RAIL_FRT_E!U41</f>
        <v>0</v>
      </c>
      <c r="V41" s="8">
        <f>FC_TRA_RAIL_MTU_E!V41+FC_TRA_RAIL_CPT_E!V41+FC_TRA_RAIL_HST_E!V41+FC_TRA_RAIL_FRT_E!V41</f>
        <v>0</v>
      </c>
      <c r="W41" s="8">
        <f>FC_TRA_RAIL_MTU_E!W41+FC_TRA_RAIL_CPT_E!W41+FC_TRA_RAIL_HST_E!W41+FC_TRA_RAIL_FRT_E!W41</f>
        <v>0</v>
      </c>
      <c r="X41" s="8">
        <f>FC_TRA_RAIL_MTU_E!X41+FC_TRA_RAIL_CPT_E!X41+FC_TRA_RAIL_HST_E!X41+FC_TRA_RAIL_FRT_E!X41</f>
        <v>0</v>
      </c>
      <c r="Y41" s="8">
        <f>FC_TRA_RAIL_MTU_E!Y41+FC_TRA_RAIL_CPT_E!Y41+FC_TRA_RAIL_HST_E!Y41+FC_TRA_RAIL_FRT_E!Y41</f>
        <v>0</v>
      </c>
      <c r="Z41" s="8">
        <f>FC_TRA_RAIL_MTU_E!Z41+FC_TRA_RAIL_CPT_E!Z41+FC_TRA_RAIL_HST_E!Z41+FC_TRA_RAIL_FRT_E!Z41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FC_TRA_RAIL_MTU_E!C42+FC_TRA_RAIL_CPT_E!C42+FC_TRA_RAIL_HST_E!C42+FC_TRA_RAIL_FRT_E!C42</f>
        <v>0</v>
      </c>
      <c r="D42" s="8">
        <f>FC_TRA_RAIL_MTU_E!D42+FC_TRA_RAIL_CPT_E!D42+FC_TRA_RAIL_HST_E!D42+FC_TRA_RAIL_FRT_E!D42</f>
        <v>0</v>
      </c>
      <c r="E42" s="8">
        <f>FC_TRA_RAIL_MTU_E!E42+FC_TRA_RAIL_CPT_E!E42+FC_TRA_RAIL_HST_E!E42+FC_TRA_RAIL_FRT_E!E42</f>
        <v>0</v>
      </c>
      <c r="F42" s="8">
        <f>FC_TRA_RAIL_MTU_E!F42+FC_TRA_RAIL_CPT_E!F42+FC_TRA_RAIL_HST_E!F42+FC_TRA_RAIL_FRT_E!F42</f>
        <v>0</v>
      </c>
      <c r="G42" s="8">
        <f>FC_TRA_RAIL_MTU_E!G42+FC_TRA_RAIL_CPT_E!G42+FC_TRA_RAIL_HST_E!G42+FC_TRA_RAIL_FRT_E!G42</f>
        <v>0</v>
      </c>
      <c r="H42" s="8">
        <f>FC_TRA_RAIL_MTU_E!H42+FC_TRA_RAIL_CPT_E!H42+FC_TRA_RAIL_HST_E!H42+FC_TRA_RAIL_FRT_E!H42</f>
        <v>0</v>
      </c>
      <c r="I42" s="8">
        <f>FC_TRA_RAIL_MTU_E!I42+FC_TRA_RAIL_CPT_E!I42+FC_TRA_RAIL_HST_E!I42+FC_TRA_RAIL_FRT_E!I42</f>
        <v>0</v>
      </c>
      <c r="J42" s="8">
        <f>FC_TRA_RAIL_MTU_E!J42+FC_TRA_RAIL_CPT_E!J42+FC_TRA_RAIL_HST_E!J42+FC_TRA_RAIL_FRT_E!J42</f>
        <v>0</v>
      </c>
      <c r="K42" s="8">
        <f>FC_TRA_RAIL_MTU_E!K42+FC_TRA_RAIL_CPT_E!K42+FC_TRA_RAIL_HST_E!K42+FC_TRA_RAIL_FRT_E!K42</f>
        <v>0</v>
      </c>
      <c r="L42" s="8">
        <f>FC_TRA_RAIL_MTU_E!L42+FC_TRA_RAIL_CPT_E!L42+FC_TRA_RAIL_HST_E!L42+FC_TRA_RAIL_FRT_E!L42</f>
        <v>0</v>
      </c>
      <c r="M42" s="8">
        <f>FC_TRA_RAIL_MTU_E!M42+FC_TRA_RAIL_CPT_E!M42+FC_TRA_RAIL_HST_E!M42+FC_TRA_RAIL_FRT_E!M42</f>
        <v>0</v>
      </c>
      <c r="N42" s="8">
        <f>FC_TRA_RAIL_MTU_E!N42+FC_TRA_RAIL_CPT_E!N42+FC_TRA_RAIL_HST_E!N42+FC_TRA_RAIL_FRT_E!N42</f>
        <v>0</v>
      </c>
      <c r="O42" s="8">
        <f>FC_TRA_RAIL_MTU_E!O42+FC_TRA_RAIL_CPT_E!O42+FC_TRA_RAIL_HST_E!O42+FC_TRA_RAIL_FRT_E!O42</f>
        <v>0</v>
      </c>
      <c r="P42" s="8">
        <f>FC_TRA_RAIL_MTU_E!P42+FC_TRA_RAIL_CPT_E!P42+FC_TRA_RAIL_HST_E!P42+FC_TRA_RAIL_FRT_E!P42</f>
        <v>0</v>
      </c>
      <c r="Q42" s="8">
        <f>FC_TRA_RAIL_MTU_E!Q42+FC_TRA_RAIL_CPT_E!Q42+FC_TRA_RAIL_HST_E!Q42+FC_TRA_RAIL_FRT_E!Q42</f>
        <v>0</v>
      </c>
      <c r="R42" s="8">
        <f>FC_TRA_RAIL_MTU_E!R42+FC_TRA_RAIL_CPT_E!R42+FC_TRA_RAIL_HST_E!R42+FC_TRA_RAIL_FRT_E!R42</f>
        <v>0</v>
      </c>
      <c r="S42" s="8">
        <f>FC_TRA_RAIL_MTU_E!S42+FC_TRA_RAIL_CPT_E!S42+FC_TRA_RAIL_HST_E!S42+FC_TRA_RAIL_FRT_E!S42</f>
        <v>0</v>
      </c>
      <c r="T42" s="8">
        <f>FC_TRA_RAIL_MTU_E!T42+FC_TRA_RAIL_CPT_E!T42+FC_TRA_RAIL_HST_E!T42+FC_TRA_RAIL_FRT_E!T42</f>
        <v>0</v>
      </c>
      <c r="U42" s="8">
        <f>FC_TRA_RAIL_MTU_E!U42+FC_TRA_RAIL_CPT_E!U42+FC_TRA_RAIL_HST_E!U42+FC_TRA_RAIL_FRT_E!U42</f>
        <v>0</v>
      </c>
      <c r="V42" s="8">
        <f>FC_TRA_RAIL_MTU_E!V42+FC_TRA_RAIL_CPT_E!V42+FC_TRA_RAIL_HST_E!V42+FC_TRA_RAIL_FRT_E!V42</f>
        <v>0</v>
      </c>
      <c r="W42" s="8">
        <f>FC_TRA_RAIL_MTU_E!W42+FC_TRA_RAIL_CPT_E!W42+FC_TRA_RAIL_HST_E!W42+FC_TRA_RAIL_FRT_E!W42</f>
        <v>0</v>
      </c>
      <c r="X42" s="8">
        <f>FC_TRA_RAIL_MTU_E!X42+FC_TRA_RAIL_CPT_E!X42+FC_TRA_RAIL_HST_E!X42+FC_TRA_RAIL_FRT_E!X42</f>
        <v>0</v>
      </c>
      <c r="Y42" s="8">
        <f>FC_TRA_RAIL_MTU_E!Y42+FC_TRA_RAIL_CPT_E!Y42+FC_TRA_RAIL_HST_E!Y42+FC_TRA_RAIL_FRT_E!Y42</f>
        <v>0</v>
      </c>
      <c r="Z42" s="8">
        <f>FC_TRA_RAIL_MTU_E!Z42+FC_TRA_RAIL_CPT_E!Z42+FC_TRA_RAIL_HST_E!Z42+FC_TRA_RAIL_FRT_E!Z42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FC_TRA_RAIL_MTU_E!C43+FC_TRA_RAIL_CPT_E!C43+FC_TRA_RAIL_HST_E!C43+FC_TRA_RAIL_FRT_E!C43</f>
        <v>179.80210872000004</v>
      </c>
      <c r="D43" s="8">
        <f>FC_TRA_RAIL_MTU_E!D43+FC_TRA_RAIL_CPT_E!D43+FC_TRA_RAIL_HST_E!D43+FC_TRA_RAIL_FRT_E!D43</f>
        <v>134.85171492000001</v>
      </c>
      <c r="E43" s="8">
        <f>FC_TRA_RAIL_MTU_E!E43+FC_TRA_RAIL_CPT_E!E43+FC_TRA_RAIL_HST_E!E43+FC_TRA_RAIL_FRT_E!E43</f>
        <v>112.37638464000001</v>
      </c>
      <c r="F43" s="8">
        <f>FC_TRA_RAIL_MTU_E!F43+FC_TRA_RAIL_CPT_E!F43+FC_TRA_RAIL_HST_E!F43+FC_TRA_RAIL_FRT_E!F43</f>
        <v>96.322501079999995</v>
      </c>
      <c r="G43" s="8">
        <f>FC_TRA_RAIL_MTU_E!G43+FC_TRA_RAIL_CPT_E!G43+FC_TRA_RAIL_HST_E!G43+FC_TRA_RAIL_FRT_E!G43</f>
        <v>86.690331000000029</v>
      </c>
      <c r="H43" s="8">
        <f>FC_TRA_RAIL_MTU_E!H43+FC_TRA_RAIL_CPT_E!H43+FC_TRA_RAIL_HST_E!H43+FC_TRA_RAIL_FRT_E!H43</f>
        <v>80.268884280000009</v>
      </c>
      <c r="I43" s="8">
        <f>FC_TRA_RAIL_MTU_E!I43+FC_TRA_RAIL_CPT_E!I43+FC_TRA_RAIL_HST_E!I43+FC_TRA_RAIL_FRT_E!I43</f>
        <v>76.471288919999978</v>
      </c>
      <c r="J43" s="8">
        <f>FC_TRA_RAIL_MTU_E!J43+FC_TRA_RAIL_CPT_E!J43+FC_TRA_RAIL_HST_E!J43+FC_TRA_RAIL_FRT_E!J43</f>
        <v>76.471288919999992</v>
      </c>
      <c r="K43" s="8">
        <f>FC_TRA_RAIL_MTU_E!K43+FC_TRA_RAIL_CPT_E!K43+FC_TRA_RAIL_HST_E!K43+FC_TRA_RAIL_FRT_E!K43</f>
        <v>73.284840720000005</v>
      </c>
      <c r="L43" s="8">
        <f>FC_TRA_RAIL_MTU_E!L43+FC_TRA_RAIL_CPT_E!L43+FC_TRA_RAIL_HST_E!L43+FC_TRA_RAIL_FRT_E!L43</f>
        <v>57.353400000000022</v>
      </c>
      <c r="M43" s="8">
        <f>FC_TRA_RAIL_MTU_E!M43+FC_TRA_RAIL_CPT_E!M43+FC_TRA_RAIL_HST_E!M43+FC_TRA_RAIL_FRT_E!M43</f>
        <v>50.980770360000008</v>
      </c>
      <c r="N43" s="8">
        <f>FC_TRA_RAIL_MTU_E!N43+FC_TRA_RAIL_CPT_E!N43+FC_TRA_RAIL_HST_E!N43+FC_TRA_RAIL_FRT_E!N43</f>
        <v>44.608140720000016</v>
      </c>
      <c r="O43" s="8">
        <f>FC_TRA_RAIL_MTU_E!O43+FC_TRA_RAIL_CPT_E!O43+FC_TRA_RAIL_HST_E!O43+FC_TRA_RAIL_FRT_E!O43</f>
        <v>35.049329639999996</v>
      </c>
      <c r="P43" s="8">
        <f>FC_TRA_RAIL_MTU_E!P43+FC_TRA_RAIL_CPT_E!P43+FC_TRA_RAIL_HST_E!P43+FC_TRA_RAIL_FRT_E!P43</f>
        <v>31.862881439999988</v>
      </c>
      <c r="Q43" s="8">
        <f>FC_TRA_RAIL_MTU_E!Q43+FC_TRA_RAIL_CPT_E!Q43+FC_TRA_RAIL_HST_E!Q43+FC_TRA_RAIL_FRT_E!Q43</f>
        <v>31.862881439999988</v>
      </c>
      <c r="R43" s="8">
        <f>FC_TRA_RAIL_MTU_E!R43+FC_TRA_RAIL_CPT_E!R43+FC_TRA_RAIL_HST_E!R43+FC_TRA_RAIL_FRT_E!R43</f>
        <v>31.862881439999985</v>
      </c>
      <c r="S43" s="8">
        <f>FC_TRA_RAIL_MTU_E!S43+FC_TRA_RAIL_CPT_E!S43+FC_TRA_RAIL_HST_E!S43+FC_TRA_RAIL_FRT_E!S43</f>
        <v>28.676700000000004</v>
      </c>
      <c r="T43" s="8">
        <f>FC_TRA_RAIL_MTU_E!T43+FC_TRA_RAIL_CPT_E!T43+FC_TRA_RAIL_HST_E!T43+FC_TRA_RAIL_FRT_E!T43</f>
        <v>31.267206359999989</v>
      </c>
      <c r="U43" s="8">
        <f>FC_TRA_RAIL_MTU_E!U43+FC_TRA_RAIL_CPT_E!U43+FC_TRA_RAIL_HST_E!U43+FC_TRA_RAIL_FRT_E!U43</f>
        <v>30.46425876</v>
      </c>
      <c r="V43" s="8">
        <f>FC_TRA_RAIL_MTU_E!V43+FC_TRA_RAIL_CPT_E!V43+FC_TRA_RAIL_HST_E!V43+FC_TRA_RAIL_FRT_E!V43</f>
        <v>31.063134959999999</v>
      </c>
      <c r="W43" s="8">
        <f>FC_TRA_RAIL_MTU_E!W43+FC_TRA_RAIL_CPT_E!W43+FC_TRA_RAIL_HST_E!W43+FC_TRA_RAIL_FRT_E!W43</f>
        <v>27.52002864</v>
      </c>
      <c r="X43" s="8">
        <f>FC_TRA_RAIL_MTU_E!X43+FC_TRA_RAIL_CPT_E!X43+FC_TRA_RAIL_HST_E!X43+FC_TRA_RAIL_FRT_E!X43</f>
        <v>27.258870600000002</v>
      </c>
      <c r="Y43" s="8">
        <f>FC_TRA_RAIL_MTU_E!Y43+FC_TRA_RAIL_CPT_E!Y43+FC_TRA_RAIL_HST_E!Y43+FC_TRA_RAIL_FRT_E!Y43</f>
        <v>23.438333880000002</v>
      </c>
      <c r="Z43" s="8">
        <f>FC_TRA_RAIL_MTU_E!Z43+FC_TRA_RAIL_CPT_E!Z43+FC_TRA_RAIL_HST_E!Z43+FC_TRA_RAIL_FRT_E!Z43</f>
        <v>27.080408160000005</v>
      </c>
    </row>
    <row r="44" spans="1:26" ht="11.25" customHeight="1" x14ac:dyDescent="0.2">
      <c r="A44" s="28" t="s">
        <v>74</v>
      </c>
      <c r="B44" s="7" t="s">
        <v>75</v>
      </c>
      <c r="C44" s="8">
        <f>FC_TRA_RAIL_MTU_E!C44+FC_TRA_RAIL_CPT_E!C44+FC_TRA_RAIL_HST_E!C44+FC_TRA_RAIL_FRT_E!C44</f>
        <v>0</v>
      </c>
      <c r="D44" s="8">
        <f>FC_TRA_RAIL_MTU_E!D44+FC_TRA_RAIL_CPT_E!D44+FC_TRA_RAIL_HST_E!D44+FC_TRA_RAIL_FRT_E!D44</f>
        <v>0</v>
      </c>
      <c r="E44" s="8">
        <f>FC_TRA_RAIL_MTU_E!E44+FC_TRA_RAIL_CPT_E!E44+FC_TRA_RAIL_HST_E!E44+FC_TRA_RAIL_FRT_E!E44</f>
        <v>0</v>
      </c>
      <c r="F44" s="8">
        <f>FC_TRA_RAIL_MTU_E!F44+FC_TRA_RAIL_CPT_E!F44+FC_TRA_RAIL_HST_E!F44+FC_TRA_RAIL_FRT_E!F44</f>
        <v>0</v>
      </c>
      <c r="G44" s="8">
        <f>FC_TRA_RAIL_MTU_E!G44+FC_TRA_RAIL_CPT_E!G44+FC_TRA_RAIL_HST_E!G44+FC_TRA_RAIL_FRT_E!G44</f>
        <v>0</v>
      </c>
      <c r="H44" s="8">
        <f>FC_TRA_RAIL_MTU_E!H44+FC_TRA_RAIL_CPT_E!H44+FC_TRA_RAIL_HST_E!H44+FC_TRA_RAIL_FRT_E!H44</f>
        <v>0</v>
      </c>
      <c r="I44" s="8">
        <f>FC_TRA_RAIL_MTU_E!I44+FC_TRA_RAIL_CPT_E!I44+FC_TRA_RAIL_HST_E!I44+FC_TRA_RAIL_FRT_E!I44</f>
        <v>0</v>
      </c>
      <c r="J44" s="8">
        <f>FC_TRA_RAIL_MTU_E!J44+FC_TRA_RAIL_CPT_E!J44+FC_TRA_RAIL_HST_E!J44+FC_TRA_RAIL_FRT_E!J44</f>
        <v>0</v>
      </c>
      <c r="K44" s="8">
        <f>FC_TRA_RAIL_MTU_E!K44+FC_TRA_RAIL_CPT_E!K44+FC_TRA_RAIL_HST_E!K44+FC_TRA_RAIL_FRT_E!K44</f>
        <v>0</v>
      </c>
      <c r="L44" s="8">
        <f>FC_TRA_RAIL_MTU_E!L44+FC_TRA_RAIL_CPT_E!L44+FC_TRA_RAIL_HST_E!L44+FC_TRA_RAIL_FRT_E!L44</f>
        <v>0</v>
      </c>
      <c r="M44" s="8">
        <f>FC_TRA_RAIL_MTU_E!M44+FC_TRA_RAIL_CPT_E!M44+FC_TRA_RAIL_HST_E!M44+FC_TRA_RAIL_FRT_E!M44</f>
        <v>0</v>
      </c>
      <c r="N44" s="8">
        <f>FC_TRA_RAIL_MTU_E!N44+FC_TRA_RAIL_CPT_E!N44+FC_TRA_RAIL_HST_E!N44+FC_TRA_RAIL_FRT_E!N44</f>
        <v>0</v>
      </c>
      <c r="O44" s="8">
        <f>FC_TRA_RAIL_MTU_E!O44+FC_TRA_RAIL_CPT_E!O44+FC_TRA_RAIL_HST_E!O44+FC_TRA_RAIL_FRT_E!O44</f>
        <v>0</v>
      </c>
      <c r="P44" s="8">
        <f>FC_TRA_RAIL_MTU_E!P44+FC_TRA_RAIL_CPT_E!P44+FC_TRA_RAIL_HST_E!P44+FC_TRA_RAIL_FRT_E!P44</f>
        <v>0</v>
      </c>
      <c r="Q44" s="8">
        <f>FC_TRA_RAIL_MTU_E!Q44+FC_TRA_RAIL_CPT_E!Q44+FC_TRA_RAIL_HST_E!Q44+FC_TRA_RAIL_FRT_E!Q44</f>
        <v>0</v>
      </c>
      <c r="R44" s="8">
        <f>FC_TRA_RAIL_MTU_E!R44+FC_TRA_RAIL_CPT_E!R44+FC_TRA_RAIL_HST_E!R44+FC_TRA_RAIL_FRT_E!R44</f>
        <v>0</v>
      </c>
      <c r="S44" s="8">
        <f>FC_TRA_RAIL_MTU_E!S44+FC_TRA_RAIL_CPT_E!S44+FC_TRA_RAIL_HST_E!S44+FC_TRA_RAIL_FRT_E!S44</f>
        <v>0</v>
      </c>
      <c r="T44" s="8">
        <f>FC_TRA_RAIL_MTU_E!T44+FC_TRA_RAIL_CPT_E!T44+FC_TRA_RAIL_HST_E!T44+FC_TRA_RAIL_FRT_E!T44</f>
        <v>0</v>
      </c>
      <c r="U44" s="8">
        <f>FC_TRA_RAIL_MTU_E!U44+FC_TRA_RAIL_CPT_E!U44+FC_TRA_RAIL_HST_E!U44+FC_TRA_RAIL_FRT_E!U44</f>
        <v>0</v>
      </c>
      <c r="V44" s="8">
        <f>FC_TRA_RAIL_MTU_E!V44+FC_TRA_RAIL_CPT_E!V44+FC_TRA_RAIL_HST_E!V44+FC_TRA_RAIL_FRT_E!V44</f>
        <v>0</v>
      </c>
      <c r="W44" s="8">
        <f>FC_TRA_RAIL_MTU_E!W44+FC_TRA_RAIL_CPT_E!W44+FC_TRA_RAIL_HST_E!W44+FC_TRA_RAIL_FRT_E!W44</f>
        <v>0</v>
      </c>
      <c r="X44" s="8">
        <f>FC_TRA_RAIL_MTU_E!X44+FC_TRA_RAIL_CPT_E!X44+FC_TRA_RAIL_HST_E!X44+FC_TRA_RAIL_FRT_E!X44</f>
        <v>0</v>
      </c>
      <c r="Y44" s="8">
        <f>FC_TRA_RAIL_MTU_E!Y44+FC_TRA_RAIL_CPT_E!Y44+FC_TRA_RAIL_HST_E!Y44+FC_TRA_RAIL_FRT_E!Y44</f>
        <v>0</v>
      </c>
      <c r="Z44" s="8">
        <f>FC_TRA_RAIL_MTU_E!Z44+FC_TRA_RAIL_CPT_E!Z44+FC_TRA_RAIL_HST_E!Z44+FC_TRA_RAIL_FRT_E!Z44</f>
        <v>0</v>
      </c>
    </row>
    <row r="45" spans="1:26" ht="11.25" customHeight="1" x14ac:dyDescent="0.2">
      <c r="A45" s="28" t="s">
        <v>76</v>
      </c>
      <c r="B45" s="7" t="s">
        <v>77</v>
      </c>
      <c r="C45" s="8">
        <f>FC_TRA_RAIL_MTU_E!C45+FC_TRA_RAIL_CPT_E!C45+FC_TRA_RAIL_HST_E!C45+FC_TRA_RAIL_FRT_E!C45</f>
        <v>0</v>
      </c>
      <c r="D45" s="8">
        <f>FC_TRA_RAIL_MTU_E!D45+FC_TRA_RAIL_CPT_E!D45+FC_TRA_RAIL_HST_E!D45+FC_TRA_RAIL_FRT_E!D45</f>
        <v>0</v>
      </c>
      <c r="E45" s="8">
        <f>FC_TRA_RAIL_MTU_E!E45+FC_TRA_RAIL_CPT_E!E45+FC_TRA_RAIL_HST_E!E45+FC_TRA_RAIL_FRT_E!E45</f>
        <v>0</v>
      </c>
      <c r="F45" s="8">
        <f>FC_TRA_RAIL_MTU_E!F45+FC_TRA_RAIL_CPT_E!F45+FC_TRA_RAIL_HST_E!F45+FC_TRA_RAIL_FRT_E!F45</f>
        <v>0</v>
      </c>
      <c r="G45" s="8">
        <f>FC_TRA_RAIL_MTU_E!G45+FC_TRA_RAIL_CPT_E!G45+FC_TRA_RAIL_HST_E!G45+FC_TRA_RAIL_FRT_E!G45</f>
        <v>0</v>
      </c>
      <c r="H45" s="8">
        <f>FC_TRA_RAIL_MTU_E!H45+FC_TRA_RAIL_CPT_E!H45+FC_TRA_RAIL_HST_E!H45+FC_TRA_RAIL_FRT_E!H45</f>
        <v>0</v>
      </c>
      <c r="I45" s="8">
        <f>FC_TRA_RAIL_MTU_E!I45+FC_TRA_RAIL_CPT_E!I45+FC_TRA_RAIL_HST_E!I45+FC_TRA_RAIL_FRT_E!I45</f>
        <v>0</v>
      </c>
      <c r="J45" s="8">
        <f>FC_TRA_RAIL_MTU_E!J45+FC_TRA_RAIL_CPT_E!J45+FC_TRA_RAIL_HST_E!J45+FC_TRA_RAIL_FRT_E!J45</f>
        <v>0</v>
      </c>
      <c r="K45" s="8">
        <f>FC_TRA_RAIL_MTU_E!K45+FC_TRA_RAIL_CPT_E!K45+FC_TRA_RAIL_HST_E!K45+FC_TRA_RAIL_FRT_E!K45</f>
        <v>0</v>
      </c>
      <c r="L45" s="8">
        <f>FC_TRA_RAIL_MTU_E!L45+FC_TRA_RAIL_CPT_E!L45+FC_TRA_RAIL_HST_E!L45+FC_TRA_RAIL_FRT_E!L45</f>
        <v>0</v>
      </c>
      <c r="M45" s="8">
        <f>FC_TRA_RAIL_MTU_E!M45+FC_TRA_RAIL_CPT_E!M45+FC_TRA_RAIL_HST_E!M45+FC_TRA_RAIL_FRT_E!M45</f>
        <v>0</v>
      </c>
      <c r="N45" s="8">
        <f>FC_TRA_RAIL_MTU_E!N45+FC_TRA_RAIL_CPT_E!N45+FC_TRA_RAIL_HST_E!N45+FC_TRA_RAIL_FRT_E!N45</f>
        <v>0</v>
      </c>
      <c r="O45" s="8">
        <f>FC_TRA_RAIL_MTU_E!O45+FC_TRA_RAIL_CPT_E!O45+FC_TRA_RAIL_HST_E!O45+FC_TRA_RAIL_FRT_E!O45</f>
        <v>0</v>
      </c>
      <c r="P45" s="8">
        <f>FC_TRA_RAIL_MTU_E!P45+FC_TRA_RAIL_CPT_E!P45+FC_TRA_RAIL_HST_E!P45+FC_TRA_RAIL_FRT_E!P45</f>
        <v>0</v>
      </c>
      <c r="Q45" s="8">
        <f>FC_TRA_RAIL_MTU_E!Q45+FC_TRA_RAIL_CPT_E!Q45+FC_TRA_RAIL_HST_E!Q45+FC_TRA_RAIL_FRT_E!Q45</f>
        <v>0</v>
      </c>
      <c r="R45" s="8">
        <f>FC_TRA_RAIL_MTU_E!R45+FC_TRA_RAIL_CPT_E!R45+FC_TRA_RAIL_HST_E!R45+FC_TRA_RAIL_FRT_E!R45</f>
        <v>0</v>
      </c>
      <c r="S45" s="8">
        <f>FC_TRA_RAIL_MTU_E!S45+FC_TRA_RAIL_CPT_E!S45+FC_TRA_RAIL_HST_E!S45+FC_TRA_RAIL_FRT_E!S45</f>
        <v>0</v>
      </c>
      <c r="T45" s="8">
        <f>FC_TRA_RAIL_MTU_E!T45+FC_TRA_RAIL_CPT_E!T45+FC_TRA_RAIL_HST_E!T45+FC_TRA_RAIL_FRT_E!T45</f>
        <v>0</v>
      </c>
      <c r="U45" s="8">
        <f>FC_TRA_RAIL_MTU_E!U45+FC_TRA_RAIL_CPT_E!U45+FC_TRA_RAIL_HST_E!U45+FC_TRA_RAIL_FRT_E!U45</f>
        <v>0</v>
      </c>
      <c r="V45" s="8">
        <f>FC_TRA_RAIL_MTU_E!V45+FC_TRA_RAIL_CPT_E!V45+FC_TRA_RAIL_HST_E!V45+FC_TRA_RAIL_FRT_E!V45</f>
        <v>0</v>
      </c>
      <c r="W45" s="8">
        <f>FC_TRA_RAIL_MTU_E!W45+FC_TRA_RAIL_CPT_E!W45+FC_TRA_RAIL_HST_E!W45+FC_TRA_RAIL_FRT_E!W45</f>
        <v>0</v>
      </c>
      <c r="X45" s="8">
        <f>FC_TRA_RAIL_MTU_E!X45+FC_TRA_RAIL_CPT_E!X45+FC_TRA_RAIL_HST_E!X45+FC_TRA_RAIL_FRT_E!X45</f>
        <v>0</v>
      </c>
      <c r="Y45" s="8">
        <f>FC_TRA_RAIL_MTU_E!Y45+FC_TRA_RAIL_CPT_E!Y45+FC_TRA_RAIL_HST_E!Y45+FC_TRA_RAIL_FRT_E!Y45</f>
        <v>0</v>
      </c>
      <c r="Z45" s="8">
        <f>FC_TRA_RAIL_MTU_E!Z45+FC_TRA_RAIL_CPT_E!Z45+FC_TRA_RAIL_HST_E!Z45+FC_TRA_RAIL_FRT_E!Z45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FC_TRA_RAIL_MTU_E!C46+FC_TRA_RAIL_CPT_E!C46+FC_TRA_RAIL_HST_E!C46+FC_TRA_RAIL_FRT_E!C46</f>
        <v>0</v>
      </c>
      <c r="D46" s="8">
        <f>FC_TRA_RAIL_MTU_E!D46+FC_TRA_RAIL_CPT_E!D46+FC_TRA_RAIL_HST_E!D46+FC_TRA_RAIL_FRT_E!D46</f>
        <v>0</v>
      </c>
      <c r="E46" s="8">
        <f>FC_TRA_RAIL_MTU_E!E46+FC_TRA_RAIL_CPT_E!E46+FC_TRA_RAIL_HST_E!E46+FC_TRA_RAIL_FRT_E!E46</f>
        <v>0</v>
      </c>
      <c r="F46" s="8">
        <f>FC_TRA_RAIL_MTU_E!F46+FC_TRA_RAIL_CPT_E!F46+FC_TRA_RAIL_HST_E!F46+FC_TRA_RAIL_FRT_E!F46</f>
        <v>0</v>
      </c>
      <c r="G46" s="8">
        <f>FC_TRA_RAIL_MTU_E!G46+FC_TRA_RAIL_CPT_E!G46+FC_TRA_RAIL_HST_E!G46+FC_TRA_RAIL_FRT_E!G46</f>
        <v>0</v>
      </c>
      <c r="H46" s="8">
        <f>FC_TRA_RAIL_MTU_E!H46+FC_TRA_RAIL_CPT_E!H46+FC_TRA_RAIL_HST_E!H46+FC_TRA_RAIL_FRT_E!H46</f>
        <v>0</v>
      </c>
      <c r="I46" s="8">
        <f>FC_TRA_RAIL_MTU_E!I46+FC_TRA_RAIL_CPT_E!I46+FC_TRA_RAIL_HST_E!I46+FC_TRA_RAIL_FRT_E!I46</f>
        <v>0</v>
      </c>
      <c r="J46" s="8">
        <f>FC_TRA_RAIL_MTU_E!J46+FC_TRA_RAIL_CPT_E!J46+FC_TRA_RAIL_HST_E!J46+FC_TRA_RAIL_FRT_E!J46</f>
        <v>0</v>
      </c>
      <c r="K46" s="8">
        <f>FC_TRA_RAIL_MTU_E!K46+FC_TRA_RAIL_CPT_E!K46+FC_TRA_RAIL_HST_E!K46+FC_TRA_RAIL_FRT_E!K46</f>
        <v>0</v>
      </c>
      <c r="L46" s="8">
        <f>FC_TRA_RAIL_MTU_E!L46+FC_TRA_RAIL_CPT_E!L46+FC_TRA_RAIL_HST_E!L46+FC_TRA_RAIL_FRT_E!L46</f>
        <v>0</v>
      </c>
      <c r="M46" s="8">
        <f>FC_TRA_RAIL_MTU_E!M46+FC_TRA_RAIL_CPT_E!M46+FC_TRA_RAIL_HST_E!M46+FC_TRA_RAIL_FRT_E!M46</f>
        <v>0</v>
      </c>
      <c r="N46" s="8">
        <f>FC_TRA_RAIL_MTU_E!N46+FC_TRA_RAIL_CPT_E!N46+FC_TRA_RAIL_HST_E!N46+FC_TRA_RAIL_FRT_E!N46</f>
        <v>0</v>
      </c>
      <c r="O46" s="8">
        <f>FC_TRA_RAIL_MTU_E!O46+FC_TRA_RAIL_CPT_E!O46+FC_TRA_RAIL_HST_E!O46+FC_TRA_RAIL_FRT_E!O46</f>
        <v>0</v>
      </c>
      <c r="P46" s="8">
        <f>FC_TRA_RAIL_MTU_E!P46+FC_TRA_RAIL_CPT_E!P46+FC_TRA_RAIL_HST_E!P46+FC_TRA_RAIL_FRT_E!P46</f>
        <v>0</v>
      </c>
      <c r="Q46" s="8">
        <f>FC_TRA_RAIL_MTU_E!Q46+FC_TRA_RAIL_CPT_E!Q46+FC_TRA_RAIL_HST_E!Q46+FC_TRA_RAIL_FRT_E!Q46</f>
        <v>0</v>
      </c>
      <c r="R46" s="8">
        <f>FC_TRA_RAIL_MTU_E!R46+FC_TRA_RAIL_CPT_E!R46+FC_TRA_RAIL_HST_E!R46+FC_TRA_RAIL_FRT_E!R46</f>
        <v>0</v>
      </c>
      <c r="S46" s="8">
        <f>FC_TRA_RAIL_MTU_E!S46+FC_TRA_RAIL_CPT_E!S46+FC_TRA_RAIL_HST_E!S46+FC_TRA_RAIL_FRT_E!S46</f>
        <v>0</v>
      </c>
      <c r="T46" s="8">
        <f>FC_TRA_RAIL_MTU_E!T46+FC_TRA_RAIL_CPT_E!T46+FC_TRA_RAIL_HST_E!T46+FC_TRA_RAIL_FRT_E!T46</f>
        <v>0</v>
      </c>
      <c r="U46" s="8">
        <f>FC_TRA_RAIL_MTU_E!U46+FC_TRA_RAIL_CPT_E!U46+FC_TRA_RAIL_HST_E!U46+FC_TRA_RAIL_FRT_E!U46</f>
        <v>0</v>
      </c>
      <c r="V46" s="8">
        <f>FC_TRA_RAIL_MTU_E!V46+FC_TRA_RAIL_CPT_E!V46+FC_TRA_RAIL_HST_E!V46+FC_TRA_RAIL_FRT_E!V46</f>
        <v>0</v>
      </c>
      <c r="W46" s="8">
        <f>FC_TRA_RAIL_MTU_E!W46+FC_TRA_RAIL_CPT_E!W46+FC_TRA_RAIL_HST_E!W46+FC_TRA_RAIL_FRT_E!W46</f>
        <v>0</v>
      </c>
      <c r="X46" s="8">
        <f>FC_TRA_RAIL_MTU_E!X46+FC_TRA_RAIL_CPT_E!X46+FC_TRA_RAIL_HST_E!X46+FC_TRA_RAIL_FRT_E!X46</f>
        <v>0</v>
      </c>
      <c r="Y46" s="8">
        <f>FC_TRA_RAIL_MTU_E!Y46+FC_TRA_RAIL_CPT_E!Y46+FC_TRA_RAIL_HST_E!Y46+FC_TRA_RAIL_FRT_E!Y46</f>
        <v>0</v>
      </c>
      <c r="Z46" s="8">
        <f>FC_TRA_RAIL_MTU_E!Z46+FC_TRA_RAIL_CPT_E!Z46+FC_TRA_RAIL_HST_E!Z46+FC_TRA_RAIL_FRT_E!Z46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FC_TRA_RAIL_MTU_E!C47+FC_TRA_RAIL_CPT_E!C47+FC_TRA_RAIL_HST_E!C47+FC_TRA_RAIL_FRT_E!C47</f>
        <v>0</v>
      </c>
      <c r="D47" s="8">
        <f>FC_TRA_RAIL_MTU_E!D47+FC_TRA_RAIL_CPT_E!D47+FC_TRA_RAIL_HST_E!D47+FC_TRA_RAIL_FRT_E!D47</f>
        <v>0</v>
      </c>
      <c r="E47" s="8">
        <f>FC_TRA_RAIL_MTU_E!E47+FC_TRA_RAIL_CPT_E!E47+FC_TRA_RAIL_HST_E!E47+FC_TRA_RAIL_FRT_E!E47</f>
        <v>0</v>
      </c>
      <c r="F47" s="8">
        <f>FC_TRA_RAIL_MTU_E!F47+FC_TRA_RAIL_CPT_E!F47+FC_TRA_RAIL_HST_E!F47+FC_TRA_RAIL_FRT_E!F47</f>
        <v>0</v>
      </c>
      <c r="G47" s="8">
        <f>FC_TRA_RAIL_MTU_E!G47+FC_TRA_RAIL_CPT_E!G47+FC_TRA_RAIL_HST_E!G47+FC_TRA_RAIL_FRT_E!G47</f>
        <v>0</v>
      </c>
      <c r="H47" s="8">
        <f>FC_TRA_RAIL_MTU_E!H47+FC_TRA_RAIL_CPT_E!H47+FC_TRA_RAIL_HST_E!H47+FC_TRA_RAIL_FRT_E!H47</f>
        <v>0</v>
      </c>
      <c r="I47" s="8">
        <f>FC_TRA_RAIL_MTU_E!I47+FC_TRA_RAIL_CPT_E!I47+FC_TRA_RAIL_HST_E!I47+FC_TRA_RAIL_FRT_E!I47</f>
        <v>0</v>
      </c>
      <c r="J47" s="8">
        <f>FC_TRA_RAIL_MTU_E!J47+FC_TRA_RAIL_CPT_E!J47+FC_TRA_RAIL_HST_E!J47+FC_TRA_RAIL_FRT_E!J47</f>
        <v>0</v>
      </c>
      <c r="K47" s="8">
        <f>FC_TRA_RAIL_MTU_E!K47+FC_TRA_RAIL_CPT_E!K47+FC_TRA_RAIL_HST_E!K47+FC_TRA_RAIL_FRT_E!K47</f>
        <v>0</v>
      </c>
      <c r="L47" s="8">
        <f>FC_TRA_RAIL_MTU_E!L47+FC_TRA_RAIL_CPT_E!L47+FC_TRA_RAIL_HST_E!L47+FC_TRA_RAIL_FRT_E!L47</f>
        <v>0</v>
      </c>
      <c r="M47" s="8">
        <f>FC_TRA_RAIL_MTU_E!M47+FC_TRA_RAIL_CPT_E!M47+FC_TRA_RAIL_HST_E!M47+FC_TRA_RAIL_FRT_E!M47</f>
        <v>0</v>
      </c>
      <c r="N47" s="8">
        <f>FC_TRA_RAIL_MTU_E!N47+FC_TRA_RAIL_CPT_E!N47+FC_TRA_RAIL_HST_E!N47+FC_TRA_RAIL_FRT_E!N47</f>
        <v>0</v>
      </c>
      <c r="O47" s="8">
        <f>FC_TRA_RAIL_MTU_E!O47+FC_TRA_RAIL_CPT_E!O47+FC_TRA_RAIL_HST_E!O47+FC_TRA_RAIL_FRT_E!O47</f>
        <v>0</v>
      </c>
      <c r="P47" s="8">
        <f>FC_TRA_RAIL_MTU_E!P47+FC_TRA_RAIL_CPT_E!P47+FC_TRA_RAIL_HST_E!P47+FC_TRA_RAIL_FRT_E!P47</f>
        <v>0</v>
      </c>
      <c r="Q47" s="8">
        <f>FC_TRA_RAIL_MTU_E!Q47+FC_TRA_RAIL_CPT_E!Q47+FC_TRA_RAIL_HST_E!Q47+FC_TRA_RAIL_FRT_E!Q47</f>
        <v>0</v>
      </c>
      <c r="R47" s="8">
        <f>FC_TRA_RAIL_MTU_E!R47+FC_TRA_RAIL_CPT_E!R47+FC_TRA_RAIL_HST_E!R47+FC_TRA_RAIL_FRT_E!R47</f>
        <v>0</v>
      </c>
      <c r="S47" s="8">
        <f>FC_TRA_RAIL_MTU_E!S47+FC_TRA_RAIL_CPT_E!S47+FC_TRA_RAIL_HST_E!S47+FC_TRA_RAIL_FRT_E!S47</f>
        <v>0</v>
      </c>
      <c r="T47" s="8">
        <f>FC_TRA_RAIL_MTU_E!T47+FC_TRA_RAIL_CPT_E!T47+FC_TRA_RAIL_HST_E!T47+FC_TRA_RAIL_FRT_E!T47</f>
        <v>0</v>
      </c>
      <c r="U47" s="8">
        <f>FC_TRA_RAIL_MTU_E!U47+FC_TRA_RAIL_CPT_E!U47+FC_TRA_RAIL_HST_E!U47+FC_TRA_RAIL_FRT_E!U47</f>
        <v>0</v>
      </c>
      <c r="V47" s="8">
        <f>FC_TRA_RAIL_MTU_E!V47+FC_TRA_RAIL_CPT_E!V47+FC_TRA_RAIL_HST_E!V47+FC_TRA_RAIL_FRT_E!V47</f>
        <v>0</v>
      </c>
      <c r="W47" s="8">
        <f>FC_TRA_RAIL_MTU_E!W47+FC_TRA_RAIL_CPT_E!W47+FC_TRA_RAIL_HST_E!W47+FC_TRA_RAIL_FRT_E!W47</f>
        <v>0</v>
      </c>
      <c r="X47" s="8">
        <f>FC_TRA_RAIL_MTU_E!X47+FC_TRA_RAIL_CPT_E!X47+FC_TRA_RAIL_HST_E!X47+FC_TRA_RAIL_FRT_E!X47</f>
        <v>0</v>
      </c>
      <c r="Y47" s="8">
        <f>FC_TRA_RAIL_MTU_E!Y47+FC_TRA_RAIL_CPT_E!Y47+FC_TRA_RAIL_HST_E!Y47+FC_TRA_RAIL_FRT_E!Y47</f>
        <v>0</v>
      </c>
      <c r="Z47" s="8">
        <f>FC_TRA_RAIL_MTU_E!Z47+FC_TRA_RAIL_CPT_E!Z47+FC_TRA_RAIL_HST_E!Z47+FC_TRA_RAIL_FRT_E!Z47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FC_TRA_RAIL_MTU_E!C48+FC_TRA_RAIL_CPT_E!C48+FC_TRA_RAIL_HST_E!C48+FC_TRA_RAIL_FRT_E!C48</f>
        <v>0</v>
      </c>
      <c r="D48" s="8">
        <f>FC_TRA_RAIL_MTU_E!D48+FC_TRA_RAIL_CPT_E!D48+FC_TRA_RAIL_HST_E!D48+FC_TRA_RAIL_FRT_E!D48</f>
        <v>0</v>
      </c>
      <c r="E48" s="8">
        <f>FC_TRA_RAIL_MTU_E!E48+FC_TRA_RAIL_CPT_E!E48+FC_TRA_RAIL_HST_E!E48+FC_TRA_RAIL_FRT_E!E48</f>
        <v>0</v>
      </c>
      <c r="F48" s="8">
        <f>FC_TRA_RAIL_MTU_E!F48+FC_TRA_RAIL_CPT_E!F48+FC_TRA_RAIL_HST_E!F48+FC_TRA_RAIL_FRT_E!F48</f>
        <v>0</v>
      </c>
      <c r="G48" s="8">
        <f>FC_TRA_RAIL_MTU_E!G48+FC_TRA_RAIL_CPT_E!G48+FC_TRA_RAIL_HST_E!G48+FC_TRA_RAIL_FRT_E!G48</f>
        <v>0</v>
      </c>
      <c r="H48" s="8">
        <f>FC_TRA_RAIL_MTU_E!H48+FC_TRA_RAIL_CPT_E!H48+FC_TRA_RAIL_HST_E!H48+FC_TRA_RAIL_FRT_E!H48</f>
        <v>0</v>
      </c>
      <c r="I48" s="8">
        <f>FC_TRA_RAIL_MTU_E!I48+FC_TRA_RAIL_CPT_E!I48+FC_TRA_RAIL_HST_E!I48+FC_TRA_RAIL_FRT_E!I48</f>
        <v>0</v>
      </c>
      <c r="J48" s="8">
        <f>FC_TRA_RAIL_MTU_E!J48+FC_TRA_RAIL_CPT_E!J48+FC_TRA_RAIL_HST_E!J48+FC_TRA_RAIL_FRT_E!J48</f>
        <v>0</v>
      </c>
      <c r="K48" s="8">
        <f>FC_TRA_RAIL_MTU_E!K48+FC_TRA_RAIL_CPT_E!K48+FC_TRA_RAIL_HST_E!K48+FC_TRA_RAIL_FRT_E!K48</f>
        <v>0</v>
      </c>
      <c r="L48" s="8">
        <f>FC_TRA_RAIL_MTU_E!L48+FC_TRA_RAIL_CPT_E!L48+FC_TRA_RAIL_HST_E!L48+FC_TRA_RAIL_FRT_E!L48</f>
        <v>0</v>
      </c>
      <c r="M48" s="8">
        <f>FC_TRA_RAIL_MTU_E!M48+FC_TRA_RAIL_CPT_E!M48+FC_TRA_RAIL_HST_E!M48+FC_TRA_RAIL_FRT_E!M48</f>
        <v>0</v>
      </c>
      <c r="N48" s="8">
        <f>FC_TRA_RAIL_MTU_E!N48+FC_TRA_RAIL_CPT_E!N48+FC_TRA_RAIL_HST_E!N48+FC_TRA_RAIL_FRT_E!N48</f>
        <v>0</v>
      </c>
      <c r="O48" s="8">
        <f>FC_TRA_RAIL_MTU_E!O48+FC_TRA_RAIL_CPT_E!O48+FC_TRA_RAIL_HST_E!O48+FC_TRA_RAIL_FRT_E!O48</f>
        <v>0</v>
      </c>
      <c r="P48" s="8">
        <f>FC_TRA_RAIL_MTU_E!P48+FC_TRA_RAIL_CPT_E!P48+FC_TRA_RAIL_HST_E!P48+FC_TRA_RAIL_FRT_E!P48</f>
        <v>0</v>
      </c>
      <c r="Q48" s="8">
        <f>FC_TRA_RAIL_MTU_E!Q48+FC_TRA_RAIL_CPT_E!Q48+FC_TRA_RAIL_HST_E!Q48+FC_TRA_RAIL_FRT_E!Q48</f>
        <v>0</v>
      </c>
      <c r="R48" s="8">
        <f>FC_TRA_RAIL_MTU_E!R48+FC_TRA_RAIL_CPT_E!R48+FC_TRA_RAIL_HST_E!R48+FC_TRA_RAIL_FRT_E!R48</f>
        <v>0</v>
      </c>
      <c r="S48" s="8">
        <f>FC_TRA_RAIL_MTU_E!S48+FC_TRA_RAIL_CPT_E!S48+FC_TRA_RAIL_HST_E!S48+FC_TRA_RAIL_FRT_E!S48</f>
        <v>0</v>
      </c>
      <c r="T48" s="8">
        <f>FC_TRA_RAIL_MTU_E!T48+FC_TRA_RAIL_CPT_E!T48+FC_TRA_RAIL_HST_E!T48+FC_TRA_RAIL_FRT_E!T48</f>
        <v>0</v>
      </c>
      <c r="U48" s="8">
        <f>FC_TRA_RAIL_MTU_E!U48+FC_TRA_RAIL_CPT_E!U48+FC_TRA_RAIL_HST_E!U48+FC_TRA_RAIL_FRT_E!U48</f>
        <v>0</v>
      </c>
      <c r="V48" s="8">
        <f>FC_TRA_RAIL_MTU_E!V48+FC_TRA_RAIL_CPT_E!V48+FC_TRA_RAIL_HST_E!V48+FC_TRA_RAIL_FRT_E!V48</f>
        <v>0</v>
      </c>
      <c r="W48" s="8">
        <f>FC_TRA_RAIL_MTU_E!W48+FC_TRA_RAIL_CPT_E!W48+FC_TRA_RAIL_HST_E!W48+FC_TRA_RAIL_FRT_E!W48</f>
        <v>0</v>
      </c>
      <c r="X48" s="8">
        <f>FC_TRA_RAIL_MTU_E!X48+FC_TRA_RAIL_CPT_E!X48+FC_TRA_RAIL_HST_E!X48+FC_TRA_RAIL_FRT_E!X48</f>
        <v>0</v>
      </c>
      <c r="Y48" s="8">
        <f>FC_TRA_RAIL_MTU_E!Y48+FC_TRA_RAIL_CPT_E!Y48+FC_TRA_RAIL_HST_E!Y48+FC_TRA_RAIL_FRT_E!Y48</f>
        <v>0</v>
      </c>
      <c r="Z48" s="8">
        <f>FC_TRA_RAIL_MTU_E!Z48+FC_TRA_RAIL_CPT_E!Z48+FC_TRA_RAIL_HST_E!Z48+FC_TRA_RAIL_FRT_E!Z48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FC_TRA_RAIL_MTU_E!C49+FC_TRA_RAIL_CPT_E!C49+FC_TRA_RAIL_HST_E!C49+FC_TRA_RAIL_FRT_E!C49</f>
        <v>0</v>
      </c>
      <c r="D49" s="8">
        <f>FC_TRA_RAIL_MTU_E!D49+FC_TRA_RAIL_CPT_E!D49+FC_TRA_RAIL_HST_E!D49+FC_TRA_RAIL_FRT_E!D49</f>
        <v>0</v>
      </c>
      <c r="E49" s="8">
        <f>FC_TRA_RAIL_MTU_E!E49+FC_TRA_RAIL_CPT_E!E49+FC_TRA_RAIL_HST_E!E49+FC_TRA_RAIL_FRT_E!E49</f>
        <v>0</v>
      </c>
      <c r="F49" s="8">
        <f>FC_TRA_RAIL_MTU_E!F49+FC_TRA_RAIL_CPT_E!F49+FC_TRA_RAIL_HST_E!F49+FC_TRA_RAIL_FRT_E!F49</f>
        <v>0</v>
      </c>
      <c r="G49" s="8">
        <f>FC_TRA_RAIL_MTU_E!G49+FC_TRA_RAIL_CPT_E!G49+FC_TRA_RAIL_HST_E!G49+FC_TRA_RAIL_FRT_E!G49</f>
        <v>0</v>
      </c>
      <c r="H49" s="8">
        <f>FC_TRA_RAIL_MTU_E!H49+FC_TRA_RAIL_CPT_E!H49+FC_TRA_RAIL_HST_E!H49+FC_TRA_RAIL_FRT_E!H49</f>
        <v>0</v>
      </c>
      <c r="I49" s="8">
        <f>FC_TRA_RAIL_MTU_E!I49+FC_TRA_RAIL_CPT_E!I49+FC_TRA_RAIL_HST_E!I49+FC_TRA_RAIL_FRT_E!I49</f>
        <v>0</v>
      </c>
      <c r="J49" s="8">
        <f>FC_TRA_RAIL_MTU_E!J49+FC_TRA_RAIL_CPT_E!J49+FC_TRA_RAIL_HST_E!J49+FC_TRA_RAIL_FRT_E!J49</f>
        <v>0</v>
      </c>
      <c r="K49" s="8">
        <f>FC_TRA_RAIL_MTU_E!K49+FC_TRA_RAIL_CPT_E!K49+FC_TRA_RAIL_HST_E!K49+FC_TRA_RAIL_FRT_E!K49</f>
        <v>0</v>
      </c>
      <c r="L49" s="8">
        <f>FC_TRA_RAIL_MTU_E!L49+FC_TRA_RAIL_CPT_E!L49+FC_TRA_RAIL_HST_E!L49+FC_TRA_RAIL_FRT_E!L49</f>
        <v>0</v>
      </c>
      <c r="M49" s="8">
        <f>FC_TRA_RAIL_MTU_E!M49+FC_TRA_RAIL_CPT_E!M49+FC_TRA_RAIL_HST_E!M49+FC_TRA_RAIL_FRT_E!M49</f>
        <v>0</v>
      </c>
      <c r="N49" s="8">
        <f>FC_TRA_RAIL_MTU_E!N49+FC_TRA_RAIL_CPT_E!N49+FC_TRA_RAIL_HST_E!N49+FC_TRA_RAIL_FRT_E!N49</f>
        <v>0</v>
      </c>
      <c r="O49" s="8">
        <f>FC_TRA_RAIL_MTU_E!O49+FC_TRA_RAIL_CPT_E!O49+FC_TRA_RAIL_HST_E!O49+FC_TRA_RAIL_FRT_E!O49</f>
        <v>0</v>
      </c>
      <c r="P49" s="8">
        <f>FC_TRA_RAIL_MTU_E!P49+FC_TRA_RAIL_CPT_E!P49+FC_TRA_RAIL_HST_E!P49+FC_TRA_RAIL_FRT_E!P49</f>
        <v>0</v>
      </c>
      <c r="Q49" s="8">
        <f>FC_TRA_RAIL_MTU_E!Q49+FC_TRA_RAIL_CPT_E!Q49+FC_TRA_RAIL_HST_E!Q49+FC_TRA_RAIL_FRT_E!Q49</f>
        <v>0</v>
      </c>
      <c r="R49" s="8">
        <f>FC_TRA_RAIL_MTU_E!R49+FC_TRA_RAIL_CPT_E!R49+FC_TRA_RAIL_HST_E!R49+FC_TRA_RAIL_FRT_E!R49</f>
        <v>0</v>
      </c>
      <c r="S49" s="8">
        <f>FC_TRA_RAIL_MTU_E!S49+FC_TRA_RAIL_CPT_E!S49+FC_TRA_RAIL_HST_E!S49+FC_TRA_RAIL_FRT_E!S49</f>
        <v>0</v>
      </c>
      <c r="T49" s="8">
        <f>FC_TRA_RAIL_MTU_E!T49+FC_TRA_RAIL_CPT_E!T49+FC_TRA_RAIL_HST_E!T49+FC_TRA_RAIL_FRT_E!T49</f>
        <v>0</v>
      </c>
      <c r="U49" s="8">
        <f>FC_TRA_RAIL_MTU_E!U49+FC_TRA_RAIL_CPT_E!U49+FC_TRA_RAIL_HST_E!U49+FC_TRA_RAIL_FRT_E!U49</f>
        <v>0</v>
      </c>
      <c r="V49" s="8">
        <f>FC_TRA_RAIL_MTU_E!V49+FC_TRA_RAIL_CPT_E!V49+FC_TRA_RAIL_HST_E!V49+FC_TRA_RAIL_FRT_E!V49</f>
        <v>0</v>
      </c>
      <c r="W49" s="8">
        <f>FC_TRA_RAIL_MTU_E!W49+FC_TRA_RAIL_CPT_E!W49+FC_TRA_RAIL_HST_E!W49+FC_TRA_RAIL_FRT_E!W49</f>
        <v>0</v>
      </c>
      <c r="X49" s="8">
        <f>FC_TRA_RAIL_MTU_E!X49+FC_TRA_RAIL_CPT_E!X49+FC_TRA_RAIL_HST_E!X49+FC_TRA_RAIL_FRT_E!X49</f>
        <v>0</v>
      </c>
      <c r="Y49" s="8">
        <f>FC_TRA_RAIL_MTU_E!Y49+FC_TRA_RAIL_CPT_E!Y49+FC_TRA_RAIL_HST_E!Y49+FC_TRA_RAIL_FRT_E!Y49</f>
        <v>0</v>
      </c>
      <c r="Z49" s="8">
        <f>FC_TRA_RAIL_MTU_E!Z49+FC_TRA_RAIL_CPT_E!Z49+FC_TRA_RAIL_HST_E!Z49+FC_TRA_RAIL_FRT_E!Z49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FC_TRA_RAIL_MTU_E!C50+FC_TRA_RAIL_CPT_E!C50+FC_TRA_RAIL_HST_E!C50+FC_TRA_RAIL_FRT_E!C50</f>
        <v>0</v>
      </c>
      <c r="D50" s="8">
        <f>FC_TRA_RAIL_MTU_E!D50+FC_TRA_RAIL_CPT_E!D50+FC_TRA_RAIL_HST_E!D50+FC_TRA_RAIL_FRT_E!D50</f>
        <v>0</v>
      </c>
      <c r="E50" s="8">
        <f>FC_TRA_RAIL_MTU_E!E50+FC_TRA_RAIL_CPT_E!E50+FC_TRA_RAIL_HST_E!E50+FC_TRA_RAIL_FRT_E!E50</f>
        <v>0</v>
      </c>
      <c r="F50" s="8">
        <f>FC_TRA_RAIL_MTU_E!F50+FC_TRA_RAIL_CPT_E!F50+FC_TRA_RAIL_HST_E!F50+FC_TRA_RAIL_FRT_E!F50</f>
        <v>0</v>
      </c>
      <c r="G50" s="8">
        <f>FC_TRA_RAIL_MTU_E!G50+FC_TRA_RAIL_CPT_E!G50+FC_TRA_RAIL_HST_E!G50+FC_TRA_RAIL_FRT_E!G50</f>
        <v>0</v>
      </c>
      <c r="H50" s="8">
        <f>FC_TRA_RAIL_MTU_E!H50+FC_TRA_RAIL_CPT_E!H50+FC_TRA_RAIL_HST_E!H50+FC_TRA_RAIL_FRT_E!H50</f>
        <v>0</v>
      </c>
      <c r="I50" s="8">
        <f>FC_TRA_RAIL_MTU_E!I50+FC_TRA_RAIL_CPT_E!I50+FC_TRA_RAIL_HST_E!I50+FC_TRA_RAIL_FRT_E!I50</f>
        <v>0</v>
      </c>
      <c r="J50" s="8">
        <f>FC_TRA_RAIL_MTU_E!J50+FC_TRA_RAIL_CPT_E!J50+FC_TRA_RAIL_HST_E!J50+FC_TRA_RAIL_FRT_E!J50</f>
        <v>0</v>
      </c>
      <c r="K50" s="8">
        <f>FC_TRA_RAIL_MTU_E!K50+FC_TRA_RAIL_CPT_E!K50+FC_TRA_RAIL_HST_E!K50+FC_TRA_RAIL_FRT_E!K50</f>
        <v>0</v>
      </c>
      <c r="L50" s="8">
        <f>FC_TRA_RAIL_MTU_E!L50+FC_TRA_RAIL_CPT_E!L50+FC_TRA_RAIL_HST_E!L50+FC_TRA_RAIL_FRT_E!L50</f>
        <v>0</v>
      </c>
      <c r="M50" s="8">
        <f>FC_TRA_RAIL_MTU_E!M50+FC_TRA_RAIL_CPT_E!M50+FC_TRA_RAIL_HST_E!M50+FC_TRA_RAIL_FRT_E!M50</f>
        <v>0</v>
      </c>
      <c r="N50" s="8">
        <f>FC_TRA_RAIL_MTU_E!N50+FC_TRA_RAIL_CPT_E!N50+FC_TRA_RAIL_HST_E!N50+FC_TRA_RAIL_FRT_E!N50</f>
        <v>0</v>
      </c>
      <c r="O50" s="8">
        <f>FC_TRA_RAIL_MTU_E!O50+FC_TRA_RAIL_CPT_E!O50+FC_TRA_RAIL_HST_E!O50+FC_TRA_RAIL_FRT_E!O50</f>
        <v>0</v>
      </c>
      <c r="P50" s="8">
        <f>FC_TRA_RAIL_MTU_E!P50+FC_TRA_RAIL_CPT_E!P50+FC_TRA_RAIL_HST_E!P50+FC_TRA_RAIL_FRT_E!P50</f>
        <v>0</v>
      </c>
      <c r="Q50" s="8">
        <f>FC_TRA_RAIL_MTU_E!Q50+FC_TRA_RAIL_CPT_E!Q50+FC_TRA_RAIL_HST_E!Q50+FC_TRA_RAIL_FRT_E!Q50</f>
        <v>0</v>
      </c>
      <c r="R50" s="8">
        <f>FC_TRA_RAIL_MTU_E!R50+FC_TRA_RAIL_CPT_E!R50+FC_TRA_RAIL_HST_E!R50+FC_TRA_RAIL_FRT_E!R50</f>
        <v>0</v>
      </c>
      <c r="S50" s="8">
        <f>FC_TRA_RAIL_MTU_E!S50+FC_TRA_RAIL_CPT_E!S50+FC_TRA_RAIL_HST_E!S50+FC_TRA_RAIL_FRT_E!S50</f>
        <v>0</v>
      </c>
      <c r="T50" s="8">
        <f>FC_TRA_RAIL_MTU_E!T50+FC_TRA_RAIL_CPT_E!T50+FC_TRA_RAIL_HST_E!T50+FC_TRA_RAIL_FRT_E!T50</f>
        <v>0</v>
      </c>
      <c r="U50" s="8">
        <f>FC_TRA_RAIL_MTU_E!U50+FC_TRA_RAIL_CPT_E!U50+FC_TRA_RAIL_HST_E!U50+FC_TRA_RAIL_FRT_E!U50</f>
        <v>0</v>
      </c>
      <c r="V50" s="8">
        <f>FC_TRA_RAIL_MTU_E!V50+FC_TRA_RAIL_CPT_E!V50+FC_TRA_RAIL_HST_E!V50+FC_TRA_RAIL_FRT_E!V50</f>
        <v>0</v>
      </c>
      <c r="W50" s="8">
        <f>FC_TRA_RAIL_MTU_E!W50+FC_TRA_RAIL_CPT_E!W50+FC_TRA_RAIL_HST_E!W50+FC_TRA_RAIL_FRT_E!W50</f>
        <v>0</v>
      </c>
      <c r="X50" s="8">
        <f>FC_TRA_RAIL_MTU_E!X50+FC_TRA_RAIL_CPT_E!X50+FC_TRA_RAIL_HST_E!X50+FC_TRA_RAIL_FRT_E!X50</f>
        <v>0</v>
      </c>
      <c r="Y50" s="8">
        <f>FC_TRA_RAIL_MTU_E!Y50+FC_TRA_RAIL_CPT_E!Y50+FC_TRA_RAIL_HST_E!Y50+FC_TRA_RAIL_FRT_E!Y50</f>
        <v>0</v>
      </c>
      <c r="Z50" s="8">
        <f>FC_TRA_RAIL_MTU_E!Z50+FC_TRA_RAIL_CPT_E!Z50+FC_TRA_RAIL_HST_E!Z50+FC_TRA_RAIL_FRT_E!Z50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FC_TRA_RAIL_MTU_E!C51+FC_TRA_RAIL_CPT_E!C51+FC_TRA_RAIL_HST_E!C51+FC_TRA_RAIL_FRT_E!C51</f>
        <v>0</v>
      </c>
      <c r="D51" s="27">
        <f>FC_TRA_RAIL_MTU_E!D51+FC_TRA_RAIL_CPT_E!D51+FC_TRA_RAIL_HST_E!D51+FC_TRA_RAIL_FRT_E!D51</f>
        <v>0</v>
      </c>
      <c r="E51" s="27">
        <f>FC_TRA_RAIL_MTU_E!E51+FC_TRA_RAIL_CPT_E!E51+FC_TRA_RAIL_HST_E!E51+FC_TRA_RAIL_FRT_E!E51</f>
        <v>0</v>
      </c>
      <c r="F51" s="27">
        <f>FC_TRA_RAIL_MTU_E!F51+FC_TRA_RAIL_CPT_E!F51+FC_TRA_RAIL_HST_E!F51+FC_TRA_RAIL_FRT_E!F51</f>
        <v>0</v>
      </c>
      <c r="G51" s="27">
        <f>FC_TRA_RAIL_MTU_E!G51+FC_TRA_RAIL_CPT_E!G51+FC_TRA_RAIL_HST_E!G51+FC_TRA_RAIL_FRT_E!G51</f>
        <v>0</v>
      </c>
      <c r="H51" s="27">
        <f>FC_TRA_RAIL_MTU_E!H51+FC_TRA_RAIL_CPT_E!H51+FC_TRA_RAIL_HST_E!H51+FC_TRA_RAIL_FRT_E!H51</f>
        <v>0</v>
      </c>
      <c r="I51" s="27">
        <f>FC_TRA_RAIL_MTU_E!I51+FC_TRA_RAIL_CPT_E!I51+FC_TRA_RAIL_HST_E!I51+FC_TRA_RAIL_FRT_E!I51</f>
        <v>0</v>
      </c>
      <c r="J51" s="27">
        <f>FC_TRA_RAIL_MTU_E!J51+FC_TRA_RAIL_CPT_E!J51+FC_TRA_RAIL_HST_E!J51+FC_TRA_RAIL_FRT_E!J51</f>
        <v>0</v>
      </c>
      <c r="K51" s="27">
        <f>FC_TRA_RAIL_MTU_E!K51+FC_TRA_RAIL_CPT_E!K51+FC_TRA_RAIL_HST_E!K51+FC_TRA_RAIL_FRT_E!K51</f>
        <v>0</v>
      </c>
      <c r="L51" s="27">
        <f>FC_TRA_RAIL_MTU_E!L51+FC_TRA_RAIL_CPT_E!L51+FC_TRA_RAIL_HST_E!L51+FC_TRA_RAIL_FRT_E!L51</f>
        <v>0</v>
      </c>
      <c r="M51" s="27">
        <f>FC_TRA_RAIL_MTU_E!M51+FC_TRA_RAIL_CPT_E!M51+FC_TRA_RAIL_HST_E!M51+FC_TRA_RAIL_FRT_E!M51</f>
        <v>0</v>
      </c>
      <c r="N51" s="27">
        <f>FC_TRA_RAIL_MTU_E!N51+FC_TRA_RAIL_CPT_E!N51+FC_TRA_RAIL_HST_E!N51+FC_TRA_RAIL_FRT_E!N51</f>
        <v>0</v>
      </c>
      <c r="O51" s="27">
        <f>FC_TRA_RAIL_MTU_E!O51+FC_TRA_RAIL_CPT_E!O51+FC_TRA_RAIL_HST_E!O51+FC_TRA_RAIL_FRT_E!O51</f>
        <v>0</v>
      </c>
      <c r="P51" s="27">
        <f>FC_TRA_RAIL_MTU_E!P51+FC_TRA_RAIL_CPT_E!P51+FC_TRA_RAIL_HST_E!P51+FC_TRA_RAIL_FRT_E!P51</f>
        <v>0</v>
      </c>
      <c r="Q51" s="27">
        <f>FC_TRA_RAIL_MTU_E!Q51+FC_TRA_RAIL_CPT_E!Q51+FC_TRA_RAIL_HST_E!Q51+FC_TRA_RAIL_FRT_E!Q51</f>
        <v>0</v>
      </c>
      <c r="R51" s="27">
        <f>FC_TRA_RAIL_MTU_E!R51+FC_TRA_RAIL_CPT_E!R51+FC_TRA_RAIL_HST_E!R51+FC_TRA_RAIL_FRT_E!R51</f>
        <v>0</v>
      </c>
      <c r="S51" s="27">
        <f>FC_TRA_RAIL_MTU_E!S51+FC_TRA_RAIL_CPT_E!S51+FC_TRA_RAIL_HST_E!S51+FC_TRA_RAIL_FRT_E!S51</f>
        <v>0</v>
      </c>
      <c r="T51" s="27">
        <f>FC_TRA_RAIL_MTU_E!T51+FC_TRA_RAIL_CPT_E!T51+FC_TRA_RAIL_HST_E!T51+FC_TRA_RAIL_FRT_E!T51</f>
        <v>0</v>
      </c>
      <c r="U51" s="27">
        <f>FC_TRA_RAIL_MTU_E!U51+FC_TRA_RAIL_CPT_E!U51+FC_TRA_RAIL_HST_E!U51+FC_TRA_RAIL_FRT_E!U51</f>
        <v>0</v>
      </c>
      <c r="V51" s="27">
        <f>FC_TRA_RAIL_MTU_E!V51+FC_TRA_RAIL_CPT_E!V51+FC_TRA_RAIL_HST_E!V51+FC_TRA_RAIL_FRT_E!V51</f>
        <v>0</v>
      </c>
      <c r="W51" s="27">
        <f>FC_TRA_RAIL_MTU_E!W51+FC_TRA_RAIL_CPT_E!W51+FC_TRA_RAIL_HST_E!W51+FC_TRA_RAIL_FRT_E!W51</f>
        <v>0</v>
      </c>
      <c r="X51" s="27">
        <f>FC_TRA_RAIL_MTU_E!X51+FC_TRA_RAIL_CPT_E!X51+FC_TRA_RAIL_HST_E!X51+FC_TRA_RAIL_FRT_E!X51</f>
        <v>0</v>
      </c>
      <c r="Y51" s="27">
        <f>FC_TRA_RAIL_MTU_E!Y51+FC_TRA_RAIL_CPT_E!Y51+FC_TRA_RAIL_HST_E!Y51+FC_TRA_RAIL_FRT_E!Y51</f>
        <v>0</v>
      </c>
      <c r="Z51" s="27">
        <f>FC_TRA_RAIL_MTU_E!Z51+FC_TRA_RAIL_CPT_E!Z51+FC_TRA_RAIL_HST_E!Z51+FC_TRA_RAIL_FRT_E!Z51</f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0</v>
      </c>
      <c r="D52" s="27">
        <f t="shared" ref="D52:W52" si="30">SUM(D53:D54)</f>
        <v>0</v>
      </c>
      <c r="E52" s="27">
        <f t="shared" si="30"/>
        <v>0</v>
      </c>
      <c r="F52" s="27">
        <f t="shared" si="30"/>
        <v>0</v>
      </c>
      <c r="G52" s="27">
        <f t="shared" si="30"/>
        <v>0</v>
      </c>
      <c r="H52" s="27">
        <f t="shared" si="30"/>
        <v>0</v>
      </c>
      <c r="I52" s="27">
        <f t="shared" si="30"/>
        <v>0</v>
      </c>
      <c r="J52" s="27">
        <f t="shared" si="30"/>
        <v>0</v>
      </c>
      <c r="K52" s="27">
        <f t="shared" si="30"/>
        <v>0</v>
      </c>
      <c r="L52" s="27">
        <f t="shared" si="30"/>
        <v>0</v>
      </c>
      <c r="M52" s="27">
        <f t="shared" si="30"/>
        <v>0</v>
      </c>
      <c r="N52" s="27">
        <f t="shared" si="30"/>
        <v>0</v>
      </c>
      <c r="O52" s="27">
        <f t="shared" si="30"/>
        <v>0</v>
      </c>
      <c r="P52" s="27">
        <f t="shared" si="30"/>
        <v>0</v>
      </c>
      <c r="Q52" s="27">
        <f t="shared" si="30"/>
        <v>0</v>
      </c>
      <c r="R52" s="27">
        <f t="shared" si="30"/>
        <v>0</v>
      </c>
      <c r="S52" s="27">
        <f t="shared" si="30"/>
        <v>0</v>
      </c>
      <c r="T52" s="27">
        <f t="shared" si="30"/>
        <v>0</v>
      </c>
      <c r="U52" s="27">
        <f t="shared" si="30"/>
        <v>0</v>
      </c>
      <c r="V52" s="27">
        <f t="shared" si="30"/>
        <v>0</v>
      </c>
      <c r="W52" s="27">
        <f t="shared" si="30"/>
        <v>0</v>
      </c>
      <c r="X52" s="27">
        <f t="shared" ref="X52:Z52" si="31">SUM(X53:X54)</f>
        <v>0</v>
      </c>
      <c r="Y52" s="27">
        <f t="shared" si="31"/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f>FC_TRA_RAIL_MTU_E!C53+FC_TRA_RAIL_CPT_E!C53+FC_TRA_RAIL_HST_E!C53+FC_TRA_RAIL_FRT_E!C53</f>
        <v>0</v>
      </c>
      <c r="D53" s="8">
        <f>FC_TRA_RAIL_MTU_E!D53+FC_TRA_RAIL_CPT_E!D53+FC_TRA_RAIL_HST_E!D53+FC_TRA_RAIL_FRT_E!D53</f>
        <v>0</v>
      </c>
      <c r="E53" s="8">
        <f>FC_TRA_RAIL_MTU_E!E53+FC_TRA_RAIL_CPT_E!E53+FC_TRA_RAIL_HST_E!E53+FC_TRA_RAIL_FRT_E!E53</f>
        <v>0</v>
      </c>
      <c r="F53" s="8">
        <f>FC_TRA_RAIL_MTU_E!F53+FC_TRA_RAIL_CPT_E!F53+FC_TRA_RAIL_HST_E!F53+FC_TRA_RAIL_FRT_E!F53</f>
        <v>0</v>
      </c>
      <c r="G53" s="8">
        <f>FC_TRA_RAIL_MTU_E!G53+FC_TRA_RAIL_CPT_E!G53+FC_TRA_RAIL_HST_E!G53+FC_TRA_RAIL_FRT_E!G53</f>
        <v>0</v>
      </c>
      <c r="H53" s="8">
        <f>FC_TRA_RAIL_MTU_E!H53+FC_TRA_RAIL_CPT_E!H53+FC_TRA_RAIL_HST_E!H53+FC_TRA_RAIL_FRT_E!H53</f>
        <v>0</v>
      </c>
      <c r="I53" s="8">
        <f>FC_TRA_RAIL_MTU_E!I53+FC_TRA_RAIL_CPT_E!I53+FC_TRA_RAIL_HST_E!I53+FC_TRA_RAIL_FRT_E!I53</f>
        <v>0</v>
      </c>
      <c r="J53" s="8">
        <f>FC_TRA_RAIL_MTU_E!J53+FC_TRA_RAIL_CPT_E!J53+FC_TRA_RAIL_HST_E!J53+FC_TRA_RAIL_FRT_E!J53</f>
        <v>0</v>
      </c>
      <c r="K53" s="8">
        <f>FC_TRA_RAIL_MTU_E!K53+FC_TRA_RAIL_CPT_E!K53+FC_TRA_RAIL_HST_E!K53+FC_TRA_RAIL_FRT_E!K53</f>
        <v>0</v>
      </c>
      <c r="L53" s="8">
        <f>FC_TRA_RAIL_MTU_E!L53+FC_TRA_RAIL_CPT_E!L53+FC_TRA_RAIL_HST_E!L53+FC_TRA_RAIL_FRT_E!L53</f>
        <v>0</v>
      </c>
      <c r="M53" s="8">
        <f>FC_TRA_RAIL_MTU_E!M53+FC_TRA_RAIL_CPT_E!M53+FC_TRA_RAIL_HST_E!M53+FC_TRA_RAIL_FRT_E!M53</f>
        <v>0</v>
      </c>
      <c r="N53" s="8">
        <f>FC_TRA_RAIL_MTU_E!N53+FC_TRA_RAIL_CPT_E!N53+FC_TRA_RAIL_HST_E!N53+FC_TRA_RAIL_FRT_E!N53</f>
        <v>0</v>
      </c>
      <c r="O53" s="8">
        <f>FC_TRA_RAIL_MTU_E!O53+FC_TRA_RAIL_CPT_E!O53+FC_TRA_RAIL_HST_E!O53+FC_TRA_RAIL_FRT_E!O53</f>
        <v>0</v>
      </c>
      <c r="P53" s="8">
        <f>FC_TRA_RAIL_MTU_E!P53+FC_TRA_RAIL_CPT_E!P53+FC_TRA_RAIL_HST_E!P53+FC_TRA_RAIL_FRT_E!P53</f>
        <v>0</v>
      </c>
      <c r="Q53" s="8">
        <f>FC_TRA_RAIL_MTU_E!Q53+FC_TRA_RAIL_CPT_E!Q53+FC_TRA_RAIL_HST_E!Q53+FC_TRA_RAIL_FRT_E!Q53</f>
        <v>0</v>
      </c>
      <c r="R53" s="8">
        <f>FC_TRA_RAIL_MTU_E!R53+FC_TRA_RAIL_CPT_E!R53+FC_TRA_RAIL_HST_E!R53+FC_TRA_RAIL_FRT_E!R53</f>
        <v>0</v>
      </c>
      <c r="S53" s="8">
        <f>FC_TRA_RAIL_MTU_E!S53+FC_TRA_RAIL_CPT_E!S53+FC_TRA_RAIL_HST_E!S53+FC_TRA_RAIL_FRT_E!S53</f>
        <v>0</v>
      </c>
      <c r="T53" s="8">
        <f>FC_TRA_RAIL_MTU_E!T53+FC_TRA_RAIL_CPT_E!T53+FC_TRA_RAIL_HST_E!T53+FC_TRA_RAIL_FRT_E!T53</f>
        <v>0</v>
      </c>
      <c r="U53" s="8">
        <f>FC_TRA_RAIL_MTU_E!U53+FC_TRA_RAIL_CPT_E!U53+FC_TRA_RAIL_HST_E!U53+FC_TRA_RAIL_FRT_E!U53</f>
        <v>0</v>
      </c>
      <c r="V53" s="8">
        <f>FC_TRA_RAIL_MTU_E!V53+FC_TRA_RAIL_CPT_E!V53+FC_TRA_RAIL_HST_E!V53+FC_TRA_RAIL_FRT_E!V53</f>
        <v>0</v>
      </c>
      <c r="W53" s="8">
        <f>FC_TRA_RAIL_MTU_E!W53+FC_TRA_RAIL_CPT_E!W53+FC_TRA_RAIL_HST_E!W53+FC_TRA_RAIL_FRT_E!W53</f>
        <v>0</v>
      </c>
      <c r="X53" s="8">
        <f>FC_TRA_RAIL_MTU_E!X53+FC_TRA_RAIL_CPT_E!X53+FC_TRA_RAIL_HST_E!X53+FC_TRA_RAIL_FRT_E!X53</f>
        <v>0</v>
      </c>
      <c r="Y53" s="8">
        <f>FC_TRA_RAIL_MTU_E!Y53+FC_TRA_RAIL_CPT_E!Y53+FC_TRA_RAIL_HST_E!Y53+FC_TRA_RAIL_FRT_E!Y53</f>
        <v>0</v>
      </c>
      <c r="Z53" s="8">
        <f>FC_TRA_RAIL_MTU_E!Z53+FC_TRA_RAIL_CPT_E!Z53+FC_TRA_RAIL_HST_E!Z53+FC_TRA_RAIL_FRT_E!Z53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FC_TRA_RAIL_MTU_E!C54+FC_TRA_RAIL_CPT_E!C54+FC_TRA_RAIL_HST_E!C54+FC_TRA_RAIL_FRT_E!C54</f>
        <v>0</v>
      </c>
      <c r="D54" s="45">
        <f>FC_TRA_RAIL_MTU_E!D54+FC_TRA_RAIL_CPT_E!D54+FC_TRA_RAIL_HST_E!D54+FC_TRA_RAIL_FRT_E!D54</f>
        <v>0</v>
      </c>
      <c r="E54" s="45">
        <f>FC_TRA_RAIL_MTU_E!E54+FC_TRA_RAIL_CPT_E!E54+FC_TRA_RAIL_HST_E!E54+FC_TRA_RAIL_FRT_E!E54</f>
        <v>0</v>
      </c>
      <c r="F54" s="45">
        <f>FC_TRA_RAIL_MTU_E!F54+FC_TRA_RAIL_CPT_E!F54+FC_TRA_RAIL_HST_E!F54+FC_TRA_RAIL_FRT_E!F54</f>
        <v>0</v>
      </c>
      <c r="G54" s="45">
        <f>FC_TRA_RAIL_MTU_E!G54+FC_TRA_RAIL_CPT_E!G54+FC_TRA_RAIL_HST_E!G54+FC_TRA_RAIL_FRT_E!G54</f>
        <v>0</v>
      </c>
      <c r="H54" s="45">
        <f>FC_TRA_RAIL_MTU_E!H54+FC_TRA_RAIL_CPT_E!H54+FC_TRA_RAIL_HST_E!H54+FC_TRA_RAIL_FRT_E!H54</f>
        <v>0</v>
      </c>
      <c r="I54" s="45">
        <f>FC_TRA_RAIL_MTU_E!I54+FC_TRA_RAIL_CPT_E!I54+FC_TRA_RAIL_HST_E!I54+FC_TRA_RAIL_FRT_E!I54</f>
        <v>0</v>
      </c>
      <c r="J54" s="45">
        <f>FC_TRA_RAIL_MTU_E!J54+FC_TRA_RAIL_CPT_E!J54+FC_TRA_RAIL_HST_E!J54+FC_TRA_RAIL_FRT_E!J54</f>
        <v>0</v>
      </c>
      <c r="K54" s="45">
        <f>FC_TRA_RAIL_MTU_E!K54+FC_TRA_RAIL_CPT_E!K54+FC_TRA_RAIL_HST_E!K54+FC_TRA_RAIL_FRT_E!K54</f>
        <v>0</v>
      </c>
      <c r="L54" s="45">
        <f>FC_TRA_RAIL_MTU_E!L54+FC_TRA_RAIL_CPT_E!L54+FC_TRA_RAIL_HST_E!L54+FC_TRA_RAIL_FRT_E!L54</f>
        <v>0</v>
      </c>
      <c r="M54" s="45">
        <f>FC_TRA_RAIL_MTU_E!M54+FC_TRA_RAIL_CPT_E!M54+FC_TRA_RAIL_HST_E!M54+FC_TRA_RAIL_FRT_E!M54</f>
        <v>0</v>
      </c>
      <c r="N54" s="45">
        <f>FC_TRA_RAIL_MTU_E!N54+FC_TRA_RAIL_CPT_E!N54+FC_TRA_RAIL_HST_E!N54+FC_TRA_RAIL_FRT_E!N54</f>
        <v>0</v>
      </c>
      <c r="O54" s="45">
        <f>FC_TRA_RAIL_MTU_E!O54+FC_TRA_RAIL_CPT_E!O54+FC_TRA_RAIL_HST_E!O54+FC_TRA_RAIL_FRT_E!O54</f>
        <v>0</v>
      </c>
      <c r="P54" s="45">
        <f>FC_TRA_RAIL_MTU_E!P54+FC_TRA_RAIL_CPT_E!P54+FC_TRA_RAIL_HST_E!P54+FC_TRA_RAIL_FRT_E!P54</f>
        <v>0</v>
      </c>
      <c r="Q54" s="45">
        <f>FC_TRA_RAIL_MTU_E!Q54+FC_TRA_RAIL_CPT_E!Q54+FC_TRA_RAIL_HST_E!Q54+FC_TRA_RAIL_FRT_E!Q54</f>
        <v>0</v>
      </c>
      <c r="R54" s="45">
        <f>FC_TRA_RAIL_MTU_E!R54+FC_TRA_RAIL_CPT_E!R54+FC_TRA_RAIL_HST_E!R54+FC_TRA_RAIL_FRT_E!R54</f>
        <v>0</v>
      </c>
      <c r="S54" s="45">
        <f>FC_TRA_RAIL_MTU_E!S54+FC_TRA_RAIL_CPT_E!S54+FC_TRA_RAIL_HST_E!S54+FC_TRA_RAIL_FRT_E!S54</f>
        <v>0</v>
      </c>
      <c r="T54" s="45">
        <f>FC_TRA_RAIL_MTU_E!T54+FC_TRA_RAIL_CPT_E!T54+FC_TRA_RAIL_HST_E!T54+FC_TRA_RAIL_FRT_E!T54</f>
        <v>0</v>
      </c>
      <c r="U54" s="45">
        <f>FC_TRA_RAIL_MTU_E!U54+FC_TRA_RAIL_CPT_E!U54+FC_TRA_RAIL_HST_E!U54+FC_TRA_RAIL_FRT_E!U54</f>
        <v>0</v>
      </c>
      <c r="V54" s="45">
        <f>FC_TRA_RAIL_MTU_E!V54+FC_TRA_RAIL_CPT_E!V54+FC_TRA_RAIL_HST_E!V54+FC_TRA_RAIL_FRT_E!V54</f>
        <v>0</v>
      </c>
      <c r="W54" s="45">
        <f>FC_TRA_RAIL_MTU_E!W54+FC_TRA_RAIL_CPT_E!W54+FC_TRA_RAIL_HST_E!W54+FC_TRA_RAIL_FRT_E!W54</f>
        <v>0</v>
      </c>
      <c r="X54" s="45">
        <f>FC_TRA_RAIL_MTU_E!X54+FC_TRA_RAIL_CPT_E!X54+FC_TRA_RAIL_HST_E!X54+FC_TRA_RAIL_FRT_E!X54</f>
        <v>0</v>
      </c>
      <c r="Y54" s="45">
        <f>FC_TRA_RAIL_MTU_E!Y54+FC_TRA_RAIL_CPT_E!Y54+FC_TRA_RAIL_HST_E!Y54+FC_TRA_RAIL_FRT_E!Y54</f>
        <v>0</v>
      </c>
      <c r="Z54" s="45">
        <f>FC_TRA_RAIL_MTU_E!Z54+FC_TRA_RAIL_CPT_E!Z54+FC_TRA_RAIL_HST_E!Z54+FC_TRA_RAIL_FRT_E!Z54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0</v>
      </c>
      <c r="D61" s="49">
        <f t="shared" si="32"/>
        <v>0</v>
      </c>
      <c r="E61" s="49">
        <f t="shared" si="32"/>
        <v>0</v>
      </c>
      <c r="F61" s="49">
        <f t="shared" si="32"/>
        <v>0</v>
      </c>
      <c r="G61" s="49">
        <f t="shared" si="32"/>
        <v>0</v>
      </c>
      <c r="H61" s="49">
        <f t="shared" si="32"/>
        <v>0</v>
      </c>
      <c r="I61" s="49">
        <f t="shared" si="32"/>
        <v>0</v>
      </c>
      <c r="J61" s="49">
        <f t="shared" si="32"/>
        <v>0</v>
      </c>
      <c r="K61" s="49">
        <f t="shared" si="32"/>
        <v>0</v>
      </c>
      <c r="L61" s="49">
        <f t="shared" si="32"/>
        <v>0</v>
      </c>
      <c r="M61" s="49">
        <f t="shared" si="32"/>
        <v>0</v>
      </c>
      <c r="N61" s="49">
        <f t="shared" si="32"/>
        <v>0</v>
      </c>
      <c r="O61" s="49">
        <f t="shared" si="32"/>
        <v>0</v>
      </c>
      <c r="P61" s="49">
        <f t="shared" si="32"/>
        <v>0</v>
      </c>
      <c r="Q61" s="49">
        <f t="shared" si="32"/>
        <v>0</v>
      </c>
      <c r="R61" s="49">
        <f t="shared" si="32"/>
        <v>0</v>
      </c>
      <c r="S61" s="49">
        <f t="shared" si="32"/>
        <v>0</v>
      </c>
      <c r="T61" s="49">
        <f t="shared" si="32"/>
        <v>2.0900160000000001E-2</v>
      </c>
      <c r="U61" s="49">
        <f t="shared" si="32"/>
        <v>0</v>
      </c>
      <c r="V61" s="49">
        <f t="shared" si="32"/>
        <v>0</v>
      </c>
      <c r="W61" s="49">
        <f t="shared" si="32"/>
        <v>0</v>
      </c>
      <c r="X61" s="49">
        <f t="shared" si="32"/>
        <v>0</v>
      </c>
      <c r="Y61" s="49">
        <f t="shared" ref="Y61:Z61" si="33">SUM(Y62:Y72)</f>
        <v>0</v>
      </c>
      <c r="Z61" s="49">
        <f t="shared" si="33"/>
        <v>0</v>
      </c>
    </row>
    <row r="62" spans="1:26" ht="11.25" customHeight="1" x14ac:dyDescent="0.2">
      <c r="A62" s="50" t="s">
        <v>92</v>
      </c>
      <c r="B62" s="51" t="s">
        <v>93</v>
      </c>
      <c r="C62" s="52">
        <f>FC_TRA_RAIL_MTU_E!C62+FC_TRA_RAIL_CPT_E!C62+FC_TRA_RAIL_HST_E!C62+FC_TRA_RAIL_FRT_E!C62</f>
        <v>0</v>
      </c>
      <c r="D62" s="52">
        <f>FC_TRA_RAIL_MTU_E!D62+FC_TRA_RAIL_CPT_E!D62+FC_TRA_RAIL_HST_E!D62+FC_TRA_RAIL_FRT_E!D62</f>
        <v>0</v>
      </c>
      <c r="E62" s="52">
        <f>FC_TRA_RAIL_MTU_E!E62+FC_TRA_RAIL_CPT_E!E62+FC_TRA_RAIL_HST_E!E62+FC_TRA_RAIL_FRT_E!E62</f>
        <v>0</v>
      </c>
      <c r="F62" s="52">
        <f>FC_TRA_RAIL_MTU_E!F62+FC_TRA_RAIL_CPT_E!F62+FC_TRA_RAIL_HST_E!F62+FC_TRA_RAIL_FRT_E!F62</f>
        <v>0</v>
      </c>
      <c r="G62" s="52">
        <f>FC_TRA_RAIL_MTU_E!G62+FC_TRA_RAIL_CPT_E!G62+FC_TRA_RAIL_HST_E!G62+FC_TRA_RAIL_FRT_E!G62</f>
        <v>0</v>
      </c>
      <c r="H62" s="52">
        <f>FC_TRA_RAIL_MTU_E!H62+FC_TRA_RAIL_CPT_E!H62+FC_TRA_RAIL_HST_E!H62+FC_TRA_RAIL_FRT_E!H62</f>
        <v>0</v>
      </c>
      <c r="I62" s="52">
        <f>FC_TRA_RAIL_MTU_E!I62+FC_TRA_RAIL_CPT_E!I62+FC_TRA_RAIL_HST_E!I62+FC_TRA_RAIL_FRT_E!I62</f>
        <v>0</v>
      </c>
      <c r="J62" s="52">
        <f>FC_TRA_RAIL_MTU_E!J62+FC_TRA_RAIL_CPT_E!J62+FC_TRA_RAIL_HST_E!J62+FC_TRA_RAIL_FRT_E!J62</f>
        <v>0</v>
      </c>
      <c r="K62" s="52">
        <f>FC_TRA_RAIL_MTU_E!K62+FC_TRA_RAIL_CPT_E!K62+FC_TRA_RAIL_HST_E!K62+FC_TRA_RAIL_FRT_E!K62</f>
        <v>0</v>
      </c>
      <c r="L62" s="52">
        <f>FC_TRA_RAIL_MTU_E!L62+FC_TRA_RAIL_CPT_E!L62+FC_TRA_RAIL_HST_E!L62+FC_TRA_RAIL_FRT_E!L62</f>
        <v>0</v>
      </c>
      <c r="M62" s="52">
        <f>FC_TRA_RAIL_MTU_E!M62+FC_TRA_RAIL_CPT_E!M62+FC_TRA_RAIL_HST_E!M62+FC_TRA_RAIL_FRT_E!M62</f>
        <v>0</v>
      </c>
      <c r="N62" s="52">
        <f>FC_TRA_RAIL_MTU_E!N62+FC_TRA_RAIL_CPT_E!N62+FC_TRA_RAIL_HST_E!N62+FC_TRA_RAIL_FRT_E!N62</f>
        <v>0</v>
      </c>
      <c r="O62" s="52">
        <f>FC_TRA_RAIL_MTU_E!O62+FC_TRA_RAIL_CPT_E!O62+FC_TRA_RAIL_HST_E!O62+FC_TRA_RAIL_FRT_E!O62</f>
        <v>0</v>
      </c>
      <c r="P62" s="52">
        <f>FC_TRA_RAIL_MTU_E!P62+FC_TRA_RAIL_CPT_E!P62+FC_TRA_RAIL_HST_E!P62+FC_TRA_RAIL_FRT_E!P62</f>
        <v>0</v>
      </c>
      <c r="Q62" s="52">
        <f>FC_TRA_RAIL_MTU_E!Q62+FC_TRA_RAIL_CPT_E!Q62+FC_TRA_RAIL_HST_E!Q62+FC_TRA_RAIL_FRT_E!Q62</f>
        <v>0</v>
      </c>
      <c r="R62" s="52">
        <f>FC_TRA_RAIL_MTU_E!R62+FC_TRA_RAIL_CPT_E!R62+FC_TRA_RAIL_HST_E!R62+FC_TRA_RAIL_FRT_E!R62</f>
        <v>0</v>
      </c>
      <c r="S62" s="52">
        <f>FC_TRA_RAIL_MTU_E!S62+FC_TRA_RAIL_CPT_E!S62+FC_TRA_RAIL_HST_E!S62+FC_TRA_RAIL_FRT_E!S62</f>
        <v>0</v>
      </c>
      <c r="T62" s="52">
        <f>FC_TRA_RAIL_MTU_E!T62+FC_TRA_RAIL_CPT_E!T62+FC_TRA_RAIL_HST_E!T62+FC_TRA_RAIL_FRT_E!T62</f>
        <v>0</v>
      </c>
      <c r="U62" s="52">
        <f>FC_TRA_RAIL_MTU_E!U62+FC_TRA_RAIL_CPT_E!U62+FC_TRA_RAIL_HST_E!U62+FC_TRA_RAIL_FRT_E!U62</f>
        <v>0</v>
      </c>
      <c r="V62" s="52">
        <f>FC_TRA_RAIL_MTU_E!V62+FC_TRA_RAIL_CPT_E!V62+FC_TRA_RAIL_HST_E!V62+FC_TRA_RAIL_FRT_E!V62</f>
        <v>0</v>
      </c>
      <c r="W62" s="52">
        <f>FC_TRA_RAIL_MTU_E!W62+FC_TRA_RAIL_CPT_E!W62+FC_TRA_RAIL_HST_E!W62+FC_TRA_RAIL_FRT_E!W62</f>
        <v>0</v>
      </c>
      <c r="X62" s="52">
        <f>FC_TRA_RAIL_MTU_E!X62+FC_TRA_RAIL_CPT_E!X62+FC_TRA_RAIL_HST_E!X62+FC_TRA_RAIL_FRT_E!X62</f>
        <v>0</v>
      </c>
      <c r="Y62" s="52">
        <f>FC_TRA_RAIL_MTU_E!Y62+FC_TRA_RAIL_CPT_E!Y62+FC_TRA_RAIL_HST_E!Y62+FC_TRA_RAIL_FRT_E!Y62</f>
        <v>0</v>
      </c>
      <c r="Z62" s="52">
        <f>FC_TRA_RAIL_MTU_E!Z62+FC_TRA_RAIL_CPT_E!Z62+FC_TRA_RAIL_HST_E!Z62+FC_TRA_RAIL_FRT_E!Z62</f>
        <v>0</v>
      </c>
    </row>
    <row r="63" spans="1:26" ht="11.25" customHeight="1" x14ac:dyDescent="0.2">
      <c r="A63" s="50" t="s">
        <v>94</v>
      </c>
      <c r="B63" s="51" t="s">
        <v>95</v>
      </c>
      <c r="C63" s="52">
        <f>FC_TRA_RAIL_MTU_E!C63+FC_TRA_RAIL_CPT_E!C63+FC_TRA_RAIL_HST_E!C63+FC_TRA_RAIL_FRT_E!C63</f>
        <v>0</v>
      </c>
      <c r="D63" s="52">
        <f>FC_TRA_RAIL_MTU_E!D63+FC_TRA_RAIL_CPT_E!D63+FC_TRA_RAIL_HST_E!D63+FC_TRA_RAIL_FRT_E!D63</f>
        <v>0</v>
      </c>
      <c r="E63" s="52">
        <f>FC_TRA_RAIL_MTU_E!E63+FC_TRA_RAIL_CPT_E!E63+FC_TRA_RAIL_HST_E!E63+FC_TRA_RAIL_FRT_E!E63</f>
        <v>0</v>
      </c>
      <c r="F63" s="52">
        <f>FC_TRA_RAIL_MTU_E!F63+FC_TRA_RAIL_CPT_E!F63+FC_TRA_RAIL_HST_E!F63+FC_TRA_RAIL_FRT_E!F63</f>
        <v>0</v>
      </c>
      <c r="G63" s="52">
        <f>FC_TRA_RAIL_MTU_E!G63+FC_TRA_RAIL_CPT_E!G63+FC_TRA_RAIL_HST_E!G63+FC_TRA_RAIL_FRT_E!G63</f>
        <v>0</v>
      </c>
      <c r="H63" s="52">
        <f>FC_TRA_RAIL_MTU_E!H63+FC_TRA_RAIL_CPT_E!H63+FC_TRA_RAIL_HST_E!H63+FC_TRA_RAIL_FRT_E!H63</f>
        <v>0</v>
      </c>
      <c r="I63" s="52">
        <f>FC_TRA_RAIL_MTU_E!I63+FC_TRA_RAIL_CPT_E!I63+FC_TRA_RAIL_HST_E!I63+FC_TRA_RAIL_FRT_E!I63</f>
        <v>0</v>
      </c>
      <c r="J63" s="52">
        <f>FC_TRA_RAIL_MTU_E!J63+FC_TRA_RAIL_CPT_E!J63+FC_TRA_RAIL_HST_E!J63+FC_TRA_RAIL_FRT_E!J63</f>
        <v>0</v>
      </c>
      <c r="K63" s="52">
        <f>FC_TRA_RAIL_MTU_E!K63+FC_TRA_RAIL_CPT_E!K63+FC_TRA_RAIL_HST_E!K63+FC_TRA_RAIL_FRT_E!K63</f>
        <v>0</v>
      </c>
      <c r="L63" s="52">
        <f>FC_TRA_RAIL_MTU_E!L63+FC_TRA_RAIL_CPT_E!L63+FC_TRA_RAIL_HST_E!L63+FC_TRA_RAIL_FRT_E!L63</f>
        <v>0</v>
      </c>
      <c r="M63" s="52">
        <f>FC_TRA_RAIL_MTU_E!M63+FC_TRA_RAIL_CPT_E!M63+FC_TRA_RAIL_HST_E!M63+FC_TRA_RAIL_FRT_E!M63</f>
        <v>0</v>
      </c>
      <c r="N63" s="52">
        <f>FC_TRA_RAIL_MTU_E!N63+FC_TRA_RAIL_CPT_E!N63+FC_TRA_RAIL_HST_E!N63+FC_TRA_RAIL_FRT_E!N63</f>
        <v>0</v>
      </c>
      <c r="O63" s="52">
        <f>FC_TRA_RAIL_MTU_E!O63+FC_TRA_RAIL_CPT_E!O63+FC_TRA_RAIL_HST_E!O63+FC_TRA_RAIL_FRT_E!O63</f>
        <v>0</v>
      </c>
      <c r="P63" s="52">
        <f>FC_TRA_RAIL_MTU_E!P63+FC_TRA_RAIL_CPT_E!P63+FC_TRA_RAIL_HST_E!P63+FC_TRA_RAIL_FRT_E!P63</f>
        <v>0</v>
      </c>
      <c r="Q63" s="52">
        <f>FC_TRA_RAIL_MTU_E!Q63+FC_TRA_RAIL_CPT_E!Q63+FC_TRA_RAIL_HST_E!Q63+FC_TRA_RAIL_FRT_E!Q63</f>
        <v>0</v>
      </c>
      <c r="R63" s="52">
        <f>FC_TRA_RAIL_MTU_E!R63+FC_TRA_RAIL_CPT_E!R63+FC_TRA_RAIL_HST_E!R63+FC_TRA_RAIL_FRT_E!R63</f>
        <v>0</v>
      </c>
      <c r="S63" s="52">
        <f>FC_TRA_RAIL_MTU_E!S63+FC_TRA_RAIL_CPT_E!S63+FC_TRA_RAIL_HST_E!S63+FC_TRA_RAIL_FRT_E!S63</f>
        <v>0</v>
      </c>
      <c r="T63" s="52">
        <f>FC_TRA_RAIL_MTU_E!T63+FC_TRA_RAIL_CPT_E!T63+FC_TRA_RAIL_HST_E!T63+FC_TRA_RAIL_FRT_E!T63</f>
        <v>0</v>
      </c>
      <c r="U63" s="52">
        <f>FC_TRA_RAIL_MTU_E!U63+FC_TRA_RAIL_CPT_E!U63+FC_TRA_RAIL_HST_E!U63+FC_TRA_RAIL_FRT_E!U63</f>
        <v>0</v>
      </c>
      <c r="V63" s="52">
        <f>FC_TRA_RAIL_MTU_E!V63+FC_TRA_RAIL_CPT_E!V63+FC_TRA_RAIL_HST_E!V63+FC_TRA_RAIL_FRT_E!V63</f>
        <v>0</v>
      </c>
      <c r="W63" s="52">
        <f>FC_TRA_RAIL_MTU_E!W63+FC_TRA_RAIL_CPT_E!W63+FC_TRA_RAIL_HST_E!W63+FC_TRA_RAIL_FRT_E!W63</f>
        <v>0</v>
      </c>
      <c r="X63" s="52">
        <f>FC_TRA_RAIL_MTU_E!X63+FC_TRA_RAIL_CPT_E!X63+FC_TRA_RAIL_HST_E!X63+FC_TRA_RAIL_FRT_E!X63</f>
        <v>0</v>
      </c>
      <c r="Y63" s="52">
        <f>FC_TRA_RAIL_MTU_E!Y63+FC_TRA_RAIL_CPT_E!Y63+FC_TRA_RAIL_HST_E!Y63+FC_TRA_RAIL_FRT_E!Y63</f>
        <v>0</v>
      </c>
      <c r="Z63" s="52">
        <f>FC_TRA_RAIL_MTU_E!Z63+FC_TRA_RAIL_CPT_E!Z63+FC_TRA_RAIL_HST_E!Z63+FC_TRA_RAIL_FRT_E!Z63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FC_TRA_RAIL_MTU_E!C64+FC_TRA_RAIL_CPT_E!C64+FC_TRA_RAIL_HST_E!C64+FC_TRA_RAIL_FRT_E!C64</f>
        <v>0</v>
      </c>
      <c r="D64" s="52">
        <f>FC_TRA_RAIL_MTU_E!D64+FC_TRA_RAIL_CPT_E!D64+FC_TRA_RAIL_HST_E!D64+FC_TRA_RAIL_FRT_E!D64</f>
        <v>0</v>
      </c>
      <c r="E64" s="52">
        <f>FC_TRA_RAIL_MTU_E!E64+FC_TRA_RAIL_CPT_E!E64+FC_TRA_RAIL_HST_E!E64+FC_TRA_RAIL_FRT_E!E64</f>
        <v>0</v>
      </c>
      <c r="F64" s="52">
        <f>FC_TRA_RAIL_MTU_E!F64+FC_TRA_RAIL_CPT_E!F64+FC_TRA_RAIL_HST_E!F64+FC_TRA_RAIL_FRT_E!F64</f>
        <v>0</v>
      </c>
      <c r="G64" s="52">
        <f>FC_TRA_RAIL_MTU_E!G64+FC_TRA_RAIL_CPT_E!G64+FC_TRA_RAIL_HST_E!G64+FC_TRA_RAIL_FRT_E!G64</f>
        <v>0</v>
      </c>
      <c r="H64" s="52">
        <f>FC_TRA_RAIL_MTU_E!H64+FC_TRA_RAIL_CPT_E!H64+FC_TRA_RAIL_HST_E!H64+FC_TRA_RAIL_FRT_E!H64</f>
        <v>0</v>
      </c>
      <c r="I64" s="52">
        <f>FC_TRA_RAIL_MTU_E!I64+FC_TRA_RAIL_CPT_E!I64+FC_TRA_RAIL_HST_E!I64+FC_TRA_RAIL_FRT_E!I64</f>
        <v>0</v>
      </c>
      <c r="J64" s="52">
        <f>FC_TRA_RAIL_MTU_E!J64+FC_TRA_RAIL_CPT_E!J64+FC_TRA_RAIL_HST_E!J64+FC_TRA_RAIL_FRT_E!J64</f>
        <v>0</v>
      </c>
      <c r="K64" s="52">
        <f>FC_TRA_RAIL_MTU_E!K64+FC_TRA_RAIL_CPT_E!K64+FC_TRA_RAIL_HST_E!K64+FC_TRA_RAIL_FRT_E!K64</f>
        <v>0</v>
      </c>
      <c r="L64" s="52">
        <f>FC_TRA_RAIL_MTU_E!L64+FC_TRA_RAIL_CPT_E!L64+FC_TRA_RAIL_HST_E!L64+FC_TRA_RAIL_FRT_E!L64</f>
        <v>0</v>
      </c>
      <c r="M64" s="52">
        <f>FC_TRA_RAIL_MTU_E!M64+FC_TRA_RAIL_CPT_E!M64+FC_TRA_RAIL_HST_E!M64+FC_TRA_RAIL_FRT_E!M64</f>
        <v>0</v>
      </c>
      <c r="N64" s="52">
        <f>FC_TRA_RAIL_MTU_E!N64+FC_TRA_RAIL_CPT_E!N64+FC_TRA_RAIL_HST_E!N64+FC_TRA_RAIL_FRT_E!N64</f>
        <v>0</v>
      </c>
      <c r="O64" s="52">
        <f>FC_TRA_RAIL_MTU_E!O64+FC_TRA_RAIL_CPT_E!O64+FC_TRA_RAIL_HST_E!O64+FC_TRA_RAIL_FRT_E!O64</f>
        <v>0</v>
      </c>
      <c r="P64" s="52">
        <f>FC_TRA_RAIL_MTU_E!P64+FC_TRA_RAIL_CPT_E!P64+FC_TRA_RAIL_HST_E!P64+FC_TRA_RAIL_FRT_E!P64</f>
        <v>0</v>
      </c>
      <c r="Q64" s="52">
        <f>FC_TRA_RAIL_MTU_E!Q64+FC_TRA_RAIL_CPT_E!Q64+FC_TRA_RAIL_HST_E!Q64+FC_TRA_RAIL_FRT_E!Q64</f>
        <v>0</v>
      </c>
      <c r="R64" s="52">
        <f>FC_TRA_RAIL_MTU_E!R64+FC_TRA_RAIL_CPT_E!R64+FC_TRA_RAIL_HST_E!R64+FC_TRA_RAIL_FRT_E!R64</f>
        <v>0</v>
      </c>
      <c r="S64" s="52">
        <f>FC_TRA_RAIL_MTU_E!S64+FC_TRA_RAIL_CPT_E!S64+FC_TRA_RAIL_HST_E!S64+FC_TRA_RAIL_FRT_E!S64</f>
        <v>0</v>
      </c>
      <c r="T64" s="52">
        <f>FC_TRA_RAIL_MTU_E!T64+FC_TRA_RAIL_CPT_E!T64+FC_TRA_RAIL_HST_E!T64+FC_TRA_RAIL_FRT_E!T64</f>
        <v>0</v>
      </c>
      <c r="U64" s="52">
        <f>FC_TRA_RAIL_MTU_E!U64+FC_TRA_RAIL_CPT_E!U64+FC_TRA_RAIL_HST_E!U64+FC_TRA_RAIL_FRT_E!U64</f>
        <v>0</v>
      </c>
      <c r="V64" s="52">
        <f>FC_TRA_RAIL_MTU_E!V64+FC_TRA_RAIL_CPT_E!V64+FC_TRA_RAIL_HST_E!V64+FC_TRA_RAIL_FRT_E!V64</f>
        <v>0</v>
      </c>
      <c r="W64" s="52">
        <f>FC_TRA_RAIL_MTU_E!W64+FC_TRA_RAIL_CPT_E!W64+FC_TRA_RAIL_HST_E!W64+FC_TRA_RAIL_FRT_E!W64</f>
        <v>0</v>
      </c>
      <c r="X64" s="52">
        <f>FC_TRA_RAIL_MTU_E!X64+FC_TRA_RAIL_CPT_E!X64+FC_TRA_RAIL_HST_E!X64+FC_TRA_RAIL_FRT_E!X64</f>
        <v>0</v>
      </c>
      <c r="Y64" s="52">
        <f>FC_TRA_RAIL_MTU_E!Y64+FC_TRA_RAIL_CPT_E!Y64+FC_TRA_RAIL_HST_E!Y64+FC_TRA_RAIL_FRT_E!Y64</f>
        <v>0</v>
      </c>
      <c r="Z64" s="52">
        <f>FC_TRA_RAIL_MTU_E!Z64+FC_TRA_RAIL_CPT_E!Z64+FC_TRA_RAIL_HST_E!Z64+FC_TRA_RAIL_FRT_E!Z64</f>
        <v>0</v>
      </c>
    </row>
    <row r="65" spans="1:26" ht="11.25" customHeight="1" x14ac:dyDescent="0.2">
      <c r="A65" s="50" t="s">
        <v>98</v>
      </c>
      <c r="B65" s="51" t="s">
        <v>99</v>
      </c>
      <c r="C65" s="52">
        <f>FC_TRA_RAIL_MTU_E!C65+FC_TRA_RAIL_CPT_E!C65+FC_TRA_RAIL_HST_E!C65+FC_TRA_RAIL_FRT_E!C65</f>
        <v>0</v>
      </c>
      <c r="D65" s="52">
        <f>FC_TRA_RAIL_MTU_E!D65+FC_TRA_RAIL_CPT_E!D65+FC_TRA_RAIL_HST_E!D65+FC_TRA_RAIL_FRT_E!D65</f>
        <v>0</v>
      </c>
      <c r="E65" s="52">
        <f>FC_TRA_RAIL_MTU_E!E65+FC_TRA_RAIL_CPT_E!E65+FC_TRA_RAIL_HST_E!E65+FC_TRA_RAIL_FRT_E!E65</f>
        <v>0</v>
      </c>
      <c r="F65" s="52">
        <f>FC_TRA_RAIL_MTU_E!F65+FC_TRA_RAIL_CPT_E!F65+FC_TRA_RAIL_HST_E!F65+FC_TRA_RAIL_FRT_E!F65</f>
        <v>0</v>
      </c>
      <c r="G65" s="52">
        <f>FC_TRA_RAIL_MTU_E!G65+FC_TRA_RAIL_CPT_E!G65+FC_TRA_RAIL_HST_E!G65+FC_TRA_RAIL_FRT_E!G65</f>
        <v>0</v>
      </c>
      <c r="H65" s="52">
        <f>FC_TRA_RAIL_MTU_E!H65+FC_TRA_RAIL_CPT_E!H65+FC_TRA_RAIL_HST_E!H65+FC_TRA_RAIL_FRT_E!H65</f>
        <v>0</v>
      </c>
      <c r="I65" s="52">
        <f>FC_TRA_RAIL_MTU_E!I65+FC_TRA_RAIL_CPT_E!I65+FC_TRA_RAIL_HST_E!I65+FC_TRA_RAIL_FRT_E!I65</f>
        <v>0</v>
      </c>
      <c r="J65" s="52">
        <f>FC_TRA_RAIL_MTU_E!J65+FC_TRA_RAIL_CPT_E!J65+FC_TRA_RAIL_HST_E!J65+FC_TRA_RAIL_FRT_E!J65</f>
        <v>0</v>
      </c>
      <c r="K65" s="52">
        <f>FC_TRA_RAIL_MTU_E!K65+FC_TRA_RAIL_CPT_E!K65+FC_TRA_RAIL_HST_E!K65+FC_TRA_RAIL_FRT_E!K65</f>
        <v>0</v>
      </c>
      <c r="L65" s="52">
        <f>FC_TRA_RAIL_MTU_E!L65+FC_TRA_RAIL_CPT_E!L65+FC_TRA_RAIL_HST_E!L65+FC_TRA_RAIL_FRT_E!L65</f>
        <v>0</v>
      </c>
      <c r="M65" s="52">
        <f>FC_TRA_RAIL_MTU_E!M65+FC_TRA_RAIL_CPT_E!M65+FC_TRA_RAIL_HST_E!M65+FC_TRA_RAIL_FRT_E!M65</f>
        <v>0</v>
      </c>
      <c r="N65" s="52">
        <f>FC_TRA_RAIL_MTU_E!N65+FC_TRA_RAIL_CPT_E!N65+FC_TRA_RAIL_HST_E!N65+FC_TRA_RAIL_FRT_E!N65</f>
        <v>0</v>
      </c>
      <c r="O65" s="52">
        <f>FC_TRA_RAIL_MTU_E!O65+FC_TRA_RAIL_CPT_E!O65+FC_TRA_RAIL_HST_E!O65+FC_TRA_RAIL_FRT_E!O65</f>
        <v>0</v>
      </c>
      <c r="P65" s="52">
        <f>FC_TRA_RAIL_MTU_E!P65+FC_TRA_RAIL_CPT_E!P65+FC_TRA_RAIL_HST_E!P65+FC_TRA_RAIL_FRT_E!P65</f>
        <v>0</v>
      </c>
      <c r="Q65" s="52">
        <f>FC_TRA_RAIL_MTU_E!Q65+FC_TRA_RAIL_CPT_E!Q65+FC_TRA_RAIL_HST_E!Q65+FC_TRA_RAIL_FRT_E!Q65</f>
        <v>0</v>
      </c>
      <c r="R65" s="52">
        <f>FC_TRA_RAIL_MTU_E!R65+FC_TRA_RAIL_CPT_E!R65+FC_TRA_RAIL_HST_E!R65+FC_TRA_RAIL_FRT_E!R65</f>
        <v>0</v>
      </c>
      <c r="S65" s="52">
        <f>FC_TRA_RAIL_MTU_E!S65+FC_TRA_RAIL_CPT_E!S65+FC_TRA_RAIL_HST_E!S65+FC_TRA_RAIL_FRT_E!S65</f>
        <v>0</v>
      </c>
      <c r="T65" s="52">
        <f>FC_TRA_RAIL_MTU_E!T65+FC_TRA_RAIL_CPT_E!T65+FC_TRA_RAIL_HST_E!T65+FC_TRA_RAIL_FRT_E!T65</f>
        <v>0</v>
      </c>
      <c r="U65" s="52">
        <f>FC_TRA_RAIL_MTU_E!U65+FC_TRA_RAIL_CPT_E!U65+FC_TRA_RAIL_HST_E!U65+FC_TRA_RAIL_FRT_E!U65</f>
        <v>0</v>
      </c>
      <c r="V65" s="52">
        <f>FC_TRA_RAIL_MTU_E!V65+FC_TRA_RAIL_CPT_E!V65+FC_TRA_RAIL_HST_E!V65+FC_TRA_RAIL_FRT_E!V65</f>
        <v>0</v>
      </c>
      <c r="W65" s="52">
        <f>FC_TRA_RAIL_MTU_E!W65+FC_TRA_RAIL_CPT_E!W65+FC_TRA_RAIL_HST_E!W65+FC_TRA_RAIL_FRT_E!W65</f>
        <v>0</v>
      </c>
      <c r="X65" s="52">
        <f>FC_TRA_RAIL_MTU_E!X65+FC_TRA_RAIL_CPT_E!X65+FC_TRA_RAIL_HST_E!X65+FC_TRA_RAIL_FRT_E!X65</f>
        <v>0</v>
      </c>
      <c r="Y65" s="52">
        <f>FC_TRA_RAIL_MTU_E!Y65+FC_TRA_RAIL_CPT_E!Y65+FC_TRA_RAIL_HST_E!Y65+FC_TRA_RAIL_FRT_E!Y65</f>
        <v>0</v>
      </c>
      <c r="Z65" s="52">
        <f>FC_TRA_RAIL_MTU_E!Z65+FC_TRA_RAIL_CPT_E!Z65+FC_TRA_RAIL_HST_E!Z65+FC_TRA_RAIL_FRT_E!Z65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FC_TRA_RAIL_MTU_E!C66+FC_TRA_RAIL_CPT_E!C66+FC_TRA_RAIL_HST_E!C66+FC_TRA_RAIL_FRT_E!C66</f>
        <v>0</v>
      </c>
      <c r="D66" s="52">
        <f>FC_TRA_RAIL_MTU_E!D66+FC_TRA_RAIL_CPT_E!D66+FC_TRA_RAIL_HST_E!D66+FC_TRA_RAIL_FRT_E!D66</f>
        <v>0</v>
      </c>
      <c r="E66" s="52">
        <f>FC_TRA_RAIL_MTU_E!E66+FC_TRA_RAIL_CPT_E!E66+FC_TRA_RAIL_HST_E!E66+FC_TRA_RAIL_FRT_E!E66</f>
        <v>0</v>
      </c>
      <c r="F66" s="52">
        <f>FC_TRA_RAIL_MTU_E!F66+FC_TRA_RAIL_CPT_E!F66+FC_TRA_RAIL_HST_E!F66+FC_TRA_RAIL_FRT_E!F66</f>
        <v>0</v>
      </c>
      <c r="G66" s="52">
        <f>FC_TRA_RAIL_MTU_E!G66+FC_TRA_RAIL_CPT_E!G66+FC_TRA_RAIL_HST_E!G66+FC_TRA_RAIL_FRT_E!G66</f>
        <v>0</v>
      </c>
      <c r="H66" s="52">
        <f>FC_TRA_RAIL_MTU_E!H66+FC_TRA_RAIL_CPT_E!H66+FC_TRA_RAIL_HST_E!H66+FC_TRA_RAIL_FRT_E!H66</f>
        <v>0</v>
      </c>
      <c r="I66" s="52">
        <f>FC_TRA_RAIL_MTU_E!I66+FC_TRA_RAIL_CPT_E!I66+FC_TRA_RAIL_HST_E!I66+FC_TRA_RAIL_FRT_E!I66</f>
        <v>0</v>
      </c>
      <c r="J66" s="52">
        <f>FC_TRA_RAIL_MTU_E!J66+FC_TRA_RAIL_CPT_E!J66+FC_TRA_RAIL_HST_E!J66+FC_TRA_RAIL_FRT_E!J66</f>
        <v>0</v>
      </c>
      <c r="K66" s="52">
        <f>FC_TRA_RAIL_MTU_E!K66+FC_TRA_RAIL_CPT_E!K66+FC_TRA_RAIL_HST_E!K66+FC_TRA_RAIL_FRT_E!K66</f>
        <v>0</v>
      </c>
      <c r="L66" s="52">
        <f>FC_TRA_RAIL_MTU_E!L66+FC_TRA_RAIL_CPT_E!L66+FC_TRA_RAIL_HST_E!L66+FC_TRA_RAIL_FRT_E!L66</f>
        <v>0</v>
      </c>
      <c r="M66" s="52">
        <f>FC_TRA_RAIL_MTU_E!M66+FC_TRA_RAIL_CPT_E!M66+FC_TRA_RAIL_HST_E!M66+FC_TRA_RAIL_FRT_E!M66</f>
        <v>0</v>
      </c>
      <c r="N66" s="52">
        <f>FC_TRA_RAIL_MTU_E!N66+FC_TRA_RAIL_CPT_E!N66+FC_TRA_RAIL_HST_E!N66+FC_TRA_RAIL_FRT_E!N66</f>
        <v>0</v>
      </c>
      <c r="O66" s="52">
        <f>FC_TRA_RAIL_MTU_E!O66+FC_TRA_RAIL_CPT_E!O66+FC_TRA_RAIL_HST_E!O66+FC_TRA_RAIL_FRT_E!O66</f>
        <v>0</v>
      </c>
      <c r="P66" s="52">
        <f>FC_TRA_RAIL_MTU_E!P66+FC_TRA_RAIL_CPT_E!P66+FC_TRA_RAIL_HST_E!P66+FC_TRA_RAIL_FRT_E!P66</f>
        <v>0</v>
      </c>
      <c r="Q66" s="52">
        <f>FC_TRA_RAIL_MTU_E!Q66+FC_TRA_RAIL_CPT_E!Q66+FC_TRA_RAIL_HST_E!Q66+FC_TRA_RAIL_FRT_E!Q66</f>
        <v>0</v>
      </c>
      <c r="R66" s="52">
        <f>FC_TRA_RAIL_MTU_E!R66+FC_TRA_RAIL_CPT_E!R66+FC_TRA_RAIL_HST_E!R66+FC_TRA_RAIL_FRT_E!R66</f>
        <v>0</v>
      </c>
      <c r="S66" s="52">
        <f>FC_TRA_RAIL_MTU_E!S66+FC_TRA_RAIL_CPT_E!S66+FC_TRA_RAIL_HST_E!S66+FC_TRA_RAIL_FRT_E!S66</f>
        <v>0</v>
      </c>
      <c r="T66" s="52">
        <f>FC_TRA_RAIL_MTU_E!T66+FC_TRA_RAIL_CPT_E!T66+FC_TRA_RAIL_HST_E!T66+FC_TRA_RAIL_FRT_E!T66</f>
        <v>0</v>
      </c>
      <c r="U66" s="52">
        <f>FC_TRA_RAIL_MTU_E!U66+FC_TRA_RAIL_CPT_E!U66+FC_TRA_RAIL_HST_E!U66+FC_TRA_RAIL_FRT_E!U66</f>
        <v>0</v>
      </c>
      <c r="V66" s="52">
        <f>FC_TRA_RAIL_MTU_E!V66+FC_TRA_RAIL_CPT_E!V66+FC_TRA_RAIL_HST_E!V66+FC_TRA_RAIL_FRT_E!V66</f>
        <v>0</v>
      </c>
      <c r="W66" s="52">
        <f>FC_TRA_RAIL_MTU_E!W66+FC_TRA_RAIL_CPT_E!W66+FC_TRA_RAIL_HST_E!W66+FC_TRA_RAIL_FRT_E!W66</f>
        <v>0</v>
      </c>
      <c r="X66" s="52">
        <f>FC_TRA_RAIL_MTU_E!X66+FC_TRA_RAIL_CPT_E!X66+FC_TRA_RAIL_HST_E!X66+FC_TRA_RAIL_FRT_E!X66</f>
        <v>0</v>
      </c>
      <c r="Y66" s="52">
        <f>FC_TRA_RAIL_MTU_E!Y66+FC_TRA_RAIL_CPT_E!Y66+FC_TRA_RAIL_HST_E!Y66+FC_TRA_RAIL_FRT_E!Y66</f>
        <v>0</v>
      </c>
      <c r="Z66" s="52">
        <f>FC_TRA_RAIL_MTU_E!Z66+FC_TRA_RAIL_CPT_E!Z66+FC_TRA_RAIL_HST_E!Z66+FC_TRA_RAIL_FRT_E!Z66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FC_TRA_RAIL_MTU_E!C67+FC_TRA_RAIL_CPT_E!C67+FC_TRA_RAIL_HST_E!C67+FC_TRA_RAIL_FRT_E!C67</f>
        <v>0</v>
      </c>
      <c r="D67" s="52">
        <f>FC_TRA_RAIL_MTU_E!D67+FC_TRA_RAIL_CPT_E!D67+FC_TRA_RAIL_HST_E!D67+FC_TRA_RAIL_FRT_E!D67</f>
        <v>0</v>
      </c>
      <c r="E67" s="52">
        <f>FC_TRA_RAIL_MTU_E!E67+FC_TRA_RAIL_CPT_E!E67+FC_TRA_RAIL_HST_E!E67+FC_TRA_RAIL_FRT_E!E67</f>
        <v>0</v>
      </c>
      <c r="F67" s="52">
        <f>FC_TRA_RAIL_MTU_E!F67+FC_TRA_RAIL_CPT_E!F67+FC_TRA_RAIL_HST_E!F67+FC_TRA_RAIL_FRT_E!F67</f>
        <v>0</v>
      </c>
      <c r="G67" s="52">
        <f>FC_TRA_RAIL_MTU_E!G67+FC_TRA_RAIL_CPT_E!G67+FC_TRA_RAIL_HST_E!G67+FC_TRA_RAIL_FRT_E!G67</f>
        <v>0</v>
      </c>
      <c r="H67" s="52">
        <f>FC_TRA_RAIL_MTU_E!H67+FC_TRA_RAIL_CPT_E!H67+FC_TRA_RAIL_HST_E!H67+FC_TRA_RAIL_FRT_E!H67</f>
        <v>0</v>
      </c>
      <c r="I67" s="52">
        <f>FC_TRA_RAIL_MTU_E!I67+FC_TRA_RAIL_CPT_E!I67+FC_TRA_RAIL_HST_E!I67+FC_TRA_RAIL_FRT_E!I67</f>
        <v>0</v>
      </c>
      <c r="J67" s="52">
        <f>FC_TRA_RAIL_MTU_E!J67+FC_TRA_RAIL_CPT_E!J67+FC_TRA_RAIL_HST_E!J67+FC_TRA_RAIL_FRT_E!J67</f>
        <v>0</v>
      </c>
      <c r="K67" s="52">
        <f>FC_TRA_RAIL_MTU_E!K67+FC_TRA_RAIL_CPT_E!K67+FC_TRA_RAIL_HST_E!K67+FC_TRA_RAIL_FRT_E!K67</f>
        <v>0</v>
      </c>
      <c r="L67" s="52">
        <f>FC_TRA_RAIL_MTU_E!L67+FC_TRA_RAIL_CPT_E!L67+FC_TRA_RAIL_HST_E!L67+FC_TRA_RAIL_FRT_E!L67</f>
        <v>0</v>
      </c>
      <c r="M67" s="52">
        <f>FC_TRA_RAIL_MTU_E!M67+FC_TRA_RAIL_CPT_E!M67+FC_TRA_RAIL_HST_E!M67+FC_TRA_RAIL_FRT_E!M67</f>
        <v>0</v>
      </c>
      <c r="N67" s="52">
        <f>FC_TRA_RAIL_MTU_E!N67+FC_TRA_RAIL_CPT_E!N67+FC_TRA_RAIL_HST_E!N67+FC_TRA_RAIL_FRT_E!N67</f>
        <v>0</v>
      </c>
      <c r="O67" s="52">
        <f>FC_TRA_RAIL_MTU_E!O67+FC_TRA_RAIL_CPT_E!O67+FC_TRA_RAIL_HST_E!O67+FC_TRA_RAIL_FRT_E!O67</f>
        <v>0</v>
      </c>
      <c r="P67" s="52">
        <f>FC_TRA_RAIL_MTU_E!P67+FC_TRA_RAIL_CPT_E!P67+FC_TRA_RAIL_HST_E!P67+FC_TRA_RAIL_FRT_E!P67</f>
        <v>0</v>
      </c>
      <c r="Q67" s="52">
        <f>FC_TRA_RAIL_MTU_E!Q67+FC_TRA_RAIL_CPT_E!Q67+FC_TRA_RAIL_HST_E!Q67+FC_TRA_RAIL_FRT_E!Q67</f>
        <v>0</v>
      </c>
      <c r="R67" s="52">
        <f>FC_TRA_RAIL_MTU_E!R67+FC_TRA_RAIL_CPT_E!R67+FC_TRA_RAIL_HST_E!R67+FC_TRA_RAIL_FRT_E!R67</f>
        <v>0</v>
      </c>
      <c r="S67" s="52">
        <f>FC_TRA_RAIL_MTU_E!S67+FC_TRA_RAIL_CPT_E!S67+FC_TRA_RAIL_HST_E!S67+FC_TRA_RAIL_FRT_E!S67</f>
        <v>0</v>
      </c>
      <c r="T67" s="52">
        <f>FC_TRA_RAIL_MTU_E!T67+FC_TRA_RAIL_CPT_E!T67+FC_TRA_RAIL_HST_E!T67+FC_TRA_RAIL_FRT_E!T67</f>
        <v>0</v>
      </c>
      <c r="U67" s="52">
        <f>FC_TRA_RAIL_MTU_E!U67+FC_TRA_RAIL_CPT_E!U67+FC_TRA_RAIL_HST_E!U67+FC_TRA_RAIL_FRT_E!U67</f>
        <v>0</v>
      </c>
      <c r="V67" s="52">
        <f>FC_TRA_RAIL_MTU_E!V67+FC_TRA_RAIL_CPT_E!V67+FC_TRA_RAIL_HST_E!V67+FC_TRA_RAIL_FRT_E!V67</f>
        <v>0</v>
      </c>
      <c r="W67" s="52">
        <f>FC_TRA_RAIL_MTU_E!W67+FC_TRA_RAIL_CPT_E!W67+FC_TRA_RAIL_HST_E!W67+FC_TRA_RAIL_FRT_E!W67</f>
        <v>0</v>
      </c>
      <c r="X67" s="52">
        <f>FC_TRA_RAIL_MTU_E!X67+FC_TRA_RAIL_CPT_E!X67+FC_TRA_RAIL_HST_E!X67+FC_TRA_RAIL_FRT_E!X67</f>
        <v>0</v>
      </c>
      <c r="Y67" s="52">
        <f>FC_TRA_RAIL_MTU_E!Y67+FC_TRA_RAIL_CPT_E!Y67+FC_TRA_RAIL_HST_E!Y67+FC_TRA_RAIL_FRT_E!Y67</f>
        <v>0</v>
      </c>
      <c r="Z67" s="52">
        <f>FC_TRA_RAIL_MTU_E!Z67+FC_TRA_RAIL_CPT_E!Z67+FC_TRA_RAIL_HST_E!Z67+FC_TRA_RAIL_FRT_E!Z67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FC_TRA_RAIL_MTU_E!C68+FC_TRA_RAIL_CPT_E!C68+FC_TRA_RAIL_HST_E!C68+FC_TRA_RAIL_FRT_E!C68</f>
        <v>0</v>
      </c>
      <c r="D68" s="52">
        <f>FC_TRA_RAIL_MTU_E!D68+FC_TRA_RAIL_CPT_E!D68+FC_TRA_RAIL_HST_E!D68+FC_TRA_RAIL_FRT_E!D68</f>
        <v>0</v>
      </c>
      <c r="E68" s="52">
        <f>FC_TRA_RAIL_MTU_E!E68+FC_TRA_RAIL_CPT_E!E68+FC_TRA_RAIL_HST_E!E68+FC_TRA_RAIL_FRT_E!E68</f>
        <v>0</v>
      </c>
      <c r="F68" s="52">
        <f>FC_TRA_RAIL_MTU_E!F68+FC_TRA_RAIL_CPT_E!F68+FC_TRA_RAIL_HST_E!F68+FC_TRA_RAIL_FRT_E!F68</f>
        <v>0</v>
      </c>
      <c r="G68" s="52">
        <f>FC_TRA_RAIL_MTU_E!G68+FC_TRA_RAIL_CPT_E!G68+FC_TRA_RAIL_HST_E!G68+FC_TRA_RAIL_FRT_E!G68</f>
        <v>0</v>
      </c>
      <c r="H68" s="52">
        <f>FC_TRA_RAIL_MTU_E!H68+FC_TRA_RAIL_CPT_E!H68+FC_TRA_RAIL_HST_E!H68+FC_TRA_RAIL_FRT_E!H68</f>
        <v>0</v>
      </c>
      <c r="I68" s="52">
        <f>FC_TRA_RAIL_MTU_E!I68+FC_TRA_RAIL_CPT_E!I68+FC_TRA_RAIL_HST_E!I68+FC_TRA_RAIL_FRT_E!I68</f>
        <v>0</v>
      </c>
      <c r="J68" s="52">
        <f>FC_TRA_RAIL_MTU_E!J68+FC_TRA_RAIL_CPT_E!J68+FC_TRA_RAIL_HST_E!J68+FC_TRA_RAIL_FRT_E!J68</f>
        <v>0</v>
      </c>
      <c r="K68" s="52">
        <f>FC_TRA_RAIL_MTU_E!K68+FC_TRA_RAIL_CPT_E!K68+FC_TRA_RAIL_HST_E!K68+FC_TRA_RAIL_FRT_E!K68</f>
        <v>0</v>
      </c>
      <c r="L68" s="52">
        <f>FC_TRA_RAIL_MTU_E!L68+FC_TRA_RAIL_CPT_E!L68+FC_TRA_RAIL_HST_E!L68+FC_TRA_RAIL_FRT_E!L68</f>
        <v>0</v>
      </c>
      <c r="M68" s="52">
        <f>FC_TRA_RAIL_MTU_E!M68+FC_TRA_RAIL_CPT_E!M68+FC_TRA_RAIL_HST_E!M68+FC_TRA_RAIL_FRT_E!M68</f>
        <v>0</v>
      </c>
      <c r="N68" s="52">
        <f>FC_TRA_RAIL_MTU_E!N68+FC_TRA_RAIL_CPT_E!N68+FC_TRA_RAIL_HST_E!N68+FC_TRA_RAIL_FRT_E!N68</f>
        <v>0</v>
      </c>
      <c r="O68" s="52">
        <f>FC_TRA_RAIL_MTU_E!O68+FC_TRA_RAIL_CPT_E!O68+FC_TRA_RAIL_HST_E!O68+FC_TRA_RAIL_FRT_E!O68</f>
        <v>0</v>
      </c>
      <c r="P68" s="52">
        <f>FC_TRA_RAIL_MTU_E!P68+FC_TRA_RAIL_CPT_E!P68+FC_TRA_RAIL_HST_E!P68+FC_TRA_RAIL_FRT_E!P68</f>
        <v>0</v>
      </c>
      <c r="Q68" s="52">
        <f>FC_TRA_RAIL_MTU_E!Q68+FC_TRA_RAIL_CPT_E!Q68+FC_TRA_RAIL_HST_E!Q68+FC_TRA_RAIL_FRT_E!Q68</f>
        <v>0</v>
      </c>
      <c r="R68" s="52">
        <f>FC_TRA_RAIL_MTU_E!R68+FC_TRA_RAIL_CPT_E!R68+FC_TRA_RAIL_HST_E!R68+FC_TRA_RAIL_FRT_E!R68</f>
        <v>0</v>
      </c>
      <c r="S68" s="52">
        <f>FC_TRA_RAIL_MTU_E!S68+FC_TRA_RAIL_CPT_E!S68+FC_TRA_RAIL_HST_E!S68+FC_TRA_RAIL_FRT_E!S68</f>
        <v>0</v>
      </c>
      <c r="T68" s="52">
        <f>FC_TRA_RAIL_MTU_E!T68+FC_TRA_RAIL_CPT_E!T68+FC_TRA_RAIL_HST_E!T68+FC_TRA_RAIL_FRT_E!T68</f>
        <v>0</v>
      </c>
      <c r="U68" s="52">
        <f>FC_TRA_RAIL_MTU_E!U68+FC_TRA_RAIL_CPT_E!U68+FC_TRA_RAIL_HST_E!U68+FC_TRA_RAIL_FRT_E!U68</f>
        <v>0</v>
      </c>
      <c r="V68" s="52">
        <f>FC_TRA_RAIL_MTU_E!V68+FC_TRA_RAIL_CPT_E!V68+FC_TRA_RAIL_HST_E!V68+FC_TRA_RAIL_FRT_E!V68</f>
        <v>0</v>
      </c>
      <c r="W68" s="52">
        <f>FC_TRA_RAIL_MTU_E!W68+FC_TRA_RAIL_CPT_E!W68+FC_TRA_RAIL_HST_E!W68+FC_TRA_RAIL_FRT_E!W68</f>
        <v>0</v>
      </c>
      <c r="X68" s="52">
        <f>FC_TRA_RAIL_MTU_E!X68+FC_TRA_RAIL_CPT_E!X68+FC_TRA_RAIL_HST_E!X68+FC_TRA_RAIL_FRT_E!X68</f>
        <v>0</v>
      </c>
      <c r="Y68" s="52">
        <f>FC_TRA_RAIL_MTU_E!Y68+FC_TRA_RAIL_CPT_E!Y68+FC_TRA_RAIL_HST_E!Y68+FC_TRA_RAIL_FRT_E!Y68</f>
        <v>0</v>
      </c>
      <c r="Z68" s="52">
        <f>FC_TRA_RAIL_MTU_E!Z68+FC_TRA_RAIL_CPT_E!Z68+FC_TRA_RAIL_HST_E!Z68+FC_TRA_RAIL_FRT_E!Z68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FC_TRA_RAIL_MTU_E!C69+FC_TRA_RAIL_CPT_E!C69+FC_TRA_RAIL_HST_E!C69+FC_TRA_RAIL_FRT_E!C69</f>
        <v>0</v>
      </c>
      <c r="D69" s="52">
        <f>FC_TRA_RAIL_MTU_E!D69+FC_TRA_RAIL_CPT_E!D69+FC_TRA_RAIL_HST_E!D69+FC_TRA_RAIL_FRT_E!D69</f>
        <v>0</v>
      </c>
      <c r="E69" s="52">
        <f>FC_TRA_RAIL_MTU_E!E69+FC_TRA_RAIL_CPT_E!E69+FC_TRA_RAIL_HST_E!E69+FC_TRA_RAIL_FRT_E!E69</f>
        <v>0</v>
      </c>
      <c r="F69" s="52">
        <f>FC_TRA_RAIL_MTU_E!F69+FC_TRA_RAIL_CPT_E!F69+FC_TRA_RAIL_HST_E!F69+FC_TRA_RAIL_FRT_E!F69</f>
        <v>0</v>
      </c>
      <c r="G69" s="52">
        <f>FC_TRA_RAIL_MTU_E!G69+FC_TRA_RAIL_CPT_E!G69+FC_TRA_RAIL_HST_E!G69+FC_TRA_RAIL_FRT_E!G69</f>
        <v>0</v>
      </c>
      <c r="H69" s="52">
        <f>FC_TRA_RAIL_MTU_E!H69+FC_TRA_RAIL_CPT_E!H69+FC_TRA_RAIL_HST_E!H69+FC_TRA_RAIL_FRT_E!H69</f>
        <v>0</v>
      </c>
      <c r="I69" s="52">
        <f>FC_TRA_RAIL_MTU_E!I69+FC_TRA_RAIL_CPT_E!I69+FC_TRA_RAIL_HST_E!I69+FC_TRA_RAIL_FRT_E!I69</f>
        <v>0</v>
      </c>
      <c r="J69" s="52">
        <f>FC_TRA_RAIL_MTU_E!J69+FC_TRA_RAIL_CPT_E!J69+FC_TRA_RAIL_HST_E!J69+FC_TRA_RAIL_FRT_E!J69</f>
        <v>0</v>
      </c>
      <c r="K69" s="52">
        <f>FC_TRA_RAIL_MTU_E!K69+FC_TRA_RAIL_CPT_E!K69+FC_TRA_RAIL_HST_E!K69+FC_TRA_RAIL_FRT_E!K69</f>
        <v>0</v>
      </c>
      <c r="L69" s="52">
        <f>FC_TRA_RAIL_MTU_E!L69+FC_TRA_RAIL_CPT_E!L69+FC_TRA_RAIL_HST_E!L69+FC_TRA_RAIL_FRT_E!L69</f>
        <v>0</v>
      </c>
      <c r="M69" s="52">
        <f>FC_TRA_RAIL_MTU_E!M69+FC_TRA_RAIL_CPT_E!M69+FC_TRA_RAIL_HST_E!M69+FC_TRA_RAIL_FRT_E!M69</f>
        <v>0</v>
      </c>
      <c r="N69" s="52">
        <f>FC_TRA_RAIL_MTU_E!N69+FC_TRA_RAIL_CPT_E!N69+FC_TRA_RAIL_HST_E!N69+FC_TRA_RAIL_FRT_E!N69</f>
        <v>0</v>
      </c>
      <c r="O69" s="52">
        <f>FC_TRA_RAIL_MTU_E!O69+FC_TRA_RAIL_CPT_E!O69+FC_TRA_RAIL_HST_E!O69+FC_TRA_RAIL_FRT_E!O69</f>
        <v>0</v>
      </c>
      <c r="P69" s="52">
        <f>FC_TRA_RAIL_MTU_E!P69+FC_TRA_RAIL_CPT_E!P69+FC_TRA_RAIL_HST_E!P69+FC_TRA_RAIL_FRT_E!P69</f>
        <v>0</v>
      </c>
      <c r="Q69" s="52">
        <f>FC_TRA_RAIL_MTU_E!Q69+FC_TRA_RAIL_CPT_E!Q69+FC_TRA_RAIL_HST_E!Q69+FC_TRA_RAIL_FRT_E!Q69</f>
        <v>0</v>
      </c>
      <c r="R69" s="52">
        <f>FC_TRA_RAIL_MTU_E!R69+FC_TRA_RAIL_CPT_E!R69+FC_TRA_RAIL_HST_E!R69+FC_TRA_RAIL_FRT_E!R69</f>
        <v>0</v>
      </c>
      <c r="S69" s="52">
        <f>FC_TRA_RAIL_MTU_E!S69+FC_TRA_RAIL_CPT_E!S69+FC_TRA_RAIL_HST_E!S69+FC_TRA_RAIL_FRT_E!S69</f>
        <v>0</v>
      </c>
      <c r="T69" s="52">
        <f>FC_TRA_RAIL_MTU_E!T69+FC_TRA_RAIL_CPT_E!T69+FC_TRA_RAIL_HST_E!T69+FC_TRA_RAIL_FRT_E!T69</f>
        <v>2.0900160000000001E-2</v>
      </c>
      <c r="U69" s="52">
        <f>FC_TRA_RAIL_MTU_E!U69+FC_TRA_RAIL_CPT_E!U69+FC_TRA_RAIL_HST_E!U69+FC_TRA_RAIL_FRT_E!U69</f>
        <v>0</v>
      </c>
      <c r="V69" s="52">
        <f>FC_TRA_RAIL_MTU_E!V69+FC_TRA_RAIL_CPT_E!V69+FC_TRA_RAIL_HST_E!V69+FC_TRA_RAIL_FRT_E!V69</f>
        <v>0</v>
      </c>
      <c r="W69" s="52">
        <f>FC_TRA_RAIL_MTU_E!W69+FC_TRA_RAIL_CPT_E!W69+FC_TRA_RAIL_HST_E!W69+FC_TRA_RAIL_FRT_E!W69</f>
        <v>0</v>
      </c>
      <c r="X69" s="52">
        <f>FC_TRA_RAIL_MTU_E!X69+FC_TRA_RAIL_CPT_E!X69+FC_TRA_RAIL_HST_E!X69+FC_TRA_RAIL_FRT_E!X69</f>
        <v>0</v>
      </c>
      <c r="Y69" s="52">
        <f>FC_TRA_RAIL_MTU_E!Y69+FC_TRA_RAIL_CPT_E!Y69+FC_TRA_RAIL_HST_E!Y69+FC_TRA_RAIL_FRT_E!Y69</f>
        <v>0</v>
      </c>
      <c r="Z69" s="52">
        <f>FC_TRA_RAIL_MTU_E!Z69+FC_TRA_RAIL_CPT_E!Z69+FC_TRA_RAIL_HST_E!Z69+FC_TRA_RAIL_FRT_E!Z69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FC_TRA_RAIL_MTU_E!C70+FC_TRA_RAIL_CPT_E!C70+FC_TRA_RAIL_HST_E!C70+FC_TRA_RAIL_FRT_E!C70</f>
        <v>0</v>
      </c>
      <c r="D70" s="52">
        <f>FC_TRA_RAIL_MTU_E!D70+FC_TRA_RAIL_CPT_E!D70+FC_TRA_RAIL_HST_E!D70+FC_TRA_RAIL_FRT_E!D70</f>
        <v>0</v>
      </c>
      <c r="E70" s="52">
        <f>FC_TRA_RAIL_MTU_E!E70+FC_TRA_RAIL_CPT_E!E70+FC_TRA_RAIL_HST_E!E70+FC_TRA_RAIL_FRT_E!E70</f>
        <v>0</v>
      </c>
      <c r="F70" s="52">
        <f>FC_TRA_RAIL_MTU_E!F70+FC_TRA_RAIL_CPT_E!F70+FC_TRA_RAIL_HST_E!F70+FC_TRA_RAIL_FRT_E!F70</f>
        <v>0</v>
      </c>
      <c r="G70" s="52">
        <f>FC_TRA_RAIL_MTU_E!G70+FC_TRA_RAIL_CPT_E!G70+FC_TRA_RAIL_HST_E!G70+FC_TRA_RAIL_FRT_E!G70</f>
        <v>0</v>
      </c>
      <c r="H70" s="52">
        <f>FC_TRA_RAIL_MTU_E!H70+FC_TRA_RAIL_CPT_E!H70+FC_TRA_RAIL_HST_E!H70+FC_TRA_RAIL_FRT_E!H70</f>
        <v>0</v>
      </c>
      <c r="I70" s="52">
        <f>FC_TRA_RAIL_MTU_E!I70+FC_TRA_RAIL_CPT_E!I70+FC_TRA_RAIL_HST_E!I70+FC_TRA_RAIL_FRT_E!I70</f>
        <v>0</v>
      </c>
      <c r="J70" s="52">
        <f>FC_TRA_RAIL_MTU_E!J70+FC_TRA_RAIL_CPT_E!J70+FC_TRA_RAIL_HST_E!J70+FC_TRA_RAIL_FRT_E!J70</f>
        <v>0</v>
      </c>
      <c r="K70" s="52">
        <f>FC_TRA_RAIL_MTU_E!K70+FC_TRA_RAIL_CPT_E!K70+FC_TRA_RAIL_HST_E!K70+FC_TRA_RAIL_FRT_E!K70</f>
        <v>0</v>
      </c>
      <c r="L70" s="52">
        <f>FC_TRA_RAIL_MTU_E!L70+FC_TRA_RAIL_CPT_E!L70+FC_TRA_RAIL_HST_E!L70+FC_TRA_RAIL_FRT_E!L70</f>
        <v>0</v>
      </c>
      <c r="M70" s="52">
        <f>FC_TRA_RAIL_MTU_E!M70+FC_TRA_RAIL_CPT_E!M70+FC_TRA_RAIL_HST_E!M70+FC_TRA_RAIL_FRT_E!M70</f>
        <v>0</v>
      </c>
      <c r="N70" s="52">
        <f>FC_TRA_RAIL_MTU_E!N70+FC_TRA_RAIL_CPT_E!N70+FC_TRA_RAIL_HST_E!N70+FC_TRA_RAIL_FRT_E!N70</f>
        <v>0</v>
      </c>
      <c r="O70" s="52">
        <f>FC_TRA_RAIL_MTU_E!O70+FC_TRA_RAIL_CPT_E!O70+FC_TRA_RAIL_HST_E!O70+FC_TRA_RAIL_FRT_E!O70</f>
        <v>0</v>
      </c>
      <c r="P70" s="52">
        <f>FC_TRA_RAIL_MTU_E!P70+FC_TRA_RAIL_CPT_E!P70+FC_TRA_RAIL_HST_E!P70+FC_TRA_RAIL_FRT_E!P70</f>
        <v>0</v>
      </c>
      <c r="Q70" s="52">
        <f>FC_TRA_RAIL_MTU_E!Q70+FC_TRA_RAIL_CPT_E!Q70+FC_TRA_RAIL_HST_E!Q70+FC_TRA_RAIL_FRT_E!Q70</f>
        <v>0</v>
      </c>
      <c r="R70" s="52">
        <f>FC_TRA_RAIL_MTU_E!R70+FC_TRA_RAIL_CPT_E!R70+FC_TRA_RAIL_HST_E!R70+FC_TRA_RAIL_FRT_E!R70</f>
        <v>0</v>
      </c>
      <c r="S70" s="52">
        <f>FC_TRA_RAIL_MTU_E!S70+FC_TRA_RAIL_CPT_E!S70+FC_TRA_RAIL_HST_E!S70+FC_TRA_RAIL_FRT_E!S70</f>
        <v>0</v>
      </c>
      <c r="T70" s="52">
        <f>FC_TRA_RAIL_MTU_E!T70+FC_TRA_RAIL_CPT_E!T70+FC_TRA_RAIL_HST_E!T70+FC_TRA_RAIL_FRT_E!T70</f>
        <v>0</v>
      </c>
      <c r="U70" s="52">
        <f>FC_TRA_RAIL_MTU_E!U70+FC_TRA_RAIL_CPT_E!U70+FC_TRA_RAIL_HST_E!U70+FC_TRA_RAIL_FRT_E!U70</f>
        <v>0</v>
      </c>
      <c r="V70" s="52">
        <f>FC_TRA_RAIL_MTU_E!V70+FC_TRA_RAIL_CPT_E!V70+FC_TRA_RAIL_HST_E!V70+FC_TRA_RAIL_FRT_E!V70</f>
        <v>0</v>
      </c>
      <c r="W70" s="52">
        <f>FC_TRA_RAIL_MTU_E!W70+FC_TRA_RAIL_CPT_E!W70+FC_TRA_RAIL_HST_E!W70+FC_TRA_RAIL_FRT_E!W70</f>
        <v>0</v>
      </c>
      <c r="X70" s="52">
        <f>FC_TRA_RAIL_MTU_E!X70+FC_TRA_RAIL_CPT_E!X70+FC_TRA_RAIL_HST_E!X70+FC_TRA_RAIL_FRT_E!X70</f>
        <v>0</v>
      </c>
      <c r="Y70" s="52">
        <f>FC_TRA_RAIL_MTU_E!Y70+FC_TRA_RAIL_CPT_E!Y70+FC_TRA_RAIL_HST_E!Y70+FC_TRA_RAIL_FRT_E!Y70</f>
        <v>0</v>
      </c>
      <c r="Z70" s="52">
        <f>FC_TRA_RAIL_MTU_E!Z70+FC_TRA_RAIL_CPT_E!Z70+FC_TRA_RAIL_HST_E!Z70+FC_TRA_RAIL_FRT_E!Z70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FC_TRA_RAIL_MTU_E!C71+FC_TRA_RAIL_CPT_E!C71+FC_TRA_RAIL_HST_E!C71+FC_TRA_RAIL_FRT_E!C71</f>
        <v>0</v>
      </c>
      <c r="D71" s="52">
        <f>FC_TRA_RAIL_MTU_E!D71+FC_TRA_RAIL_CPT_E!D71+FC_TRA_RAIL_HST_E!D71+FC_TRA_RAIL_FRT_E!D71</f>
        <v>0</v>
      </c>
      <c r="E71" s="52">
        <f>FC_TRA_RAIL_MTU_E!E71+FC_TRA_RAIL_CPT_E!E71+FC_TRA_RAIL_HST_E!E71+FC_TRA_RAIL_FRT_E!E71</f>
        <v>0</v>
      </c>
      <c r="F71" s="52">
        <f>FC_TRA_RAIL_MTU_E!F71+FC_TRA_RAIL_CPT_E!F71+FC_TRA_RAIL_HST_E!F71+FC_TRA_RAIL_FRT_E!F71</f>
        <v>0</v>
      </c>
      <c r="G71" s="52">
        <f>FC_TRA_RAIL_MTU_E!G71+FC_TRA_RAIL_CPT_E!G71+FC_TRA_RAIL_HST_E!G71+FC_TRA_RAIL_FRT_E!G71</f>
        <v>0</v>
      </c>
      <c r="H71" s="52">
        <f>FC_TRA_RAIL_MTU_E!H71+FC_TRA_RAIL_CPT_E!H71+FC_TRA_RAIL_HST_E!H71+FC_TRA_RAIL_FRT_E!H71</f>
        <v>0</v>
      </c>
      <c r="I71" s="52">
        <f>FC_TRA_RAIL_MTU_E!I71+FC_TRA_RAIL_CPT_E!I71+FC_TRA_RAIL_HST_E!I71+FC_TRA_RAIL_FRT_E!I71</f>
        <v>0</v>
      </c>
      <c r="J71" s="52">
        <f>FC_TRA_RAIL_MTU_E!J71+FC_TRA_RAIL_CPT_E!J71+FC_TRA_RAIL_HST_E!J71+FC_TRA_RAIL_FRT_E!J71</f>
        <v>0</v>
      </c>
      <c r="K71" s="52">
        <f>FC_TRA_RAIL_MTU_E!K71+FC_TRA_RAIL_CPT_E!K71+FC_TRA_RAIL_HST_E!K71+FC_TRA_RAIL_FRT_E!K71</f>
        <v>0</v>
      </c>
      <c r="L71" s="52">
        <f>FC_TRA_RAIL_MTU_E!L71+FC_TRA_RAIL_CPT_E!L71+FC_TRA_RAIL_HST_E!L71+FC_TRA_RAIL_FRT_E!L71</f>
        <v>0</v>
      </c>
      <c r="M71" s="52">
        <f>FC_TRA_RAIL_MTU_E!M71+FC_TRA_RAIL_CPT_E!M71+FC_TRA_RAIL_HST_E!M71+FC_TRA_RAIL_FRT_E!M71</f>
        <v>0</v>
      </c>
      <c r="N71" s="52">
        <f>FC_TRA_RAIL_MTU_E!N71+FC_TRA_RAIL_CPT_E!N71+FC_TRA_RAIL_HST_E!N71+FC_TRA_RAIL_FRT_E!N71</f>
        <v>0</v>
      </c>
      <c r="O71" s="52">
        <f>FC_TRA_RAIL_MTU_E!O71+FC_TRA_RAIL_CPT_E!O71+FC_TRA_RAIL_HST_E!O71+FC_TRA_RAIL_FRT_E!O71</f>
        <v>0</v>
      </c>
      <c r="P71" s="52">
        <f>FC_TRA_RAIL_MTU_E!P71+FC_TRA_RAIL_CPT_E!P71+FC_TRA_RAIL_HST_E!P71+FC_TRA_RAIL_FRT_E!P71</f>
        <v>0</v>
      </c>
      <c r="Q71" s="52">
        <f>FC_TRA_RAIL_MTU_E!Q71+FC_TRA_RAIL_CPT_E!Q71+FC_TRA_RAIL_HST_E!Q71+FC_TRA_RAIL_FRT_E!Q71</f>
        <v>0</v>
      </c>
      <c r="R71" s="52">
        <f>FC_TRA_RAIL_MTU_E!R71+FC_TRA_RAIL_CPT_E!R71+FC_TRA_RAIL_HST_E!R71+FC_TRA_RAIL_FRT_E!R71</f>
        <v>0</v>
      </c>
      <c r="S71" s="52">
        <f>FC_TRA_RAIL_MTU_E!S71+FC_TRA_RAIL_CPT_E!S71+FC_TRA_RAIL_HST_E!S71+FC_TRA_RAIL_FRT_E!S71</f>
        <v>0</v>
      </c>
      <c r="T71" s="52">
        <f>FC_TRA_RAIL_MTU_E!T71+FC_TRA_RAIL_CPT_E!T71+FC_TRA_RAIL_HST_E!T71+FC_TRA_RAIL_FRT_E!T71</f>
        <v>0</v>
      </c>
      <c r="U71" s="52">
        <f>FC_TRA_RAIL_MTU_E!U71+FC_TRA_RAIL_CPT_E!U71+FC_TRA_RAIL_HST_E!U71+FC_TRA_RAIL_FRT_E!U71</f>
        <v>0</v>
      </c>
      <c r="V71" s="52">
        <f>FC_TRA_RAIL_MTU_E!V71+FC_TRA_RAIL_CPT_E!V71+FC_TRA_RAIL_HST_E!V71+FC_TRA_RAIL_FRT_E!V71</f>
        <v>0</v>
      </c>
      <c r="W71" s="52">
        <f>FC_TRA_RAIL_MTU_E!W71+FC_TRA_RAIL_CPT_E!W71+FC_TRA_RAIL_HST_E!W71+FC_TRA_RAIL_FRT_E!W71</f>
        <v>0</v>
      </c>
      <c r="X71" s="52">
        <f>FC_TRA_RAIL_MTU_E!X71+FC_TRA_RAIL_CPT_E!X71+FC_TRA_RAIL_HST_E!X71+FC_TRA_RAIL_FRT_E!X71</f>
        <v>0</v>
      </c>
      <c r="Y71" s="52">
        <f>FC_TRA_RAIL_MTU_E!Y71+FC_TRA_RAIL_CPT_E!Y71+FC_TRA_RAIL_HST_E!Y71+FC_TRA_RAIL_FRT_E!Y71</f>
        <v>0</v>
      </c>
      <c r="Z71" s="52">
        <f>FC_TRA_RAIL_MTU_E!Z71+FC_TRA_RAIL_CPT_E!Z71+FC_TRA_RAIL_HST_E!Z71+FC_TRA_RAIL_FRT_E!Z71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FC_TRA_RAIL_MTU_E!C72+FC_TRA_RAIL_CPT_E!C72+FC_TRA_RAIL_HST_E!C72+FC_TRA_RAIL_FRT_E!C72</f>
        <v>0</v>
      </c>
      <c r="D72" s="55">
        <f>FC_TRA_RAIL_MTU_E!D72+FC_TRA_RAIL_CPT_E!D72+FC_TRA_RAIL_HST_E!D72+FC_TRA_RAIL_FRT_E!D72</f>
        <v>0</v>
      </c>
      <c r="E72" s="55">
        <f>FC_TRA_RAIL_MTU_E!E72+FC_TRA_RAIL_CPT_E!E72+FC_TRA_RAIL_HST_E!E72+FC_TRA_RAIL_FRT_E!E72</f>
        <v>0</v>
      </c>
      <c r="F72" s="55">
        <f>FC_TRA_RAIL_MTU_E!F72+FC_TRA_RAIL_CPT_E!F72+FC_TRA_RAIL_HST_E!F72+FC_TRA_RAIL_FRT_E!F72</f>
        <v>0</v>
      </c>
      <c r="G72" s="55">
        <f>FC_TRA_RAIL_MTU_E!G72+FC_TRA_RAIL_CPT_E!G72+FC_TRA_RAIL_HST_E!G72+FC_TRA_RAIL_FRT_E!G72</f>
        <v>0</v>
      </c>
      <c r="H72" s="55">
        <f>FC_TRA_RAIL_MTU_E!H72+FC_TRA_RAIL_CPT_E!H72+FC_TRA_RAIL_HST_E!H72+FC_TRA_RAIL_FRT_E!H72</f>
        <v>0</v>
      </c>
      <c r="I72" s="55">
        <f>FC_TRA_RAIL_MTU_E!I72+FC_TRA_RAIL_CPT_E!I72+FC_TRA_RAIL_HST_E!I72+FC_TRA_RAIL_FRT_E!I72</f>
        <v>0</v>
      </c>
      <c r="J72" s="55">
        <f>FC_TRA_RAIL_MTU_E!J72+FC_TRA_RAIL_CPT_E!J72+FC_TRA_RAIL_HST_E!J72+FC_TRA_RAIL_FRT_E!J72</f>
        <v>0</v>
      </c>
      <c r="K72" s="55">
        <f>FC_TRA_RAIL_MTU_E!K72+FC_TRA_RAIL_CPT_E!K72+FC_TRA_RAIL_HST_E!K72+FC_TRA_RAIL_FRT_E!K72</f>
        <v>0</v>
      </c>
      <c r="L72" s="55">
        <f>FC_TRA_RAIL_MTU_E!L72+FC_TRA_RAIL_CPT_E!L72+FC_TRA_RAIL_HST_E!L72+FC_TRA_RAIL_FRT_E!L72</f>
        <v>0</v>
      </c>
      <c r="M72" s="55">
        <f>FC_TRA_RAIL_MTU_E!M72+FC_TRA_RAIL_CPT_E!M72+FC_TRA_RAIL_HST_E!M72+FC_TRA_RAIL_FRT_E!M72</f>
        <v>0</v>
      </c>
      <c r="N72" s="55">
        <f>FC_TRA_RAIL_MTU_E!N72+FC_TRA_RAIL_CPT_E!N72+FC_TRA_RAIL_HST_E!N72+FC_TRA_RAIL_FRT_E!N72</f>
        <v>0</v>
      </c>
      <c r="O72" s="55">
        <f>FC_TRA_RAIL_MTU_E!O72+FC_TRA_RAIL_CPT_E!O72+FC_TRA_RAIL_HST_E!O72+FC_TRA_RAIL_FRT_E!O72</f>
        <v>0</v>
      </c>
      <c r="P72" s="55">
        <f>FC_TRA_RAIL_MTU_E!P72+FC_TRA_RAIL_CPT_E!P72+FC_TRA_RAIL_HST_E!P72+FC_TRA_RAIL_FRT_E!P72</f>
        <v>0</v>
      </c>
      <c r="Q72" s="55">
        <f>FC_TRA_RAIL_MTU_E!Q72+FC_TRA_RAIL_CPT_E!Q72+FC_TRA_RAIL_HST_E!Q72+FC_TRA_RAIL_FRT_E!Q72</f>
        <v>0</v>
      </c>
      <c r="R72" s="55">
        <f>FC_TRA_RAIL_MTU_E!R72+FC_TRA_RAIL_CPT_E!R72+FC_TRA_RAIL_HST_E!R72+FC_TRA_RAIL_FRT_E!R72</f>
        <v>0</v>
      </c>
      <c r="S72" s="55">
        <f>FC_TRA_RAIL_MTU_E!S72+FC_TRA_RAIL_CPT_E!S72+FC_TRA_RAIL_HST_E!S72+FC_TRA_RAIL_FRT_E!S72</f>
        <v>0</v>
      </c>
      <c r="T72" s="55">
        <f>FC_TRA_RAIL_MTU_E!T72+FC_TRA_RAIL_CPT_E!T72+FC_TRA_RAIL_HST_E!T72+FC_TRA_RAIL_FRT_E!T72</f>
        <v>0</v>
      </c>
      <c r="U72" s="55">
        <f>FC_TRA_RAIL_MTU_E!U72+FC_TRA_RAIL_CPT_E!U72+FC_TRA_RAIL_HST_E!U72+FC_TRA_RAIL_FRT_E!U72</f>
        <v>0</v>
      </c>
      <c r="V72" s="55">
        <f>FC_TRA_RAIL_MTU_E!V72+FC_TRA_RAIL_CPT_E!V72+FC_TRA_RAIL_HST_E!V72+FC_TRA_RAIL_FRT_E!V72</f>
        <v>0</v>
      </c>
      <c r="W72" s="55">
        <f>FC_TRA_RAIL_MTU_E!W72+FC_TRA_RAIL_CPT_E!W72+FC_TRA_RAIL_HST_E!W72+FC_TRA_RAIL_FRT_E!W72</f>
        <v>0</v>
      </c>
      <c r="X72" s="55">
        <f>FC_TRA_RAIL_MTU_E!X72+FC_TRA_RAIL_CPT_E!X72+FC_TRA_RAIL_HST_E!X72+FC_TRA_RAIL_FRT_E!X72</f>
        <v>0</v>
      </c>
      <c r="Y72" s="55">
        <f>FC_TRA_RAIL_MTU_E!Y72+FC_TRA_RAIL_CPT_E!Y72+FC_TRA_RAIL_HST_E!Y72+FC_TRA_RAIL_FRT_E!Y72</f>
        <v>0</v>
      </c>
      <c r="Z72" s="55">
        <f>FC_TRA_RAIL_MTU_E!Z72+FC_TRA_RAIL_CPT_E!Z72+FC_TRA_RAIL_HST_E!Z72+FC_TRA_RAIL_FRT_E!Z72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6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243</v>
      </c>
      <c r="B1" s="4" t="s">
        <v>244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0</v>
      </c>
      <c r="D8" s="19">
        <f t="shared" ref="D8:W8" si="9">SUM(D9:D10)</f>
        <v>0</v>
      </c>
      <c r="E8" s="19">
        <f t="shared" si="9"/>
        <v>0</v>
      </c>
      <c r="F8" s="19">
        <f t="shared" si="9"/>
        <v>0</v>
      </c>
      <c r="G8" s="19">
        <f t="shared" si="9"/>
        <v>0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ref="X8:Z8" si="10">SUM(X9:X10)</f>
        <v>0</v>
      </c>
      <c r="Y8" s="19">
        <f t="shared" si="10"/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0</v>
      </c>
      <c r="D11" s="19">
        <f t="shared" ref="D11:W11" si="12">SUM(D12:D16)</f>
        <v>0</v>
      </c>
      <c r="E11" s="19">
        <f t="shared" si="12"/>
        <v>0</v>
      </c>
      <c r="F11" s="19">
        <f t="shared" si="12"/>
        <v>0</v>
      </c>
      <c r="G11" s="19">
        <f t="shared" si="12"/>
        <v>0</v>
      </c>
      <c r="H11" s="19">
        <f t="shared" si="12"/>
        <v>0</v>
      </c>
      <c r="I11" s="19">
        <f t="shared" si="12"/>
        <v>0</v>
      </c>
      <c r="J11" s="19">
        <f t="shared" si="12"/>
        <v>0</v>
      </c>
      <c r="K11" s="19">
        <f t="shared" si="12"/>
        <v>0</v>
      </c>
      <c r="L11" s="19">
        <f t="shared" si="12"/>
        <v>0</v>
      </c>
      <c r="M11" s="19">
        <f t="shared" si="12"/>
        <v>0</v>
      </c>
      <c r="N11" s="19">
        <f t="shared" si="12"/>
        <v>0</v>
      </c>
      <c r="O11" s="19">
        <f t="shared" si="12"/>
        <v>0</v>
      </c>
      <c r="P11" s="19">
        <f t="shared" si="12"/>
        <v>0</v>
      </c>
      <c r="Q11" s="19">
        <f t="shared" si="12"/>
        <v>0</v>
      </c>
      <c r="R11" s="19">
        <f t="shared" si="12"/>
        <v>0</v>
      </c>
      <c r="S11" s="19">
        <f t="shared" si="12"/>
        <v>0</v>
      </c>
      <c r="T11" s="19">
        <f t="shared" si="12"/>
        <v>0</v>
      </c>
      <c r="U11" s="19">
        <f t="shared" si="12"/>
        <v>0</v>
      </c>
      <c r="V11" s="19">
        <f t="shared" si="12"/>
        <v>0</v>
      </c>
      <c r="W11" s="19">
        <f t="shared" si="12"/>
        <v>0</v>
      </c>
      <c r="X11" s="19">
        <f t="shared" ref="X11:Z11" si="13">SUM(X12:X16)</f>
        <v>0</v>
      </c>
      <c r="Y11" s="19">
        <f t="shared" si="13"/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0</v>
      </c>
      <c r="D17" s="27">
        <f t="shared" ref="D17:W17" si="15">SUM(D18:D21)</f>
        <v>0</v>
      </c>
      <c r="E17" s="27">
        <f t="shared" si="15"/>
        <v>0</v>
      </c>
      <c r="F17" s="27">
        <f t="shared" si="15"/>
        <v>0</v>
      </c>
      <c r="G17" s="27">
        <f t="shared" si="15"/>
        <v>0</v>
      </c>
      <c r="H17" s="27">
        <f t="shared" si="15"/>
        <v>0</v>
      </c>
      <c r="I17" s="27">
        <f t="shared" si="15"/>
        <v>0</v>
      </c>
      <c r="J17" s="27">
        <f t="shared" si="15"/>
        <v>0</v>
      </c>
      <c r="K17" s="27">
        <f t="shared" si="15"/>
        <v>0</v>
      </c>
      <c r="L17" s="27">
        <f t="shared" si="15"/>
        <v>0</v>
      </c>
      <c r="M17" s="27">
        <f t="shared" si="15"/>
        <v>0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ref="X17:Z17" si="16">SUM(X18:X21)</f>
        <v>0</v>
      </c>
      <c r="Y17" s="27">
        <f t="shared" si="16"/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W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ref="X22:Z22" si="19">SUM(X23:X24)</f>
        <v>0</v>
      </c>
      <c r="Y22" s="27">
        <f t="shared" si="19"/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0</v>
      </c>
      <c r="D26" s="27">
        <f t="shared" ref="D26:W26" si="21">SUM(D27,D33)</f>
        <v>0</v>
      </c>
      <c r="E26" s="27">
        <f t="shared" si="21"/>
        <v>0</v>
      </c>
      <c r="F26" s="27">
        <f t="shared" si="21"/>
        <v>0</v>
      </c>
      <c r="G26" s="27">
        <f t="shared" si="21"/>
        <v>0</v>
      </c>
      <c r="H26" s="27">
        <f t="shared" si="21"/>
        <v>0</v>
      </c>
      <c r="I26" s="27">
        <f t="shared" si="21"/>
        <v>0</v>
      </c>
      <c r="J26" s="27">
        <f t="shared" si="21"/>
        <v>0</v>
      </c>
      <c r="K26" s="27">
        <f t="shared" si="21"/>
        <v>0</v>
      </c>
      <c r="L26" s="27">
        <f t="shared" si="21"/>
        <v>0</v>
      </c>
      <c r="M26" s="27">
        <f t="shared" si="21"/>
        <v>0</v>
      </c>
      <c r="N26" s="27">
        <f t="shared" si="21"/>
        <v>0</v>
      </c>
      <c r="O26" s="27">
        <f t="shared" si="21"/>
        <v>0</v>
      </c>
      <c r="P26" s="27">
        <f t="shared" si="21"/>
        <v>0</v>
      </c>
      <c r="Q26" s="27">
        <f t="shared" si="21"/>
        <v>0</v>
      </c>
      <c r="R26" s="27">
        <f t="shared" si="21"/>
        <v>0</v>
      </c>
      <c r="S26" s="27">
        <f t="shared" si="21"/>
        <v>0</v>
      </c>
      <c r="T26" s="27">
        <f t="shared" si="21"/>
        <v>0</v>
      </c>
      <c r="U26" s="27">
        <f t="shared" si="21"/>
        <v>0</v>
      </c>
      <c r="V26" s="27">
        <f t="shared" si="21"/>
        <v>0</v>
      </c>
      <c r="W26" s="27">
        <f t="shared" si="21"/>
        <v>0</v>
      </c>
      <c r="X26" s="27">
        <f t="shared" ref="X26:Z26" si="22">SUM(X27,X33)</f>
        <v>0</v>
      </c>
      <c r="Y26" s="27">
        <f t="shared" si="22"/>
        <v>0</v>
      </c>
      <c r="Z26" s="27">
        <f t="shared" si="22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W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ref="X27:Z27" si="25">SUM(X28:X32)</f>
        <v>0</v>
      </c>
      <c r="Y27" s="19">
        <f t="shared" si="25"/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0</v>
      </c>
      <c r="D33" s="19">
        <f t="shared" ref="D33:W33" si="27">SUM(D34:D50)</f>
        <v>0</v>
      </c>
      <c r="E33" s="19">
        <f t="shared" si="27"/>
        <v>0</v>
      </c>
      <c r="F33" s="19">
        <f t="shared" si="27"/>
        <v>0</v>
      </c>
      <c r="G33" s="19">
        <f t="shared" si="27"/>
        <v>0</v>
      </c>
      <c r="H33" s="19">
        <f t="shared" si="27"/>
        <v>0</v>
      </c>
      <c r="I33" s="19">
        <f t="shared" si="27"/>
        <v>0</v>
      </c>
      <c r="J33" s="19">
        <f t="shared" si="27"/>
        <v>0</v>
      </c>
      <c r="K33" s="19">
        <f t="shared" si="27"/>
        <v>0</v>
      </c>
      <c r="L33" s="19">
        <f t="shared" si="27"/>
        <v>0</v>
      </c>
      <c r="M33" s="19">
        <f t="shared" si="27"/>
        <v>0</v>
      </c>
      <c r="N33" s="19">
        <f t="shared" si="27"/>
        <v>0</v>
      </c>
      <c r="O33" s="19">
        <f t="shared" si="27"/>
        <v>0</v>
      </c>
      <c r="P33" s="19">
        <f t="shared" si="27"/>
        <v>0</v>
      </c>
      <c r="Q33" s="19">
        <f t="shared" si="27"/>
        <v>0</v>
      </c>
      <c r="R33" s="19">
        <f t="shared" si="27"/>
        <v>0</v>
      </c>
      <c r="S33" s="19">
        <f t="shared" si="27"/>
        <v>0</v>
      </c>
      <c r="T33" s="19">
        <f t="shared" si="27"/>
        <v>0</v>
      </c>
      <c r="U33" s="19">
        <f t="shared" si="27"/>
        <v>0</v>
      </c>
      <c r="V33" s="19">
        <f t="shared" si="27"/>
        <v>0</v>
      </c>
      <c r="W33" s="19">
        <f t="shared" si="27"/>
        <v>0</v>
      </c>
      <c r="X33" s="19">
        <f t="shared" ref="X33:Z33" si="28">SUM(X34:X50)</f>
        <v>0</v>
      </c>
      <c r="Y33" s="19">
        <f t="shared" si="28"/>
        <v>0</v>
      </c>
      <c r="Z33" s="19">
        <f t="shared" si="28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0</v>
      </c>
      <c r="D52" s="27">
        <f t="shared" ref="D52:W52" si="30">SUM(D53:D54)</f>
        <v>0</v>
      </c>
      <c r="E52" s="27">
        <f t="shared" si="30"/>
        <v>0</v>
      </c>
      <c r="F52" s="27">
        <f t="shared" si="30"/>
        <v>0</v>
      </c>
      <c r="G52" s="27">
        <f t="shared" si="30"/>
        <v>0</v>
      </c>
      <c r="H52" s="27">
        <f t="shared" si="30"/>
        <v>0</v>
      </c>
      <c r="I52" s="27">
        <f t="shared" si="30"/>
        <v>0</v>
      </c>
      <c r="J52" s="27">
        <f t="shared" si="30"/>
        <v>0</v>
      </c>
      <c r="K52" s="27">
        <f t="shared" si="30"/>
        <v>0</v>
      </c>
      <c r="L52" s="27">
        <f t="shared" si="30"/>
        <v>0</v>
      </c>
      <c r="M52" s="27">
        <f t="shared" si="30"/>
        <v>0</v>
      </c>
      <c r="N52" s="27">
        <f t="shared" si="30"/>
        <v>0</v>
      </c>
      <c r="O52" s="27">
        <f t="shared" si="30"/>
        <v>0</v>
      </c>
      <c r="P52" s="27">
        <f t="shared" si="30"/>
        <v>0</v>
      </c>
      <c r="Q52" s="27">
        <f t="shared" si="30"/>
        <v>0</v>
      </c>
      <c r="R52" s="27">
        <f t="shared" si="30"/>
        <v>0</v>
      </c>
      <c r="S52" s="27">
        <f t="shared" si="30"/>
        <v>0</v>
      </c>
      <c r="T52" s="27">
        <f t="shared" si="30"/>
        <v>0</v>
      </c>
      <c r="U52" s="27">
        <f t="shared" si="30"/>
        <v>0</v>
      </c>
      <c r="V52" s="27">
        <f t="shared" si="30"/>
        <v>0</v>
      </c>
      <c r="W52" s="27">
        <f t="shared" si="30"/>
        <v>0</v>
      </c>
      <c r="X52" s="27">
        <f t="shared" ref="X52:Z52" si="31">SUM(X53:X54)</f>
        <v>0</v>
      </c>
      <c r="Y52" s="27">
        <f t="shared" si="31"/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0</v>
      </c>
      <c r="D61" s="49">
        <f t="shared" si="32"/>
        <v>0</v>
      </c>
      <c r="E61" s="49">
        <f t="shared" si="32"/>
        <v>0</v>
      </c>
      <c r="F61" s="49">
        <f t="shared" si="32"/>
        <v>0</v>
      </c>
      <c r="G61" s="49">
        <f t="shared" si="32"/>
        <v>0</v>
      </c>
      <c r="H61" s="49">
        <f t="shared" si="32"/>
        <v>0</v>
      </c>
      <c r="I61" s="49">
        <f t="shared" si="32"/>
        <v>0</v>
      </c>
      <c r="J61" s="49">
        <f t="shared" si="32"/>
        <v>0</v>
      </c>
      <c r="K61" s="49">
        <f t="shared" si="32"/>
        <v>0</v>
      </c>
      <c r="L61" s="49">
        <f t="shared" si="32"/>
        <v>0</v>
      </c>
      <c r="M61" s="49">
        <f t="shared" si="32"/>
        <v>0</v>
      </c>
      <c r="N61" s="49">
        <f t="shared" si="32"/>
        <v>0</v>
      </c>
      <c r="O61" s="49">
        <f t="shared" si="32"/>
        <v>0</v>
      </c>
      <c r="P61" s="49">
        <f t="shared" si="32"/>
        <v>0</v>
      </c>
      <c r="Q61" s="49">
        <f t="shared" si="32"/>
        <v>0</v>
      </c>
      <c r="R61" s="49">
        <f t="shared" si="32"/>
        <v>0</v>
      </c>
      <c r="S61" s="49">
        <f t="shared" si="32"/>
        <v>0</v>
      </c>
      <c r="T61" s="49">
        <f t="shared" si="32"/>
        <v>0</v>
      </c>
      <c r="U61" s="49">
        <f t="shared" si="32"/>
        <v>0</v>
      </c>
      <c r="V61" s="49">
        <f t="shared" si="32"/>
        <v>0</v>
      </c>
      <c r="W61" s="49">
        <f t="shared" si="32"/>
        <v>0</v>
      </c>
      <c r="X61" s="49">
        <f t="shared" si="32"/>
        <v>0</v>
      </c>
      <c r="Y61" s="49">
        <f t="shared" ref="Y61:Z61" si="33">SUM(Y62:Y72)</f>
        <v>0</v>
      </c>
      <c r="Z61" s="49">
        <f t="shared" si="3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 C52:W52" formulaRange="1"/>
  </ignoredErrors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7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248</v>
      </c>
      <c r="B1" s="4" t="s">
        <v>245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145.69483461530496</v>
      </c>
      <c r="D2" s="21">
        <f t="shared" ref="D2:X2" si="0">SUM(D3,D17,D22,D25,D26,D51,D52)</f>
        <v>109.27777514840645</v>
      </c>
      <c r="E2" s="21">
        <f t="shared" si="0"/>
        <v>90.300885097630484</v>
      </c>
      <c r="F2" s="21">
        <f t="shared" si="0"/>
        <v>78.384996392561661</v>
      </c>
      <c r="G2" s="21">
        <f t="shared" si="0"/>
        <v>69.105355690328906</v>
      </c>
      <c r="H2" s="21">
        <f t="shared" si="0"/>
        <v>62.268971836055613</v>
      </c>
      <c r="I2" s="21">
        <f t="shared" si="0"/>
        <v>59.826560910223336</v>
      </c>
      <c r="J2" s="21">
        <f t="shared" si="0"/>
        <v>57.799880300263972</v>
      </c>
      <c r="K2" s="21">
        <f t="shared" si="0"/>
        <v>57.5174705968616</v>
      </c>
      <c r="L2" s="21">
        <f t="shared" si="0"/>
        <v>46.322798895996335</v>
      </c>
      <c r="M2" s="21">
        <f t="shared" si="0"/>
        <v>40.137864761776548</v>
      </c>
      <c r="N2" s="21">
        <f t="shared" si="0"/>
        <v>34.135015330830399</v>
      </c>
      <c r="O2" s="21">
        <f t="shared" si="0"/>
        <v>26.160616451752585</v>
      </c>
      <c r="P2" s="21">
        <f t="shared" si="0"/>
        <v>22.714182535672624</v>
      </c>
      <c r="Q2" s="21">
        <f t="shared" si="0"/>
        <v>22.447686490541891</v>
      </c>
      <c r="R2" s="21">
        <f t="shared" si="0"/>
        <v>21.667947424741595</v>
      </c>
      <c r="S2" s="21">
        <f t="shared" si="0"/>
        <v>21.305696038516071</v>
      </c>
      <c r="T2" s="21">
        <f t="shared" si="0"/>
        <v>19.850750699499926</v>
      </c>
      <c r="U2" s="21">
        <f t="shared" si="0"/>
        <v>20.880931512935266</v>
      </c>
      <c r="V2" s="21">
        <f t="shared" si="0"/>
        <v>20.16558870059843</v>
      </c>
      <c r="W2" s="21">
        <f t="shared" si="0"/>
        <v>15.375784333879224</v>
      </c>
      <c r="X2" s="21">
        <f t="shared" si="0"/>
        <v>12.083379757018715</v>
      </c>
      <c r="Y2" s="21">
        <f t="shared" ref="Y2:Z2" si="1">SUM(Y3,Y17,Y22,Y25,Y26,Y51,Y52)</f>
        <v>12.28460773821574</v>
      </c>
      <c r="Z2" s="21">
        <f t="shared" si="1"/>
        <v>16.168894276145355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145.69483461530496</v>
      </c>
      <c r="D26" s="27">
        <f t="shared" si="14"/>
        <v>109.27777514840645</v>
      </c>
      <c r="E26" s="27">
        <f t="shared" si="14"/>
        <v>90.300885097630484</v>
      </c>
      <c r="F26" s="27">
        <f t="shared" si="14"/>
        <v>78.384996392561661</v>
      </c>
      <c r="G26" s="27">
        <f t="shared" si="14"/>
        <v>69.105355690328906</v>
      </c>
      <c r="H26" s="27">
        <f t="shared" si="14"/>
        <v>62.268971836055613</v>
      </c>
      <c r="I26" s="27">
        <f t="shared" si="14"/>
        <v>59.826560910223336</v>
      </c>
      <c r="J26" s="27">
        <f t="shared" si="14"/>
        <v>57.799880300263972</v>
      </c>
      <c r="K26" s="27">
        <f t="shared" si="14"/>
        <v>57.5174705968616</v>
      </c>
      <c r="L26" s="27">
        <f t="shared" si="14"/>
        <v>46.322798895996335</v>
      </c>
      <c r="M26" s="27">
        <f t="shared" si="14"/>
        <v>40.137864761776548</v>
      </c>
      <c r="N26" s="27">
        <f t="shared" si="14"/>
        <v>34.135015330830399</v>
      </c>
      <c r="O26" s="27">
        <f t="shared" si="14"/>
        <v>26.160616451752585</v>
      </c>
      <c r="P26" s="27">
        <f t="shared" si="14"/>
        <v>22.714182535672624</v>
      </c>
      <c r="Q26" s="27">
        <f t="shared" si="14"/>
        <v>22.447686490541891</v>
      </c>
      <c r="R26" s="27">
        <f t="shared" si="14"/>
        <v>21.667947424741595</v>
      </c>
      <c r="S26" s="27">
        <f t="shared" si="14"/>
        <v>21.305696038516071</v>
      </c>
      <c r="T26" s="27">
        <f t="shared" si="14"/>
        <v>19.850750699499926</v>
      </c>
      <c r="U26" s="27">
        <f t="shared" si="14"/>
        <v>20.880931512935266</v>
      </c>
      <c r="V26" s="27">
        <f t="shared" si="14"/>
        <v>20.16558870059843</v>
      </c>
      <c r="W26" s="27">
        <f t="shared" si="14"/>
        <v>15.375784333879224</v>
      </c>
      <c r="X26" s="27">
        <f t="shared" si="14"/>
        <v>12.083379757018715</v>
      </c>
      <c r="Y26" s="27">
        <f t="shared" ref="Y26:Z26" si="15">SUM(Y27,Y33)</f>
        <v>12.28460773821574</v>
      </c>
      <c r="Z26" s="27">
        <f t="shared" si="15"/>
        <v>16.168894276145355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145.69483461530496</v>
      </c>
      <c r="D33" s="19">
        <f t="shared" si="18"/>
        <v>109.27777514840645</v>
      </c>
      <c r="E33" s="19">
        <f t="shared" si="18"/>
        <v>90.300885097630484</v>
      </c>
      <c r="F33" s="19">
        <f t="shared" si="18"/>
        <v>78.384996392561661</v>
      </c>
      <c r="G33" s="19">
        <f t="shared" si="18"/>
        <v>69.105355690328906</v>
      </c>
      <c r="H33" s="19">
        <f t="shared" si="18"/>
        <v>62.268971836055613</v>
      </c>
      <c r="I33" s="19">
        <f t="shared" si="18"/>
        <v>59.826560910223336</v>
      </c>
      <c r="J33" s="19">
        <f t="shared" si="18"/>
        <v>57.799880300263972</v>
      </c>
      <c r="K33" s="19">
        <f t="shared" si="18"/>
        <v>57.5174705968616</v>
      </c>
      <c r="L33" s="19">
        <f t="shared" si="18"/>
        <v>46.322798895996335</v>
      </c>
      <c r="M33" s="19">
        <f t="shared" si="18"/>
        <v>40.137864761776548</v>
      </c>
      <c r="N33" s="19">
        <f t="shared" si="18"/>
        <v>34.135015330830399</v>
      </c>
      <c r="O33" s="19">
        <f t="shared" si="18"/>
        <v>26.160616451752585</v>
      </c>
      <c r="P33" s="19">
        <f t="shared" si="18"/>
        <v>22.714182535672624</v>
      </c>
      <c r="Q33" s="19">
        <f t="shared" si="18"/>
        <v>22.447686490541891</v>
      </c>
      <c r="R33" s="19">
        <f t="shared" si="18"/>
        <v>21.667947424741595</v>
      </c>
      <c r="S33" s="19">
        <f t="shared" si="18"/>
        <v>21.305696038516071</v>
      </c>
      <c r="T33" s="19">
        <f t="shared" si="18"/>
        <v>19.850750699499926</v>
      </c>
      <c r="U33" s="19">
        <f t="shared" si="18"/>
        <v>20.880931512935266</v>
      </c>
      <c r="V33" s="19">
        <f t="shared" si="18"/>
        <v>20.16558870059843</v>
      </c>
      <c r="W33" s="19">
        <f t="shared" si="18"/>
        <v>15.375784333879224</v>
      </c>
      <c r="X33" s="19">
        <f t="shared" si="18"/>
        <v>12.083379757018715</v>
      </c>
      <c r="Y33" s="19">
        <f t="shared" ref="Y33:Z33" si="19">SUM(Y34:Y50)</f>
        <v>12.28460773821574</v>
      </c>
      <c r="Z33" s="19">
        <f t="shared" si="19"/>
        <v>16.168894276145355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145.69483461530496</v>
      </c>
      <c r="D43" s="8">
        <v>109.27777514840645</v>
      </c>
      <c r="E43" s="8">
        <v>90.300885097630484</v>
      </c>
      <c r="F43" s="8">
        <v>78.384996392561661</v>
      </c>
      <c r="G43" s="8">
        <v>69.105355690328906</v>
      </c>
      <c r="H43" s="8">
        <v>62.268971836055613</v>
      </c>
      <c r="I43" s="8">
        <v>59.826560910223336</v>
      </c>
      <c r="J43" s="8">
        <v>57.799880300263972</v>
      </c>
      <c r="K43" s="8">
        <v>57.5174705968616</v>
      </c>
      <c r="L43" s="8">
        <v>46.322798895996335</v>
      </c>
      <c r="M43" s="8">
        <v>40.137864761776548</v>
      </c>
      <c r="N43" s="8">
        <v>34.135015330830399</v>
      </c>
      <c r="O43" s="8">
        <v>26.160616451752585</v>
      </c>
      <c r="P43" s="8">
        <v>22.714182535672624</v>
      </c>
      <c r="Q43" s="8">
        <v>22.447686490541891</v>
      </c>
      <c r="R43" s="8">
        <v>21.667947424741595</v>
      </c>
      <c r="S43" s="8">
        <v>21.305696038516071</v>
      </c>
      <c r="T43" s="8">
        <v>19.850750699499926</v>
      </c>
      <c r="U43" s="8">
        <v>20.880931512935266</v>
      </c>
      <c r="V43" s="8">
        <v>20.16558870059843</v>
      </c>
      <c r="W43" s="8">
        <v>15.375784333879224</v>
      </c>
      <c r="X43" s="8">
        <v>12.083379757018715</v>
      </c>
      <c r="Y43" s="8">
        <v>12.28460773821574</v>
      </c>
      <c r="Z43" s="8">
        <v>16.168894276145355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1.3268977757808885E-2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1.3268977757808885E-2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9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246</v>
      </c>
      <c r="B1" s="4" t="s">
        <v>247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W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ref="X8:Z8" si="7">SUM(X9:X10)</f>
        <v>0</v>
      </c>
      <c r="Y8" s="19">
        <f t="shared" si="7"/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W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ref="X11:Z11" si="9">SUM(X12:X16)</f>
        <v>0</v>
      </c>
      <c r="Y11" s="19">
        <f t="shared" si="9"/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W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ref="X17:Z17" si="11">SUM(X18:X21)</f>
        <v>0</v>
      </c>
      <c r="Y17" s="27">
        <f t="shared" si="11"/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W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ref="X22:Z22" si="13">SUM(X23:X24)</f>
        <v>0</v>
      </c>
      <c r="Y22" s="27">
        <f t="shared" si="13"/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W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ref="X26:Z26" si="15">SUM(X27,X33)</f>
        <v>0</v>
      </c>
      <c r="Y26" s="27">
        <f t="shared" si="15"/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W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ref="X27:Z27" si="17">SUM(X28:X32)</f>
        <v>0</v>
      </c>
      <c r="Y27" s="19">
        <f t="shared" si="17"/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W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ref="X33:Z33" si="19">SUM(X34:X50)</f>
        <v>0</v>
      </c>
      <c r="Y33" s="19">
        <f t="shared" si="19"/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W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ref="X52:Z52" si="21">SUM(X53:X54)</f>
        <v>0</v>
      </c>
      <c r="Y52" s="27">
        <f t="shared" si="21"/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33 C52:W52 X22:Z22 X33:Z33" formulaRange="1"/>
  </ignoredErrors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0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249</v>
      </c>
      <c r="B1" s="4" t="s">
        <v>250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34.107274104695094</v>
      </c>
      <c r="D2" s="21">
        <f t="shared" ref="D2:X2" si="0">SUM(D3,D17,D22,D25,D26,D51,D52)</f>
        <v>25.573939771593555</v>
      </c>
      <c r="E2" s="21">
        <f t="shared" si="0"/>
        <v>22.075499542369528</v>
      </c>
      <c r="F2" s="21">
        <f t="shared" si="0"/>
        <v>17.937504687438331</v>
      </c>
      <c r="G2" s="21">
        <f t="shared" si="0"/>
        <v>17.584975309671119</v>
      </c>
      <c r="H2" s="21">
        <f t="shared" si="0"/>
        <v>17.999912443944403</v>
      </c>
      <c r="I2" s="21">
        <f t="shared" si="0"/>
        <v>16.644728009776649</v>
      </c>
      <c r="J2" s="21">
        <f t="shared" si="0"/>
        <v>18.671408619736017</v>
      </c>
      <c r="K2" s="21">
        <f t="shared" si="0"/>
        <v>15.767370123138406</v>
      </c>
      <c r="L2" s="21">
        <f t="shared" si="0"/>
        <v>11.030601104003683</v>
      </c>
      <c r="M2" s="21">
        <f t="shared" si="0"/>
        <v>10.842905598223462</v>
      </c>
      <c r="N2" s="21">
        <f t="shared" si="0"/>
        <v>10.473125389169617</v>
      </c>
      <c r="O2" s="21">
        <f t="shared" si="0"/>
        <v>8.8887131882474115</v>
      </c>
      <c r="P2" s="21">
        <f t="shared" si="0"/>
        <v>9.1486989043273663</v>
      </c>
      <c r="Q2" s="21">
        <f t="shared" si="0"/>
        <v>9.4151949494580975</v>
      </c>
      <c r="R2" s="21">
        <f t="shared" si="0"/>
        <v>10.19493401525839</v>
      </c>
      <c r="S2" s="21">
        <f t="shared" si="0"/>
        <v>7.3710039614839307</v>
      </c>
      <c r="T2" s="21">
        <f t="shared" si="0"/>
        <v>11.416455660500064</v>
      </c>
      <c r="U2" s="21">
        <f t="shared" si="0"/>
        <v>9.5833272470647319</v>
      </c>
      <c r="V2" s="21">
        <f t="shared" si="0"/>
        <v>10.897546259401569</v>
      </c>
      <c r="W2" s="21">
        <f t="shared" si="0"/>
        <v>12.144244306120777</v>
      </c>
      <c r="X2" s="21">
        <f t="shared" si="0"/>
        <v>15.175490842981285</v>
      </c>
      <c r="Y2" s="21">
        <f t="shared" ref="Y2:Z2" si="1">SUM(Y3,Y17,Y22,Y25,Y26,Y51,Y52)</f>
        <v>11.15372614178426</v>
      </c>
      <c r="Z2" s="21">
        <f t="shared" si="1"/>
        <v>10.911513883854647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34.107274104695094</v>
      </c>
      <c r="D26" s="27">
        <f t="shared" si="14"/>
        <v>25.573939771593555</v>
      </c>
      <c r="E26" s="27">
        <f t="shared" si="14"/>
        <v>22.075499542369528</v>
      </c>
      <c r="F26" s="27">
        <f t="shared" si="14"/>
        <v>17.937504687438331</v>
      </c>
      <c r="G26" s="27">
        <f t="shared" si="14"/>
        <v>17.584975309671119</v>
      </c>
      <c r="H26" s="27">
        <f t="shared" si="14"/>
        <v>17.999912443944403</v>
      </c>
      <c r="I26" s="27">
        <f t="shared" si="14"/>
        <v>16.644728009776649</v>
      </c>
      <c r="J26" s="27">
        <f t="shared" si="14"/>
        <v>18.671408619736017</v>
      </c>
      <c r="K26" s="27">
        <f t="shared" si="14"/>
        <v>15.767370123138406</v>
      </c>
      <c r="L26" s="27">
        <f t="shared" si="14"/>
        <v>11.030601104003683</v>
      </c>
      <c r="M26" s="27">
        <f t="shared" si="14"/>
        <v>10.842905598223462</v>
      </c>
      <c r="N26" s="27">
        <f t="shared" si="14"/>
        <v>10.473125389169617</v>
      </c>
      <c r="O26" s="27">
        <f t="shared" si="14"/>
        <v>8.8887131882474115</v>
      </c>
      <c r="P26" s="27">
        <f t="shared" si="14"/>
        <v>9.1486989043273663</v>
      </c>
      <c r="Q26" s="27">
        <f t="shared" si="14"/>
        <v>9.4151949494580975</v>
      </c>
      <c r="R26" s="27">
        <f t="shared" si="14"/>
        <v>10.19493401525839</v>
      </c>
      <c r="S26" s="27">
        <f t="shared" si="14"/>
        <v>7.3710039614839307</v>
      </c>
      <c r="T26" s="27">
        <f t="shared" si="14"/>
        <v>11.416455660500064</v>
      </c>
      <c r="U26" s="27">
        <f t="shared" si="14"/>
        <v>9.5833272470647319</v>
      </c>
      <c r="V26" s="27">
        <f t="shared" si="14"/>
        <v>10.897546259401569</v>
      </c>
      <c r="W26" s="27">
        <f t="shared" si="14"/>
        <v>12.144244306120777</v>
      </c>
      <c r="X26" s="27">
        <f t="shared" si="14"/>
        <v>15.175490842981285</v>
      </c>
      <c r="Y26" s="27">
        <f t="shared" ref="Y26:Z26" si="15">SUM(Y27,Y33)</f>
        <v>11.15372614178426</v>
      </c>
      <c r="Z26" s="27">
        <f t="shared" si="15"/>
        <v>10.911513883854647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34.107274104695094</v>
      </c>
      <c r="D33" s="19">
        <f t="shared" si="18"/>
        <v>25.573939771593555</v>
      </c>
      <c r="E33" s="19">
        <f t="shared" si="18"/>
        <v>22.075499542369528</v>
      </c>
      <c r="F33" s="19">
        <f t="shared" si="18"/>
        <v>17.937504687438331</v>
      </c>
      <c r="G33" s="19">
        <f t="shared" si="18"/>
        <v>17.584975309671119</v>
      </c>
      <c r="H33" s="19">
        <f t="shared" si="18"/>
        <v>17.999912443944403</v>
      </c>
      <c r="I33" s="19">
        <f t="shared" si="18"/>
        <v>16.644728009776649</v>
      </c>
      <c r="J33" s="19">
        <f t="shared" si="18"/>
        <v>18.671408619736017</v>
      </c>
      <c r="K33" s="19">
        <f t="shared" si="18"/>
        <v>15.767370123138406</v>
      </c>
      <c r="L33" s="19">
        <f t="shared" si="18"/>
        <v>11.030601104003683</v>
      </c>
      <c r="M33" s="19">
        <f t="shared" si="18"/>
        <v>10.842905598223462</v>
      </c>
      <c r="N33" s="19">
        <f t="shared" si="18"/>
        <v>10.473125389169617</v>
      </c>
      <c r="O33" s="19">
        <f t="shared" si="18"/>
        <v>8.8887131882474115</v>
      </c>
      <c r="P33" s="19">
        <f t="shared" si="18"/>
        <v>9.1486989043273663</v>
      </c>
      <c r="Q33" s="19">
        <f t="shared" si="18"/>
        <v>9.4151949494580975</v>
      </c>
      <c r="R33" s="19">
        <f t="shared" si="18"/>
        <v>10.19493401525839</v>
      </c>
      <c r="S33" s="19">
        <f t="shared" si="18"/>
        <v>7.3710039614839307</v>
      </c>
      <c r="T33" s="19">
        <f t="shared" si="18"/>
        <v>11.416455660500064</v>
      </c>
      <c r="U33" s="19">
        <f t="shared" si="18"/>
        <v>9.5833272470647319</v>
      </c>
      <c r="V33" s="19">
        <f t="shared" si="18"/>
        <v>10.897546259401569</v>
      </c>
      <c r="W33" s="19">
        <f t="shared" si="18"/>
        <v>12.144244306120777</v>
      </c>
      <c r="X33" s="19">
        <f t="shared" si="18"/>
        <v>15.175490842981285</v>
      </c>
      <c r="Y33" s="19">
        <f t="shared" ref="Y33:Z33" si="19">SUM(Y34:Y50)</f>
        <v>11.15372614178426</v>
      </c>
      <c r="Z33" s="19">
        <f t="shared" si="19"/>
        <v>10.911513883854647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34.107274104695094</v>
      </c>
      <c r="D43" s="8">
        <v>25.573939771593555</v>
      </c>
      <c r="E43" s="8">
        <v>22.075499542369528</v>
      </c>
      <c r="F43" s="8">
        <v>17.937504687438331</v>
      </c>
      <c r="G43" s="8">
        <v>17.584975309671119</v>
      </c>
      <c r="H43" s="8">
        <v>17.999912443944403</v>
      </c>
      <c r="I43" s="8">
        <v>16.644728009776649</v>
      </c>
      <c r="J43" s="8">
        <v>18.671408619736017</v>
      </c>
      <c r="K43" s="8">
        <v>15.767370123138406</v>
      </c>
      <c r="L43" s="8">
        <v>11.030601104003683</v>
      </c>
      <c r="M43" s="8">
        <v>10.842905598223462</v>
      </c>
      <c r="N43" s="8">
        <v>10.473125389169617</v>
      </c>
      <c r="O43" s="8">
        <v>8.8887131882474115</v>
      </c>
      <c r="P43" s="8">
        <v>9.1486989043273663</v>
      </c>
      <c r="Q43" s="8">
        <v>9.4151949494580975</v>
      </c>
      <c r="R43" s="8">
        <v>10.19493401525839</v>
      </c>
      <c r="S43" s="8">
        <v>7.3710039614839307</v>
      </c>
      <c r="T43" s="8">
        <v>11.416455660500064</v>
      </c>
      <c r="U43" s="8">
        <v>9.5833272470647319</v>
      </c>
      <c r="V43" s="8">
        <v>10.897546259401569</v>
      </c>
      <c r="W43" s="8">
        <v>12.144244306120777</v>
      </c>
      <c r="X43" s="8">
        <v>15.175490842981285</v>
      </c>
      <c r="Y43" s="8">
        <v>11.15372614178426</v>
      </c>
      <c r="Z43" s="8">
        <v>10.911513883854647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7.6311822421911164E-3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7.6311822421911164E-3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8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158</v>
      </c>
      <c r="B1" s="4" t="s">
        <v>172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17265.00756708</v>
      </c>
      <c r="D2" s="21">
        <f t="shared" ref="D2:X2" si="0">SUM(D3,D17,D22,D25,D26,D51,D52)</f>
        <v>17527.374016920003</v>
      </c>
      <c r="E2" s="21">
        <f t="shared" si="0"/>
        <v>18048.967538400004</v>
      </c>
      <c r="F2" s="21">
        <f t="shared" si="0"/>
        <v>19129.39867404</v>
      </c>
      <c r="G2" s="21">
        <f t="shared" si="0"/>
        <v>19687.635303839998</v>
      </c>
      <c r="H2" s="21">
        <f t="shared" si="0"/>
        <v>18865.844807040001</v>
      </c>
      <c r="I2" s="21">
        <f t="shared" si="0"/>
        <v>18708.340104359995</v>
      </c>
      <c r="J2" s="21">
        <f t="shared" si="0"/>
        <v>18427.167186839997</v>
      </c>
      <c r="K2" s="21">
        <f t="shared" si="0"/>
        <v>18485.942168879999</v>
      </c>
      <c r="L2" s="21">
        <f t="shared" si="0"/>
        <v>18055.412836559997</v>
      </c>
      <c r="M2" s="21">
        <f t="shared" si="0"/>
        <v>17802.742435559994</v>
      </c>
      <c r="N2" s="21">
        <f t="shared" si="0"/>
        <v>16541.817485039999</v>
      </c>
      <c r="O2" s="21">
        <f t="shared" si="0"/>
        <v>15172.07581584</v>
      </c>
      <c r="P2" s="21">
        <f t="shared" si="0"/>
        <v>14927.912615520003</v>
      </c>
      <c r="Q2" s="21">
        <f t="shared" si="0"/>
        <v>15141.413939399998</v>
      </c>
      <c r="R2" s="21">
        <f t="shared" si="0"/>
        <v>15170.504739120001</v>
      </c>
      <c r="S2" s="21">
        <f t="shared" si="0"/>
        <v>15672.158909639998</v>
      </c>
      <c r="T2" s="21">
        <f t="shared" si="0"/>
        <v>15976.817248679999</v>
      </c>
      <c r="U2" s="21">
        <f t="shared" si="0"/>
        <v>16054.524151920003</v>
      </c>
      <c r="V2" s="21">
        <f t="shared" si="0"/>
        <v>16515.352871999999</v>
      </c>
      <c r="W2" s="21">
        <f t="shared" si="0"/>
        <v>13949.88469812</v>
      </c>
      <c r="X2" s="21">
        <f t="shared" si="0"/>
        <v>14946.420104279998</v>
      </c>
      <c r="Y2" s="21">
        <f t="shared" ref="Y2:Z2" si="1">SUM(Y3,Y17,Y22,Y25,Y26,Y51,Y52)</f>
        <v>15820.53300324</v>
      </c>
      <c r="Z2" s="21">
        <f t="shared" si="1"/>
        <v>16859.276478360003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f>FC_TRA_ROAD_P2W_E!C5+FC_TRA_ROAD_CAR_E!C5+FC_TRA_ROAD_BUS_E!C5+FC_TRA_ROAD_LCV_E!C5+FC_TRA_ROAD_HGV_E!C5</f>
        <v>0</v>
      </c>
      <c r="D5" s="8">
        <f>FC_TRA_ROAD_P2W_E!D5+FC_TRA_ROAD_CAR_E!D5+FC_TRA_ROAD_BUS_E!D5+FC_TRA_ROAD_LCV_E!D5+FC_TRA_ROAD_HGV_E!D5</f>
        <v>0</v>
      </c>
      <c r="E5" s="8">
        <f>FC_TRA_ROAD_P2W_E!E5+FC_TRA_ROAD_CAR_E!E5+FC_TRA_ROAD_BUS_E!E5+FC_TRA_ROAD_LCV_E!E5+FC_TRA_ROAD_HGV_E!E5</f>
        <v>0</v>
      </c>
      <c r="F5" s="8">
        <f>FC_TRA_ROAD_P2W_E!F5+FC_TRA_ROAD_CAR_E!F5+FC_TRA_ROAD_BUS_E!F5+FC_TRA_ROAD_LCV_E!F5+FC_TRA_ROAD_HGV_E!F5</f>
        <v>0</v>
      </c>
      <c r="G5" s="8">
        <f>FC_TRA_ROAD_P2W_E!G5+FC_TRA_ROAD_CAR_E!G5+FC_TRA_ROAD_BUS_E!G5+FC_TRA_ROAD_LCV_E!G5+FC_TRA_ROAD_HGV_E!G5</f>
        <v>0</v>
      </c>
      <c r="H5" s="8">
        <f>FC_TRA_ROAD_P2W_E!H5+FC_TRA_ROAD_CAR_E!H5+FC_TRA_ROAD_BUS_E!H5+FC_TRA_ROAD_LCV_E!H5+FC_TRA_ROAD_HGV_E!H5</f>
        <v>0</v>
      </c>
      <c r="I5" s="8">
        <f>FC_TRA_ROAD_P2W_E!I5+FC_TRA_ROAD_CAR_E!I5+FC_TRA_ROAD_BUS_E!I5+FC_TRA_ROAD_LCV_E!I5+FC_TRA_ROAD_HGV_E!I5</f>
        <v>0</v>
      </c>
      <c r="J5" s="8">
        <f>FC_TRA_ROAD_P2W_E!J5+FC_TRA_ROAD_CAR_E!J5+FC_TRA_ROAD_BUS_E!J5+FC_TRA_ROAD_LCV_E!J5+FC_TRA_ROAD_HGV_E!J5</f>
        <v>0</v>
      </c>
      <c r="K5" s="8">
        <f>FC_TRA_ROAD_P2W_E!K5+FC_TRA_ROAD_CAR_E!K5+FC_TRA_ROAD_BUS_E!K5+FC_TRA_ROAD_LCV_E!K5+FC_TRA_ROAD_HGV_E!K5</f>
        <v>0</v>
      </c>
      <c r="L5" s="8">
        <f>FC_TRA_ROAD_P2W_E!L5+FC_TRA_ROAD_CAR_E!L5+FC_TRA_ROAD_BUS_E!L5+FC_TRA_ROAD_LCV_E!L5+FC_TRA_ROAD_HGV_E!L5</f>
        <v>0</v>
      </c>
      <c r="M5" s="8">
        <f>FC_TRA_ROAD_P2W_E!M5+FC_TRA_ROAD_CAR_E!M5+FC_TRA_ROAD_BUS_E!M5+FC_TRA_ROAD_LCV_E!M5+FC_TRA_ROAD_HGV_E!M5</f>
        <v>0</v>
      </c>
      <c r="N5" s="8">
        <f>FC_TRA_ROAD_P2W_E!N5+FC_TRA_ROAD_CAR_E!N5+FC_TRA_ROAD_BUS_E!N5+FC_TRA_ROAD_LCV_E!N5+FC_TRA_ROAD_HGV_E!N5</f>
        <v>0</v>
      </c>
      <c r="O5" s="8">
        <f>FC_TRA_ROAD_P2W_E!O5+FC_TRA_ROAD_CAR_E!O5+FC_TRA_ROAD_BUS_E!O5+FC_TRA_ROAD_LCV_E!O5+FC_TRA_ROAD_HGV_E!O5</f>
        <v>0</v>
      </c>
      <c r="P5" s="8">
        <f>FC_TRA_ROAD_P2W_E!P5+FC_TRA_ROAD_CAR_E!P5+FC_TRA_ROAD_BUS_E!P5+FC_TRA_ROAD_LCV_E!P5+FC_TRA_ROAD_HGV_E!P5</f>
        <v>0</v>
      </c>
      <c r="Q5" s="8">
        <f>FC_TRA_ROAD_P2W_E!Q5+FC_TRA_ROAD_CAR_E!Q5+FC_TRA_ROAD_BUS_E!Q5+FC_TRA_ROAD_LCV_E!Q5+FC_TRA_ROAD_HGV_E!Q5</f>
        <v>0</v>
      </c>
      <c r="R5" s="8">
        <f>FC_TRA_ROAD_P2W_E!R5+FC_TRA_ROAD_CAR_E!R5+FC_TRA_ROAD_BUS_E!R5+FC_TRA_ROAD_LCV_E!R5+FC_TRA_ROAD_HGV_E!R5</f>
        <v>0</v>
      </c>
      <c r="S5" s="8">
        <f>FC_TRA_ROAD_P2W_E!S5+FC_TRA_ROAD_CAR_E!S5+FC_TRA_ROAD_BUS_E!S5+FC_TRA_ROAD_LCV_E!S5+FC_TRA_ROAD_HGV_E!S5</f>
        <v>0</v>
      </c>
      <c r="T5" s="8">
        <f>FC_TRA_ROAD_P2W_E!T5+FC_TRA_ROAD_CAR_E!T5+FC_TRA_ROAD_BUS_E!T5+FC_TRA_ROAD_LCV_E!T5+FC_TRA_ROAD_HGV_E!T5</f>
        <v>0</v>
      </c>
      <c r="U5" s="8">
        <f>FC_TRA_ROAD_P2W_E!U5+FC_TRA_ROAD_CAR_E!U5+FC_TRA_ROAD_BUS_E!U5+FC_TRA_ROAD_LCV_E!U5+FC_TRA_ROAD_HGV_E!U5</f>
        <v>0</v>
      </c>
      <c r="V5" s="8">
        <f>FC_TRA_ROAD_P2W_E!V5+FC_TRA_ROAD_CAR_E!V5+FC_TRA_ROAD_BUS_E!V5+FC_TRA_ROAD_LCV_E!V5+FC_TRA_ROAD_HGV_E!V5</f>
        <v>0</v>
      </c>
      <c r="W5" s="8">
        <f>FC_TRA_ROAD_P2W_E!W5+FC_TRA_ROAD_CAR_E!W5+FC_TRA_ROAD_BUS_E!W5+FC_TRA_ROAD_LCV_E!W5+FC_TRA_ROAD_HGV_E!W5</f>
        <v>0</v>
      </c>
      <c r="X5" s="8">
        <f>FC_TRA_ROAD_P2W_E!X5+FC_TRA_ROAD_CAR_E!X5+FC_TRA_ROAD_BUS_E!X5+FC_TRA_ROAD_LCV_E!X5+FC_TRA_ROAD_HGV_E!X5</f>
        <v>0</v>
      </c>
      <c r="Y5" s="8">
        <f>FC_TRA_ROAD_P2W_E!Y5+FC_TRA_ROAD_CAR_E!Y5+FC_TRA_ROAD_BUS_E!Y5+FC_TRA_ROAD_LCV_E!Y5+FC_TRA_ROAD_HGV_E!Y5</f>
        <v>0</v>
      </c>
      <c r="Z5" s="8">
        <f>FC_TRA_ROAD_P2W_E!Z5+FC_TRA_ROAD_CAR_E!Z5+FC_TRA_ROAD_BUS_E!Z5+FC_TRA_ROAD_LCV_E!Z5+FC_TRA_ROAD_HGV_E!Z5</f>
        <v>0</v>
      </c>
    </row>
    <row r="6" spans="1:26" ht="11.25" customHeight="1" x14ac:dyDescent="0.2">
      <c r="A6" s="28" t="s">
        <v>6</v>
      </c>
      <c r="B6" s="7" t="s">
        <v>7</v>
      </c>
      <c r="C6" s="8">
        <f>FC_TRA_ROAD_P2W_E!C6+FC_TRA_ROAD_CAR_E!C6+FC_TRA_ROAD_BUS_E!C6+FC_TRA_ROAD_LCV_E!C6+FC_TRA_ROAD_HGV_E!C6</f>
        <v>0</v>
      </c>
      <c r="D6" s="8">
        <f>FC_TRA_ROAD_P2W_E!D6+FC_TRA_ROAD_CAR_E!D6+FC_TRA_ROAD_BUS_E!D6+FC_TRA_ROAD_LCV_E!D6+FC_TRA_ROAD_HGV_E!D6</f>
        <v>0</v>
      </c>
      <c r="E6" s="8">
        <f>FC_TRA_ROAD_P2W_E!E6+FC_TRA_ROAD_CAR_E!E6+FC_TRA_ROAD_BUS_E!E6+FC_TRA_ROAD_LCV_E!E6+FC_TRA_ROAD_HGV_E!E6</f>
        <v>0</v>
      </c>
      <c r="F6" s="8">
        <f>FC_TRA_ROAD_P2W_E!F6+FC_TRA_ROAD_CAR_E!F6+FC_TRA_ROAD_BUS_E!F6+FC_TRA_ROAD_LCV_E!F6+FC_TRA_ROAD_HGV_E!F6</f>
        <v>0</v>
      </c>
      <c r="G6" s="8">
        <f>FC_TRA_ROAD_P2W_E!G6+FC_TRA_ROAD_CAR_E!G6+FC_TRA_ROAD_BUS_E!G6+FC_TRA_ROAD_LCV_E!G6+FC_TRA_ROAD_HGV_E!G6</f>
        <v>0</v>
      </c>
      <c r="H6" s="8">
        <f>FC_TRA_ROAD_P2W_E!H6+FC_TRA_ROAD_CAR_E!H6+FC_TRA_ROAD_BUS_E!H6+FC_TRA_ROAD_LCV_E!H6+FC_TRA_ROAD_HGV_E!H6</f>
        <v>0</v>
      </c>
      <c r="I6" s="8">
        <f>FC_TRA_ROAD_P2W_E!I6+FC_TRA_ROAD_CAR_E!I6+FC_TRA_ROAD_BUS_E!I6+FC_TRA_ROAD_LCV_E!I6+FC_TRA_ROAD_HGV_E!I6</f>
        <v>0</v>
      </c>
      <c r="J6" s="8">
        <f>FC_TRA_ROAD_P2W_E!J6+FC_TRA_ROAD_CAR_E!J6+FC_TRA_ROAD_BUS_E!J6+FC_TRA_ROAD_LCV_E!J6+FC_TRA_ROAD_HGV_E!J6</f>
        <v>0</v>
      </c>
      <c r="K6" s="8">
        <f>FC_TRA_ROAD_P2W_E!K6+FC_TRA_ROAD_CAR_E!K6+FC_TRA_ROAD_BUS_E!K6+FC_TRA_ROAD_LCV_E!K6+FC_TRA_ROAD_HGV_E!K6</f>
        <v>0</v>
      </c>
      <c r="L6" s="8">
        <f>FC_TRA_ROAD_P2W_E!L6+FC_TRA_ROAD_CAR_E!L6+FC_TRA_ROAD_BUS_E!L6+FC_TRA_ROAD_LCV_E!L6+FC_TRA_ROAD_HGV_E!L6</f>
        <v>0</v>
      </c>
      <c r="M6" s="8">
        <f>FC_TRA_ROAD_P2W_E!M6+FC_TRA_ROAD_CAR_E!M6+FC_TRA_ROAD_BUS_E!M6+FC_TRA_ROAD_LCV_E!M6+FC_TRA_ROAD_HGV_E!M6</f>
        <v>0</v>
      </c>
      <c r="N6" s="8">
        <f>FC_TRA_ROAD_P2W_E!N6+FC_TRA_ROAD_CAR_E!N6+FC_TRA_ROAD_BUS_E!N6+FC_TRA_ROAD_LCV_E!N6+FC_TRA_ROAD_HGV_E!N6</f>
        <v>0</v>
      </c>
      <c r="O6" s="8">
        <f>FC_TRA_ROAD_P2W_E!O6+FC_TRA_ROAD_CAR_E!O6+FC_TRA_ROAD_BUS_E!O6+FC_TRA_ROAD_LCV_E!O6+FC_TRA_ROAD_HGV_E!O6</f>
        <v>0</v>
      </c>
      <c r="P6" s="8">
        <f>FC_TRA_ROAD_P2W_E!P6+FC_TRA_ROAD_CAR_E!P6+FC_TRA_ROAD_BUS_E!P6+FC_TRA_ROAD_LCV_E!P6+FC_TRA_ROAD_HGV_E!P6</f>
        <v>0</v>
      </c>
      <c r="Q6" s="8">
        <f>FC_TRA_ROAD_P2W_E!Q6+FC_TRA_ROAD_CAR_E!Q6+FC_TRA_ROAD_BUS_E!Q6+FC_TRA_ROAD_LCV_E!Q6+FC_TRA_ROAD_HGV_E!Q6</f>
        <v>0</v>
      </c>
      <c r="R6" s="8">
        <f>FC_TRA_ROAD_P2W_E!R6+FC_TRA_ROAD_CAR_E!R6+FC_TRA_ROAD_BUS_E!R6+FC_TRA_ROAD_LCV_E!R6+FC_TRA_ROAD_HGV_E!R6</f>
        <v>0</v>
      </c>
      <c r="S6" s="8">
        <f>FC_TRA_ROAD_P2W_E!S6+FC_TRA_ROAD_CAR_E!S6+FC_TRA_ROAD_BUS_E!S6+FC_TRA_ROAD_LCV_E!S6+FC_TRA_ROAD_HGV_E!S6</f>
        <v>0</v>
      </c>
      <c r="T6" s="8">
        <f>FC_TRA_ROAD_P2W_E!T6+FC_TRA_ROAD_CAR_E!T6+FC_TRA_ROAD_BUS_E!T6+FC_TRA_ROAD_LCV_E!T6+FC_TRA_ROAD_HGV_E!T6</f>
        <v>0</v>
      </c>
      <c r="U6" s="8">
        <f>FC_TRA_ROAD_P2W_E!U6+FC_TRA_ROAD_CAR_E!U6+FC_TRA_ROAD_BUS_E!U6+FC_TRA_ROAD_LCV_E!U6+FC_TRA_ROAD_HGV_E!U6</f>
        <v>0</v>
      </c>
      <c r="V6" s="8">
        <f>FC_TRA_ROAD_P2W_E!V6+FC_TRA_ROAD_CAR_E!V6+FC_TRA_ROAD_BUS_E!V6+FC_TRA_ROAD_LCV_E!V6+FC_TRA_ROAD_HGV_E!V6</f>
        <v>0</v>
      </c>
      <c r="W6" s="8">
        <f>FC_TRA_ROAD_P2W_E!W6+FC_TRA_ROAD_CAR_E!W6+FC_TRA_ROAD_BUS_E!W6+FC_TRA_ROAD_LCV_E!W6+FC_TRA_ROAD_HGV_E!W6</f>
        <v>0</v>
      </c>
      <c r="X6" s="8">
        <f>FC_TRA_ROAD_P2W_E!X6+FC_TRA_ROAD_CAR_E!X6+FC_TRA_ROAD_BUS_E!X6+FC_TRA_ROAD_LCV_E!X6+FC_TRA_ROAD_HGV_E!X6</f>
        <v>0</v>
      </c>
      <c r="Y6" s="8">
        <f>FC_TRA_ROAD_P2W_E!Y6+FC_TRA_ROAD_CAR_E!Y6+FC_TRA_ROAD_BUS_E!Y6+FC_TRA_ROAD_LCV_E!Y6+FC_TRA_ROAD_HGV_E!Y6</f>
        <v>0</v>
      </c>
      <c r="Z6" s="8">
        <f>FC_TRA_ROAD_P2W_E!Z6+FC_TRA_ROAD_CAR_E!Z6+FC_TRA_ROAD_BUS_E!Z6+FC_TRA_ROAD_LCV_E!Z6+FC_TRA_ROAD_HGV_E!Z6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FC_TRA_ROAD_P2W_E!C7+FC_TRA_ROAD_CAR_E!C7+FC_TRA_ROAD_BUS_E!C7+FC_TRA_ROAD_LCV_E!C7+FC_TRA_ROAD_HGV_E!C7</f>
        <v>0</v>
      </c>
      <c r="D7" s="8">
        <f>FC_TRA_ROAD_P2W_E!D7+FC_TRA_ROAD_CAR_E!D7+FC_TRA_ROAD_BUS_E!D7+FC_TRA_ROAD_LCV_E!D7+FC_TRA_ROAD_HGV_E!D7</f>
        <v>0</v>
      </c>
      <c r="E7" s="8">
        <f>FC_TRA_ROAD_P2W_E!E7+FC_TRA_ROAD_CAR_E!E7+FC_TRA_ROAD_BUS_E!E7+FC_TRA_ROAD_LCV_E!E7+FC_TRA_ROAD_HGV_E!E7</f>
        <v>0</v>
      </c>
      <c r="F7" s="8">
        <f>FC_TRA_ROAD_P2W_E!F7+FC_TRA_ROAD_CAR_E!F7+FC_TRA_ROAD_BUS_E!F7+FC_TRA_ROAD_LCV_E!F7+FC_TRA_ROAD_HGV_E!F7</f>
        <v>0</v>
      </c>
      <c r="G7" s="8">
        <f>FC_TRA_ROAD_P2W_E!G7+FC_TRA_ROAD_CAR_E!G7+FC_TRA_ROAD_BUS_E!G7+FC_TRA_ROAD_LCV_E!G7+FC_TRA_ROAD_HGV_E!G7</f>
        <v>0</v>
      </c>
      <c r="H7" s="8">
        <f>FC_TRA_ROAD_P2W_E!H7+FC_TRA_ROAD_CAR_E!H7+FC_TRA_ROAD_BUS_E!H7+FC_TRA_ROAD_LCV_E!H7+FC_TRA_ROAD_HGV_E!H7</f>
        <v>0</v>
      </c>
      <c r="I7" s="8">
        <f>FC_TRA_ROAD_P2W_E!I7+FC_TRA_ROAD_CAR_E!I7+FC_TRA_ROAD_BUS_E!I7+FC_TRA_ROAD_LCV_E!I7+FC_TRA_ROAD_HGV_E!I7</f>
        <v>0</v>
      </c>
      <c r="J7" s="8">
        <f>FC_TRA_ROAD_P2W_E!J7+FC_TRA_ROAD_CAR_E!J7+FC_TRA_ROAD_BUS_E!J7+FC_TRA_ROAD_LCV_E!J7+FC_TRA_ROAD_HGV_E!J7</f>
        <v>0</v>
      </c>
      <c r="K7" s="8">
        <f>FC_TRA_ROAD_P2W_E!K7+FC_TRA_ROAD_CAR_E!K7+FC_TRA_ROAD_BUS_E!K7+FC_TRA_ROAD_LCV_E!K7+FC_TRA_ROAD_HGV_E!K7</f>
        <v>0</v>
      </c>
      <c r="L7" s="8">
        <f>FC_TRA_ROAD_P2W_E!L7+FC_TRA_ROAD_CAR_E!L7+FC_TRA_ROAD_BUS_E!L7+FC_TRA_ROAD_LCV_E!L7+FC_TRA_ROAD_HGV_E!L7</f>
        <v>0</v>
      </c>
      <c r="M7" s="8">
        <f>FC_TRA_ROAD_P2W_E!M7+FC_TRA_ROAD_CAR_E!M7+FC_TRA_ROAD_BUS_E!M7+FC_TRA_ROAD_LCV_E!M7+FC_TRA_ROAD_HGV_E!M7</f>
        <v>0</v>
      </c>
      <c r="N7" s="8">
        <f>FC_TRA_ROAD_P2W_E!N7+FC_TRA_ROAD_CAR_E!N7+FC_TRA_ROAD_BUS_E!N7+FC_TRA_ROAD_LCV_E!N7+FC_TRA_ROAD_HGV_E!N7</f>
        <v>0</v>
      </c>
      <c r="O7" s="8">
        <f>FC_TRA_ROAD_P2W_E!O7+FC_TRA_ROAD_CAR_E!O7+FC_TRA_ROAD_BUS_E!O7+FC_TRA_ROAD_LCV_E!O7+FC_TRA_ROAD_HGV_E!O7</f>
        <v>0</v>
      </c>
      <c r="P7" s="8">
        <f>FC_TRA_ROAD_P2W_E!P7+FC_TRA_ROAD_CAR_E!P7+FC_TRA_ROAD_BUS_E!P7+FC_TRA_ROAD_LCV_E!P7+FC_TRA_ROAD_HGV_E!P7</f>
        <v>0</v>
      </c>
      <c r="Q7" s="8">
        <f>FC_TRA_ROAD_P2W_E!Q7+FC_TRA_ROAD_CAR_E!Q7+FC_TRA_ROAD_BUS_E!Q7+FC_TRA_ROAD_LCV_E!Q7+FC_TRA_ROAD_HGV_E!Q7</f>
        <v>0</v>
      </c>
      <c r="R7" s="8">
        <f>FC_TRA_ROAD_P2W_E!R7+FC_TRA_ROAD_CAR_E!R7+FC_TRA_ROAD_BUS_E!R7+FC_TRA_ROAD_LCV_E!R7+FC_TRA_ROAD_HGV_E!R7</f>
        <v>0</v>
      </c>
      <c r="S7" s="8">
        <f>FC_TRA_ROAD_P2W_E!S7+FC_TRA_ROAD_CAR_E!S7+FC_TRA_ROAD_BUS_E!S7+FC_TRA_ROAD_LCV_E!S7+FC_TRA_ROAD_HGV_E!S7</f>
        <v>0</v>
      </c>
      <c r="T7" s="8">
        <f>FC_TRA_ROAD_P2W_E!T7+FC_TRA_ROAD_CAR_E!T7+FC_TRA_ROAD_BUS_E!T7+FC_TRA_ROAD_LCV_E!T7+FC_TRA_ROAD_HGV_E!T7</f>
        <v>0</v>
      </c>
      <c r="U7" s="8">
        <f>FC_TRA_ROAD_P2W_E!U7+FC_TRA_ROAD_CAR_E!U7+FC_TRA_ROAD_BUS_E!U7+FC_TRA_ROAD_LCV_E!U7+FC_TRA_ROAD_HGV_E!U7</f>
        <v>0</v>
      </c>
      <c r="V7" s="8">
        <f>FC_TRA_ROAD_P2W_E!V7+FC_TRA_ROAD_CAR_E!V7+FC_TRA_ROAD_BUS_E!V7+FC_TRA_ROAD_LCV_E!V7+FC_TRA_ROAD_HGV_E!V7</f>
        <v>0</v>
      </c>
      <c r="W7" s="8">
        <f>FC_TRA_ROAD_P2W_E!W7+FC_TRA_ROAD_CAR_E!W7+FC_TRA_ROAD_BUS_E!W7+FC_TRA_ROAD_LCV_E!W7+FC_TRA_ROAD_HGV_E!W7</f>
        <v>0</v>
      </c>
      <c r="X7" s="8">
        <f>FC_TRA_ROAD_P2W_E!X7+FC_TRA_ROAD_CAR_E!X7+FC_TRA_ROAD_BUS_E!X7+FC_TRA_ROAD_LCV_E!X7+FC_TRA_ROAD_HGV_E!X7</f>
        <v>0</v>
      </c>
      <c r="Y7" s="8">
        <f>FC_TRA_ROAD_P2W_E!Y7+FC_TRA_ROAD_CAR_E!Y7+FC_TRA_ROAD_BUS_E!Y7+FC_TRA_ROAD_LCV_E!Y7+FC_TRA_ROAD_HGV_E!Y7</f>
        <v>0</v>
      </c>
      <c r="Z7" s="8">
        <f>FC_TRA_ROAD_P2W_E!Z7+FC_TRA_ROAD_CAR_E!Z7+FC_TRA_ROAD_BUS_E!Z7+FC_TRA_ROAD_LCV_E!Z7+FC_TRA_ROAD_HGV_E!Z7</f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0</v>
      </c>
      <c r="D8" s="19">
        <f t="shared" ref="D8:W8" si="9">SUM(D9:D10)</f>
        <v>0</v>
      </c>
      <c r="E8" s="19">
        <f t="shared" si="9"/>
        <v>0</v>
      </c>
      <c r="F8" s="19">
        <f t="shared" si="9"/>
        <v>0</v>
      </c>
      <c r="G8" s="19">
        <f t="shared" si="9"/>
        <v>0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ref="X8:Z8" si="10">SUM(X9:X10)</f>
        <v>0</v>
      </c>
      <c r="Y8" s="19">
        <f t="shared" si="10"/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f>FC_TRA_ROAD_P2W_E!C9+FC_TRA_ROAD_CAR_E!C9+FC_TRA_ROAD_BUS_E!C9+FC_TRA_ROAD_LCV_E!C9+FC_TRA_ROAD_HGV_E!C9</f>
        <v>0</v>
      </c>
      <c r="D9" s="8">
        <f>FC_TRA_ROAD_P2W_E!D9+FC_TRA_ROAD_CAR_E!D9+FC_TRA_ROAD_BUS_E!D9+FC_TRA_ROAD_LCV_E!D9+FC_TRA_ROAD_HGV_E!D9</f>
        <v>0</v>
      </c>
      <c r="E9" s="8">
        <f>FC_TRA_ROAD_P2W_E!E9+FC_TRA_ROAD_CAR_E!E9+FC_TRA_ROAD_BUS_E!E9+FC_TRA_ROAD_LCV_E!E9+FC_TRA_ROAD_HGV_E!E9</f>
        <v>0</v>
      </c>
      <c r="F9" s="8">
        <f>FC_TRA_ROAD_P2W_E!F9+FC_TRA_ROAD_CAR_E!F9+FC_TRA_ROAD_BUS_E!F9+FC_TRA_ROAD_LCV_E!F9+FC_TRA_ROAD_HGV_E!F9</f>
        <v>0</v>
      </c>
      <c r="G9" s="8">
        <f>FC_TRA_ROAD_P2W_E!G9+FC_TRA_ROAD_CAR_E!G9+FC_TRA_ROAD_BUS_E!G9+FC_TRA_ROAD_LCV_E!G9+FC_TRA_ROAD_HGV_E!G9</f>
        <v>0</v>
      </c>
      <c r="H9" s="8">
        <f>FC_TRA_ROAD_P2W_E!H9+FC_TRA_ROAD_CAR_E!H9+FC_TRA_ROAD_BUS_E!H9+FC_TRA_ROAD_LCV_E!H9+FC_TRA_ROAD_HGV_E!H9</f>
        <v>0</v>
      </c>
      <c r="I9" s="8">
        <f>FC_TRA_ROAD_P2W_E!I9+FC_TRA_ROAD_CAR_E!I9+FC_TRA_ROAD_BUS_E!I9+FC_TRA_ROAD_LCV_E!I9+FC_TRA_ROAD_HGV_E!I9</f>
        <v>0</v>
      </c>
      <c r="J9" s="8">
        <f>FC_TRA_ROAD_P2W_E!J9+FC_TRA_ROAD_CAR_E!J9+FC_TRA_ROAD_BUS_E!J9+FC_TRA_ROAD_LCV_E!J9+FC_TRA_ROAD_HGV_E!J9</f>
        <v>0</v>
      </c>
      <c r="K9" s="8">
        <f>FC_TRA_ROAD_P2W_E!K9+FC_TRA_ROAD_CAR_E!K9+FC_TRA_ROAD_BUS_E!K9+FC_TRA_ROAD_LCV_E!K9+FC_TRA_ROAD_HGV_E!K9</f>
        <v>0</v>
      </c>
      <c r="L9" s="8">
        <f>FC_TRA_ROAD_P2W_E!L9+FC_TRA_ROAD_CAR_E!L9+FC_TRA_ROAD_BUS_E!L9+FC_TRA_ROAD_LCV_E!L9+FC_TRA_ROAD_HGV_E!L9</f>
        <v>0</v>
      </c>
      <c r="M9" s="8">
        <f>FC_TRA_ROAD_P2W_E!M9+FC_TRA_ROAD_CAR_E!M9+FC_TRA_ROAD_BUS_E!M9+FC_TRA_ROAD_LCV_E!M9+FC_TRA_ROAD_HGV_E!M9</f>
        <v>0</v>
      </c>
      <c r="N9" s="8">
        <f>FC_TRA_ROAD_P2W_E!N9+FC_TRA_ROAD_CAR_E!N9+FC_TRA_ROAD_BUS_E!N9+FC_TRA_ROAD_LCV_E!N9+FC_TRA_ROAD_HGV_E!N9</f>
        <v>0</v>
      </c>
      <c r="O9" s="8">
        <f>FC_TRA_ROAD_P2W_E!O9+FC_TRA_ROAD_CAR_E!O9+FC_TRA_ROAD_BUS_E!O9+FC_TRA_ROAD_LCV_E!O9+FC_TRA_ROAD_HGV_E!O9</f>
        <v>0</v>
      </c>
      <c r="P9" s="8">
        <f>FC_TRA_ROAD_P2W_E!P9+FC_TRA_ROAD_CAR_E!P9+FC_TRA_ROAD_BUS_E!P9+FC_TRA_ROAD_LCV_E!P9+FC_TRA_ROAD_HGV_E!P9</f>
        <v>0</v>
      </c>
      <c r="Q9" s="8">
        <f>FC_TRA_ROAD_P2W_E!Q9+FC_TRA_ROAD_CAR_E!Q9+FC_TRA_ROAD_BUS_E!Q9+FC_TRA_ROAD_LCV_E!Q9+FC_TRA_ROAD_HGV_E!Q9</f>
        <v>0</v>
      </c>
      <c r="R9" s="8">
        <f>FC_TRA_ROAD_P2W_E!R9+FC_TRA_ROAD_CAR_E!R9+FC_TRA_ROAD_BUS_E!R9+FC_TRA_ROAD_LCV_E!R9+FC_TRA_ROAD_HGV_E!R9</f>
        <v>0</v>
      </c>
      <c r="S9" s="8">
        <f>FC_TRA_ROAD_P2W_E!S9+FC_TRA_ROAD_CAR_E!S9+FC_TRA_ROAD_BUS_E!S9+FC_TRA_ROAD_LCV_E!S9+FC_TRA_ROAD_HGV_E!S9</f>
        <v>0</v>
      </c>
      <c r="T9" s="8">
        <f>FC_TRA_ROAD_P2W_E!T9+FC_TRA_ROAD_CAR_E!T9+FC_TRA_ROAD_BUS_E!T9+FC_TRA_ROAD_LCV_E!T9+FC_TRA_ROAD_HGV_E!T9</f>
        <v>0</v>
      </c>
      <c r="U9" s="8">
        <f>FC_TRA_ROAD_P2W_E!U9+FC_TRA_ROAD_CAR_E!U9+FC_TRA_ROAD_BUS_E!U9+FC_TRA_ROAD_LCV_E!U9+FC_TRA_ROAD_HGV_E!U9</f>
        <v>0</v>
      </c>
      <c r="V9" s="8">
        <f>FC_TRA_ROAD_P2W_E!V9+FC_TRA_ROAD_CAR_E!V9+FC_TRA_ROAD_BUS_E!V9+FC_TRA_ROAD_LCV_E!V9+FC_TRA_ROAD_HGV_E!V9</f>
        <v>0</v>
      </c>
      <c r="W9" s="8">
        <f>FC_TRA_ROAD_P2W_E!W9+FC_TRA_ROAD_CAR_E!W9+FC_TRA_ROAD_BUS_E!W9+FC_TRA_ROAD_LCV_E!W9+FC_TRA_ROAD_HGV_E!W9</f>
        <v>0</v>
      </c>
      <c r="X9" s="8">
        <f>FC_TRA_ROAD_P2W_E!X9+FC_TRA_ROAD_CAR_E!X9+FC_TRA_ROAD_BUS_E!X9+FC_TRA_ROAD_LCV_E!X9+FC_TRA_ROAD_HGV_E!X9</f>
        <v>0</v>
      </c>
      <c r="Y9" s="8">
        <f>FC_TRA_ROAD_P2W_E!Y9+FC_TRA_ROAD_CAR_E!Y9+FC_TRA_ROAD_BUS_E!Y9+FC_TRA_ROAD_LCV_E!Y9+FC_TRA_ROAD_HGV_E!Y9</f>
        <v>0</v>
      </c>
      <c r="Z9" s="8">
        <f>FC_TRA_ROAD_P2W_E!Z9+FC_TRA_ROAD_CAR_E!Z9+FC_TRA_ROAD_BUS_E!Z9+FC_TRA_ROAD_LCV_E!Z9+FC_TRA_ROAD_HGV_E!Z9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FC_TRA_ROAD_P2W_E!C10+FC_TRA_ROAD_CAR_E!C10+FC_TRA_ROAD_BUS_E!C10+FC_TRA_ROAD_LCV_E!C10+FC_TRA_ROAD_HGV_E!C10</f>
        <v>0</v>
      </c>
      <c r="D10" s="8">
        <f>FC_TRA_ROAD_P2W_E!D10+FC_TRA_ROAD_CAR_E!D10+FC_TRA_ROAD_BUS_E!D10+FC_TRA_ROAD_LCV_E!D10+FC_TRA_ROAD_HGV_E!D10</f>
        <v>0</v>
      </c>
      <c r="E10" s="8">
        <f>FC_TRA_ROAD_P2W_E!E10+FC_TRA_ROAD_CAR_E!E10+FC_TRA_ROAD_BUS_E!E10+FC_TRA_ROAD_LCV_E!E10+FC_TRA_ROAD_HGV_E!E10</f>
        <v>0</v>
      </c>
      <c r="F10" s="8">
        <f>FC_TRA_ROAD_P2W_E!F10+FC_TRA_ROAD_CAR_E!F10+FC_TRA_ROAD_BUS_E!F10+FC_TRA_ROAD_LCV_E!F10+FC_TRA_ROAD_HGV_E!F10</f>
        <v>0</v>
      </c>
      <c r="G10" s="8">
        <f>FC_TRA_ROAD_P2W_E!G10+FC_TRA_ROAD_CAR_E!G10+FC_TRA_ROAD_BUS_E!G10+FC_TRA_ROAD_LCV_E!G10+FC_TRA_ROAD_HGV_E!G10</f>
        <v>0</v>
      </c>
      <c r="H10" s="8">
        <f>FC_TRA_ROAD_P2W_E!H10+FC_TRA_ROAD_CAR_E!H10+FC_TRA_ROAD_BUS_E!H10+FC_TRA_ROAD_LCV_E!H10+FC_TRA_ROAD_HGV_E!H10</f>
        <v>0</v>
      </c>
      <c r="I10" s="8">
        <f>FC_TRA_ROAD_P2W_E!I10+FC_TRA_ROAD_CAR_E!I10+FC_TRA_ROAD_BUS_E!I10+FC_TRA_ROAD_LCV_E!I10+FC_TRA_ROAD_HGV_E!I10</f>
        <v>0</v>
      </c>
      <c r="J10" s="8">
        <f>FC_TRA_ROAD_P2W_E!J10+FC_TRA_ROAD_CAR_E!J10+FC_TRA_ROAD_BUS_E!J10+FC_TRA_ROAD_LCV_E!J10+FC_TRA_ROAD_HGV_E!J10</f>
        <v>0</v>
      </c>
      <c r="K10" s="8">
        <f>FC_TRA_ROAD_P2W_E!K10+FC_TRA_ROAD_CAR_E!K10+FC_TRA_ROAD_BUS_E!K10+FC_TRA_ROAD_LCV_E!K10+FC_TRA_ROAD_HGV_E!K10</f>
        <v>0</v>
      </c>
      <c r="L10" s="8">
        <f>FC_TRA_ROAD_P2W_E!L10+FC_TRA_ROAD_CAR_E!L10+FC_TRA_ROAD_BUS_E!L10+FC_TRA_ROAD_LCV_E!L10+FC_TRA_ROAD_HGV_E!L10</f>
        <v>0</v>
      </c>
      <c r="M10" s="8">
        <f>FC_TRA_ROAD_P2W_E!M10+FC_TRA_ROAD_CAR_E!M10+FC_TRA_ROAD_BUS_E!M10+FC_TRA_ROAD_LCV_E!M10+FC_TRA_ROAD_HGV_E!M10</f>
        <v>0</v>
      </c>
      <c r="N10" s="8">
        <f>FC_TRA_ROAD_P2W_E!N10+FC_TRA_ROAD_CAR_E!N10+FC_TRA_ROAD_BUS_E!N10+FC_TRA_ROAD_LCV_E!N10+FC_TRA_ROAD_HGV_E!N10</f>
        <v>0</v>
      </c>
      <c r="O10" s="8">
        <f>FC_TRA_ROAD_P2W_E!O10+FC_TRA_ROAD_CAR_E!O10+FC_TRA_ROAD_BUS_E!O10+FC_TRA_ROAD_LCV_E!O10+FC_TRA_ROAD_HGV_E!O10</f>
        <v>0</v>
      </c>
      <c r="P10" s="8">
        <f>FC_TRA_ROAD_P2W_E!P10+FC_TRA_ROAD_CAR_E!P10+FC_TRA_ROAD_BUS_E!P10+FC_TRA_ROAD_LCV_E!P10+FC_TRA_ROAD_HGV_E!P10</f>
        <v>0</v>
      </c>
      <c r="Q10" s="8">
        <f>FC_TRA_ROAD_P2W_E!Q10+FC_TRA_ROAD_CAR_E!Q10+FC_TRA_ROAD_BUS_E!Q10+FC_TRA_ROAD_LCV_E!Q10+FC_TRA_ROAD_HGV_E!Q10</f>
        <v>0</v>
      </c>
      <c r="R10" s="8">
        <f>FC_TRA_ROAD_P2W_E!R10+FC_TRA_ROAD_CAR_E!R10+FC_TRA_ROAD_BUS_E!R10+FC_TRA_ROAD_LCV_E!R10+FC_TRA_ROAD_HGV_E!R10</f>
        <v>0</v>
      </c>
      <c r="S10" s="8">
        <f>FC_TRA_ROAD_P2W_E!S10+FC_TRA_ROAD_CAR_E!S10+FC_TRA_ROAD_BUS_E!S10+FC_TRA_ROAD_LCV_E!S10+FC_TRA_ROAD_HGV_E!S10</f>
        <v>0</v>
      </c>
      <c r="T10" s="8">
        <f>FC_TRA_ROAD_P2W_E!T10+FC_TRA_ROAD_CAR_E!T10+FC_TRA_ROAD_BUS_E!T10+FC_TRA_ROAD_LCV_E!T10+FC_TRA_ROAD_HGV_E!T10</f>
        <v>0</v>
      </c>
      <c r="U10" s="8">
        <f>FC_TRA_ROAD_P2W_E!U10+FC_TRA_ROAD_CAR_E!U10+FC_TRA_ROAD_BUS_E!U10+FC_TRA_ROAD_LCV_E!U10+FC_TRA_ROAD_HGV_E!U10</f>
        <v>0</v>
      </c>
      <c r="V10" s="8">
        <f>FC_TRA_ROAD_P2W_E!V10+FC_TRA_ROAD_CAR_E!V10+FC_TRA_ROAD_BUS_E!V10+FC_TRA_ROAD_LCV_E!V10+FC_TRA_ROAD_HGV_E!V10</f>
        <v>0</v>
      </c>
      <c r="W10" s="8">
        <f>FC_TRA_ROAD_P2W_E!W10+FC_TRA_ROAD_CAR_E!W10+FC_TRA_ROAD_BUS_E!W10+FC_TRA_ROAD_LCV_E!W10+FC_TRA_ROAD_HGV_E!W10</f>
        <v>0</v>
      </c>
      <c r="X10" s="8">
        <f>FC_TRA_ROAD_P2W_E!X10+FC_TRA_ROAD_CAR_E!X10+FC_TRA_ROAD_BUS_E!X10+FC_TRA_ROAD_LCV_E!X10+FC_TRA_ROAD_HGV_E!X10</f>
        <v>0</v>
      </c>
      <c r="Y10" s="8">
        <f>FC_TRA_ROAD_P2W_E!Y10+FC_TRA_ROAD_CAR_E!Y10+FC_TRA_ROAD_BUS_E!Y10+FC_TRA_ROAD_LCV_E!Y10+FC_TRA_ROAD_HGV_E!Y10</f>
        <v>0</v>
      </c>
      <c r="Z10" s="8">
        <f>FC_TRA_ROAD_P2W_E!Z10+FC_TRA_ROAD_CAR_E!Z10+FC_TRA_ROAD_BUS_E!Z10+FC_TRA_ROAD_LCV_E!Z10+FC_TRA_ROAD_HGV_E!Z10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0</v>
      </c>
      <c r="D11" s="19">
        <f t="shared" ref="D11:W11" si="12">SUM(D12:D16)</f>
        <v>0</v>
      </c>
      <c r="E11" s="19">
        <f t="shared" si="12"/>
        <v>0</v>
      </c>
      <c r="F11" s="19">
        <f t="shared" si="12"/>
        <v>0</v>
      </c>
      <c r="G11" s="19">
        <f t="shared" si="12"/>
        <v>0</v>
      </c>
      <c r="H11" s="19">
        <f t="shared" si="12"/>
        <v>0</v>
      </c>
      <c r="I11" s="19">
        <f t="shared" si="12"/>
        <v>0</v>
      </c>
      <c r="J11" s="19">
        <f t="shared" si="12"/>
        <v>0</v>
      </c>
      <c r="K11" s="19">
        <f t="shared" si="12"/>
        <v>0</v>
      </c>
      <c r="L11" s="19">
        <f t="shared" si="12"/>
        <v>0</v>
      </c>
      <c r="M11" s="19">
        <f t="shared" si="12"/>
        <v>0</v>
      </c>
      <c r="N11" s="19">
        <f t="shared" si="12"/>
        <v>0</v>
      </c>
      <c r="O11" s="19">
        <f t="shared" si="12"/>
        <v>0</v>
      </c>
      <c r="P11" s="19">
        <f t="shared" si="12"/>
        <v>0</v>
      </c>
      <c r="Q11" s="19">
        <f t="shared" si="12"/>
        <v>0</v>
      </c>
      <c r="R11" s="19">
        <f t="shared" si="12"/>
        <v>0</v>
      </c>
      <c r="S11" s="19">
        <f t="shared" si="12"/>
        <v>0</v>
      </c>
      <c r="T11" s="19">
        <f t="shared" si="12"/>
        <v>0</v>
      </c>
      <c r="U11" s="19">
        <f t="shared" si="12"/>
        <v>0</v>
      </c>
      <c r="V11" s="19">
        <f t="shared" si="12"/>
        <v>0</v>
      </c>
      <c r="W11" s="19">
        <f t="shared" si="12"/>
        <v>0</v>
      </c>
      <c r="X11" s="19">
        <f t="shared" ref="X11:Z11" si="13">SUM(X12:X16)</f>
        <v>0</v>
      </c>
      <c r="Y11" s="19">
        <f t="shared" si="13"/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f>FC_TRA_ROAD_P2W_E!C12+FC_TRA_ROAD_CAR_E!C12+FC_TRA_ROAD_BUS_E!C12+FC_TRA_ROAD_LCV_E!C12+FC_TRA_ROAD_HGV_E!C12</f>
        <v>0</v>
      </c>
      <c r="D12" s="8">
        <f>FC_TRA_ROAD_P2W_E!D12+FC_TRA_ROAD_CAR_E!D12+FC_TRA_ROAD_BUS_E!D12+FC_TRA_ROAD_LCV_E!D12+FC_TRA_ROAD_HGV_E!D12</f>
        <v>0</v>
      </c>
      <c r="E12" s="8">
        <f>FC_TRA_ROAD_P2W_E!E12+FC_TRA_ROAD_CAR_E!E12+FC_TRA_ROAD_BUS_E!E12+FC_TRA_ROAD_LCV_E!E12+FC_TRA_ROAD_HGV_E!E12</f>
        <v>0</v>
      </c>
      <c r="F12" s="8">
        <f>FC_TRA_ROAD_P2W_E!F12+FC_TRA_ROAD_CAR_E!F12+FC_TRA_ROAD_BUS_E!F12+FC_TRA_ROAD_LCV_E!F12+FC_TRA_ROAD_HGV_E!F12</f>
        <v>0</v>
      </c>
      <c r="G12" s="8">
        <f>FC_TRA_ROAD_P2W_E!G12+FC_TRA_ROAD_CAR_E!G12+FC_TRA_ROAD_BUS_E!G12+FC_TRA_ROAD_LCV_E!G12+FC_TRA_ROAD_HGV_E!G12</f>
        <v>0</v>
      </c>
      <c r="H12" s="8">
        <f>FC_TRA_ROAD_P2W_E!H12+FC_TRA_ROAD_CAR_E!H12+FC_TRA_ROAD_BUS_E!H12+FC_TRA_ROAD_LCV_E!H12+FC_TRA_ROAD_HGV_E!H12</f>
        <v>0</v>
      </c>
      <c r="I12" s="8">
        <f>FC_TRA_ROAD_P2W_E!I12+FC_TRA_ROAD_CAR_E!I12+FC_TRA_ROAD_BUS_E!I12+FC_TRA_ROAD_LCV_E!I12+FC_TRA_ROAD_HGV_E!I12</f>
        <v>0</v>
      </c>
      <c r="J12" s="8">
        <f>FC_TRA_ROAD_P2W_E!J12+FC_TRA_ROAD_CAR_E!J12+FC_TRA_ROAD_BUS_E!J12+FC_TRA_ROAD_LCV_E!J12+FC_TRA_ROAD_HGV_E!J12</f>
        <v>0</v>
      </c>
      <c r="K12" s="8">
        <f>FC_TRA_ROAD_P2W_E!K12+FC_TRA_ROAD_CAR_E!K12+FC_TRA_ROAD_BUS_E!K12+FC_TRA_ROAD_LCV_E!K12+FC_TRA_ROAD_HGV_E!K12</f>
        <v>0</v>
      </c>
      <c r="L12" s="8">
        <f>FC_TRA_ROAD_P2W_E!L12+FC_TRA_ROAD_CAR_E!L12+FC_TRA_ROAD_BUS_E!L12+FC_TRA_ROAD_LCV_E!L12+FC_TRA_ROAD_HGV_E!L12</f>
        <v>0</v>
      </c>
      <c r="M12" s="8">
        <f>FC_TRA_ROAD_P2W_E!M12+FC_TRA_ROAD_CAR_E!M12+FC_TRA_ROAD_BUS_E!M12+FC_TRA_ROAD_LCV_E!M12+FC_TRA_ROAD_HGV_E!M12</f>
        <v>0</v>
      </c>
      <c r="N12" s="8">
        <f>FC_TRA_ROAD_P2W_E!N12+FC_TRA_ROAD_CAR_E!N12+FC_TRA_ROAD_BUS_E!N12+FC_TRA_ROAD_LCV_E!N12+FC_TRA_ROAD_HGV_E!N12</f>
        <v>0</v>
      </c>
      <c r="O12" s="8">
        <f>FC_TRA_ROAD_P2W_E!O12+FC_TRA_ROAD_CAR_E!O12+FC_TRA_ROAD_BUS_E!O12+FC_TRA_ROAD_LCV_E!O12+FC_TRA_ROAD_HGV_E!O12</f>
        <v>0</v>
      </c>
      <c r="P12" s="8">
        <f>FC_TRA_ROAD_P2W_E!P12+FC_TRA_ROAD_CAR_E!P12+FC_TRA_ROAD_BUS_E!P12+FC_TRA_ROAD_LCV_E!P12+FC_TRA_ROAD_HGV_E!P12</f>
        <v>0</v>
      </c>
      <c r="Q12" s="8">
        <f>FC_TRA_ROAD_P2W_E!Q12+FC_TRA_ROAD_CAR_E!Q12+FC_TRA_ROAD_BUS_E!Q12+FC_TRA_ROAD_LCV_E!Q12+FC_TRA_ROAD_HGV_E!Q12</f>
        <v>0</v>
      </c>
      <c r="R12" s="8">
        <f>FC_TRA_ROAD_P2W_E!R12+FC_TRA_ROAD_CAR_E!R12+FC_TRA_ROAD_BUS_E!R12+FC_TRA_ROAD_LCV_E!R12+FC_TRA_ROAD_HGV_E!R12</f>
        <v>0</v>
      </c>
      <c r="S12" s="8">
        <f>FC_TRA_ROAD_P2W_E!S12+FC_TRA_ROAD_CAR_E!S12+FC_TRA_ROAD_BUS_E!S12+FC_TRA_ROAD_LCV_E!S12+FC_TRA_ROAD_HGV_E!S12</f>
        <v>0</v>
      </c>
      <c r="T12" s="8">
        <f>FC_TRA_ROAD_P2W_E!T12+FC_TRA_ROAD_CAR_E!T12+FC_TRA_ROAD_BUS_E!T12+FC_TRA_ROAD_LCV_E!T12+FC_TRA_ROAD_HGV_E!T12</f>
        <v>0</v>
      </c>
      <c r="U12" s="8">
        <f>FC_TRA_ROAD_P2W_E!U12+FC_TRA_ROAD_CAR_E!U12+FC_TRA_ROAD_BUS_E!U12+FC_TRA_ROAD_LCV_E!U12+FC_TRA_ROAD_HGV_E!U12</f>
        <v>0</v>
      </c>
      <c r="V12" s="8">
        <f>FC_TRA_ROAD_P2W_E!V12+FC_TRA_ROAD_CAR_E!V12+FC_TRA_ROAD_BUS_E!V12+FC_TRA_ROAD_LCV_E!V12+FC_TRA_ROAD_HGV_E!V12</f>
        <v>0</v>
      </c>
      <c r="W12" s="8">
        <f>FC_TRA_ROAD_P2W_E!W12+FC_TRA_ROAD_CAR_E!W12+FC_TRA_ROAD_BUS_E!W12+FC_TRA_ROAD_LCV_E!W12+FC_TRA_ROAD_HGV_E!W12</f>
        <v>0</v>
      </c>
      <c r="X12" s="8">
        <f>FC_TRA_ROAD_P2W_E!X12+FC_TRA_ROAD_CAR_E!X12+FC_TRA_ROAD_BUS_E!X12+FC_TRA_ROAD_LCV_E!X12+FC_TRA_ROAD_HGV_E!X12</f>
        <v>0</v>
      </c>
      <c r="Y12" s="8">
        <f>FC_TRA_ROAD_P2W_E!Y12+FC_TRA_ROAD_CAR_E!Y12+FC_TRA_ROAD_BUS_E!Y12+FC_TRA_ROAD_LCV_E!Y12+FC_TRA_ROAD_HGV_E!Y12</f>
        <v>0</v>
      </c>
      <c r="Z12" s="8">
        <f>FC_TRA_ROAD_P2W_E!Z12+FC_TRA_ROAD_CAR_E!Z12+FC_TRA_ROAD_BUS_E!Z12+FC_TRA_ROAD_LCV_E!Z12+FC_TRA_ROAD_HGV_E!Z12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FC_TRA_ROAD_P2W_E!C13+FC_TRA_ROAD_CAR_E!C13+FC_TRA_ROAD_BUS_E!C13+FC_TRA_ROAD_LCV_E!C13+FC_TRA_ROAD_HGV_E!C13</f>
        <v>0</v>
      </c>
      <c r="D13" s="8">
        <f>FC_TRA_ROAD_P2W_E!D13+FC_TRA_ROAD_CAR_E!D13+FC_TRA_ROAD_BUS_E!D13+FC_TRA_ROAD_LCV_E!D13+FC_TRA_ROAD_HGV_E!D13</f>
        <v>0</v>
      </c>
      <c r="E13" s="8">
        <f>FC_TRA_ROAD_P2W_E!E13+FC_TRA_ROAD_CAR_E!E13+FC_TRA_ROAD_BUS_E!E13+FC_TRA_ROAD_LCV_E!E13+FC_TRA_ROAD_HGV_E!E13</f>
        <v>0</v>
      </c>
      <c r="F13" s="8">
        <f>FC_TRA_ROAD_P2W_E!F13+FC_TRA_ROAD_CAR_E!F13+FC_TRA_ROAD_BUS_E!F13+FC_TRA_ROAD_LCV_E!F13+FC_TRA_ROAD_HGV_E!F13</f>
        <v>0</v>
      </c>
      <c r="G13" s="8">
        <f>FC_TRA_ROAD_P2W_E!G13+FC_TRA_ROAD_CAR_E!G13+FC_TRA_ROAD_BUS_E!G13+FC_TRA_ROAD_LCV_E!G13+FC_TRA_ROAD_HGV_E!G13</f>
        <v>0</v>
      </c>
      <c r="H13" s="8">
        <f>FC_TRA_ROAD_P2W_E!H13+FC_TRA_ROAD_CAR_E!H13+FC_TRA_ROAD_BUS_E!H13+FC_TRA_ROAD_LCV_E!H13+FC_TRA_ROAD_HGV_E!H13</f>
        <v>0</v>
      </c>
      <c r="I13" s="8">
        <f>FC_TRA_ROAD_P2W_E!I13+FC_TRA_ROAD_CAR_E!I13+FC_TRA_ROAD_BUS_E!I13+FC_TRA_ROAD_LCV_E!I13+FC_TRA_ROAD_HGV_E!I13</f>
        <v>0</v>
      </c>
      <c r="J13" s="8">
        <f>FC_TRA_ROAD_P2W_E!J13+FC_TRA_ROAD_CAR_E!J13+FC_TRA_ROAD_BUS_E!J13+FC_TRA_ROAD_LCV_E!J13+FC_TRA_ROAD_HGV_E!J13</f>
        <v>0</v>
      </c>
      <c r="K13" s="8">
        <f>FC_TRA_ROAD_P2W_E!K13+FC_TRA_ROAD_CAR_E!K13+FC_TRA_ROAD_BUS_E!K13+FC_TRA_ROAD_LCV_E!K13+FC_TRA_ROAD_HGV_E!K13</f>
        <v>0</v>
      </c>
      <c r="L13" s="8">
        <f>FC_TRA_ROAD_P2W_E!L13+FC_TRA_ROAD_CAR_E!L13+FC_TRA_ROAD_BUS_E!L13+FC_TRA_ROAD_LCV_E!L13+FC_TRA_ROAD_HGV_E!L13</f>
        <v>0</v>
      </c>
      <c r="M13" s="8">
        <f>FC_TRA_ROAD_P2W_E!M13+FC_TRA_ROAD_CAR_E!M13+FC_TRA_ROAD_BUS_E!M13+FC_TRA_ROAD_LCV_E!M13+FC_TRA_ROAD_HGV_E!M13</f>
        <v>0</v>
      </c>
      <c r="N13" s="8">
        <f>FC_TRA_ROAD_P2W_E!N13+FC_TRA_ROAD_CAR_E!N13+FC_TRA_ROAD_BUS_E!N13+FC_TRA_ROAD_LCV_E!N13+FC_TRA_ROAD_HGV_E!N13</f>
        <v>0</v>
      </c>
      <c r="O13" s="8">
        <f>FC_TRA_ROAD_P2W_E!O13+FC_TRA_ROAD_CAR_E!O13+FC_TRA_ROAD_BUS_E!O13+FC_TRA_ROAD_LCV_E!O13+FC_TRA_ROAD_HGV_E!O13</f>
        <v>0</v>
      </c>
      <c r="P13" s="8">
        <f>FC_TRA_ROAD_P2W_E!P13+FC_TRA_ROAD_CAR_E!P13+FC_TRA_ROAD_BUS_E!P13+FC_TRA_ROAD_LCV_E!P13+FC_TRA_ROAD_HGV_E!P13</f>
        <v>0</v>
      </c>
      <c r="Q13" s="8">
        <f>FC_TRA_ROAD_P2W_E!Q13+FC_TRA_ROAD_CAR_E!Q13+FC_TRA_ROAD_BUS_E!Q13+FC_TRA_ROAD_LCV_E!Q13+FC_TRA_ROAD_HGV_E!Q13</f>
        <v>0</v>
      </c>
      <c r="R13" s="8">
        <f>FC_TRA_ROAD_P2W_E!R13+FC_TRA_ROAD_CAR_E!R13+FC_TRA_ROAD_BUS_E!R13+FC_TRA_ROAD_LCV_E!R13+FC_TRA_ROAD_HGV_E!R13</f>
        <v>0</v>
      </c>
      <c r="S13" s="8">
        <f>FC_TRA_ROAD_P2W_E!S13+FC_TRA_ROAD_CAR_E!S13+FC_TRA_ROAD_BUS_E!S13+FC_TRA_ROAD_LCV_E!S13+FC_TRA_ROAD_HGV_E!S13</f>
        <v>0</v>
      </c>
      <c r="T13" s="8">
        <f>FC_TRA_ROAD_P2W_E!T13+FC_TRA_ROAD_CAR_E!T13+FC_TRA_ROAD_BUS_E!T13+FC_TRA_ROAD_LCV_E!T13+FC_TRA_ROAD_HGV_E!T13</f>
        <v>0</v>
      </c>
      <c r="U13" s="8">
        <f>FC_TRA_ROAD_P2W_E!U13+FC_TRA_ROAD_CAR_E!U13+FC_TRA_ROAD_BUS_E!U13+FC_TRA_ROAD_LCV_E!U13+FC_TRA_ROAD_HGV_E!U13</f>
        <v>0</v>
      </c>
      <c r="V13" s="8">
        <f>FC_TRA_ROAD_P2W_E!V13+FC_TRA_ROAD_CAR_E!V13+FC_TRA_ROAD_BUS_E!V13+FC_TRA_ROAD_LCV_E!V13+FC_TRA_ROAD_HGV_E!V13</f>
        <v>0</v>
      </c>
      <c r="W13" s="8">
        <f>FC_TRA_ROAD_P2W_E!W13+FC_TRA_ROAD_CAR_E!W13+FC_TRA_ROAD_BUS_E!W13+FC_TRA_ROAD_LCV_E!W13+FC_TRA_ROAD_HGV_E!W13</f>
        <v>0</v>
      </c>
      <c r="X13" s="8">
        <f>FC_TRA_ROAD_P2W_E!X13+FC_TRA_ROAD_CAR_E!X13+FC_TRA_ROAD_BUS_E!X13+FC_TRA_ROAD_LCV_E!X13+FC_TRA_ROAD_HGV_E!X13</f>
        <v>0</v>
      </c>
      <c r="Y13" s="8">
        <f>FC_TRA_ROAD_P2W_E!Y13+FC_TRA_ROAD_CAR_E!Y13+FC_TRA_ROAD_BUS_E!Y13+FC_TRA_ROAD_LCV_E!Y13+FC_TRA_ROAD_HGV_E!Y13</f>
        <v>0</v>
      </c>
      <c r="Z13" s="8">
        <f>FC_TRA_ROAD_P2W_E!Z13+FC_TRA_ROAD_CAR_E!Z13+FC_TRA_ROAD_BUS_E!Z13+FC_TRA_ROAD_LCV_E!Z13+FC_TRA_ROAD_HGV_E!Z13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FC_TRA_ROAD_P2W_E!C14+FC_TRA_ROAD_CAR_E!C14+FC_TRA_ROAD_BUS_E!C14+FC_TRA_ROAD_LCV_E!C14+FC_TRA_ROAD_HGV_E!C14</f>
        <v>0</v>
      </c>
      <c r="D14" s="8">
        <f>FC_TRA_ROAD_P2W_E!D14+FC_TRA_ROAD_CAR_E!D14+FC_TRA_ROAD_BUS_E!D14+FC_TRA_ROAD_LCV_E!D14+FC_TRA_ROAD_HGV_E!D14</f>
        <v>0</v>
      </c>
      <c r="E14" s="8">
        <f>FC_TRA_ROAD_P2W_E!E14+FC_TRA_ROAD_CAR_E!E14+FC_TRA_ROAD_BUS_E!E14+FC_TRA_ROAD_LCV_E!E14+FC_TRA_ROAD_HGV_E!E14</f>
        <v>0</v>
      </c>
      <c r="F14" s="8">
        <f>FC_TRA_ROAD_P2W_E!F14+FC_TRA_ROAD_CAR_E!F14+FC_TRA_ROAD_BUS_E!F14+FC_TRA_ROAD_LCV_E!F14+FC_TRA_ROAD_HGV_E!F14</f>
        <v>0</v>
      </c>
      <c r="G14" s="8">
        <f>FC_TRA_ROAD_P2W_E!G14+FC_TRA_ROAD_CAR_E!G14+FC_TRA_ROAD_BUS_E!G14+FC_TRA_ROAD_LCV_E!G14+FC_TRA_ROAD_HGV_E!G14</f>
        <v>0</v>
      </c>
      <c r="H14" s="8">
        <f>FC_TRA_ROAD_P2W_E!H14+FC_TRA_ROAD_CAR_E!H14+FC_TRA_ROAD_BUS_E!H14+FC_TRA_ROAD_LCV_E!H14+FC_TRA_ROAD_HGV_E!H14</f>
        <v>0</v>
      </c>
      <c r="I14" s="8">
        <f>FC_TRA_ROAD_P2W_E!I14+FC_TRA_ROAD_CAR_E!I14+FC_TRA_ROAD_BUS_E!I14+FC_TRA_ROAD_LCV_E!I14+FC_TRA_ROAD_HGV_E!I14</f>
        <v>0</v>
      </c>
      <c r="J14" s="8">
        <f>FC_TRA_ROAD_P2W_E!J14+FC_TRA_ROAD_CAR_E!J14+FC_TRA_ROAD_BUS_E!J14+FC_TRA_ROAD_LCV_E!J14+FC_TRA_ROAD_HGV_E!J14</f>
        <v>0</v>
      </c>
      <c r="K14" s="8">
        <f>FC_TRA_ROAD_P2W_E!K14+FC_TRA_ROAD_CAR_E!K14+FC_TRA_ROAD_BUS_E!K14+FC_TRA_ROAD_LCV_E!K14+FC_TRA_ROAD_HGV_E!K14</f>
        <v>0</v>
      </c>
      <c r="L14" s="8">
        <f>FC_TRA_ROAD_P2W_E!L14+FC_TRA_ROAD_CAR_E!L14+FC_TRA_ROAD_BUS_E!L14+FC_TRA_ROAD_LCV_E!L14+FC_TRA_ROAD_HGV_E!L14</f>
        <v>0</v>
      </c>
      <c r="M14" s="8">
        <f>FC_TRA_ROAD_P2W_E!M14+FC_TRA_ROAD_CAR_E!M14+FC_TRA_ROAD_BUS_E!M14+FC_TRA_ROAD_LCV_E!M14+FC_TRA_ROAD_HGV_E!M14</f>
        <v>0</v>
      </c>
      <c r="N14" s="8">
        <f>FC_TRA_ROAD_P2W_E!N14+FC_TRA_ROAD_CAR_E!N14+FC_TRA_ROAD_BUS_E!N14+FC_TRA_ROAD_LCV_E!N14+FC_TRA_ROAD_HGV_E!N14</f>
        <v>0</v>
      </c>
      <c r="O14" s="8">
        <f>FC_TRA_ROAD_P2W_E!O14+FC_TRA_ROAD_CAR_E!O14+FC_TRA_ROAD_BUS_E!O14+FC_TRA_ROAD_LCV_E!O14+FC_TRA_ROAD_HGV_E!O14</f>
        <v>0</v>
      </c>
      <c r="P14" s="8">
        <f>FC_TRA_ROAD_P2W_E!P14+FC_TRA_ROAD_CAR_E!P14+FC_TRA_ROAD_BUS_E!P14+FC_TRA_ROAD_LCV_E!P14+FC_TRA_ROAD_HGV_E!P14</f>
        <v>0</v>
      </c>
      <c r="Q14" s="8">
        <f>FC_TRA_ROAD_P2W_E!Q14+FC_TRA_ROAD_CAR_E!Q14+FC_TRA_ROAD_BUS_E!Q14+FC_TRA_ROAD_LCV_E!Q14+FC_TRA_ROAD_HGV_E!Q14</f>
        <v>0</v>
      </c>
      <c r="R14" s="8">
        <f>FC_TRA_ROAD_P2W_E!R14+FC_TRA_ROAD_CAR_E!R14+FC_TRA_ROAD_BUS_E!R14+FC_TRA_ROAD_LCV_E!R14+FC_TRA_ROAD_HGV_E!R14</f>
        <v>0</v>
      </c>
      <c r="S14" s="8">
        <f>FC_TRA_ROAD_P2W_E!S14+FC_TRA_ROAD_CAR_E!S14+FC_TRA_ROAD_BUS_E!S14+FC_TRA_ROAD_LCV_E!S14+FC_TRA_ROAD_HGV_E!S14</f>
        <v>0</v>
      </c>
      <c r="T14" s="8">
        <f>FC_TRA_ROAD_P2W_E!T14+FC_TRA_ROAD_CAR_E!T14+FC_TRA_ROAD_BUS_E!T14+FC_TRA_ROAD_LCV_E!T14+FC_TRA_ROAD_HGV_E!T14</f>
        <v>0</v>
      </c>
      <c r="U14" s="8">
        <f>FC_TRA_ROAD_P2W_E!U14+FC_TRA_ROAD_CAR_E!U14+FC_TRA_ROAD_BUS_E!U14+FC_TRA_ROAD_LCV_E!U14+FC_TRA_ROAD_HGV_E!U14</f>
        <v>0</v>
      </c>
      <c r="V14" s="8">
        <f>FC_TRA_ROAD_P2W_E!V14+FC_TRA_ROAD_CAR_E!V14+FC_TRA_ROAD_BUS_E!V14+FC_TRA_ROAD_LCV_E!V14+FC_TRA_ROAD_HGV_E!V14</f>
        <v>0</v>
      </c>
      <c r="W14" s="8">
        <f>FC_TRA_ROAD_P2W_E!W14+FC_TRA_ROAD_CAR_E!W14+FC_TRA_ROAD_BUS_E!W14+FC_TRA_ROAD_LCV_E!W14+FC_TRA_ROAD_HGV_E!W14</f>
        <v>0</v>
      </c>
      <c r="X14" s="8">
        <f>FC_TRA_ROAD_P2W_E!X14+FC_TRA_ROAD_CAR_E!X14+FC_TRA_ROAD_BUS_E!X14+FC_TRA_ROAD_LCV_E!X14+FC_TRA_ROAD_HGV_E!X14</f>
        <v>0</v>
      </c>
      <c r="Y14" s="8">
        <f>FC_TRA_ROAD_P2W_E!Y14+FC_TRA_ROAD_CAR_E!Y14+FC_TRA_ROAD_BUS_E!Y14+FC_TRA_ROAD_LCV_E!Y14+FC_TRA_ROAD_HGV_E!Y14</f>
        <v>0</v>
      </c>
      <c r="Z14" s="8">
        <f>FC_TRA_ROAD_P2W_E!Z14+FC_TRA_ROAD_CAR_E!Z14+FC_TRA_ROAD_BUS_E!Z14+FC_TRA_ROAD_LCV_E!Z14+FC_TRA_ROAD_HGV_E!Z14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FC_TRA_ROAD_P2W_E!C15+FC_TRA_ROAD_CAR_E!C15+FC_TRA_ROAD_BUS_E!C15+FC_TRA_ROAD_LCV_E!C15+FC_TRA_ROAD_HGV_E!C15</f>
        <v>0</v>
      </c>
      <c r="D15" s="8">
        <f>FC_TRA_ROAD_P2W_E!D15+FC_TRA_ROAD_CAR_E!D15+FC_TRA_ROAD_BUS_E!D15+FC_TRA_ROAD_LCV_E!D15+FC_TRA_ROAD_HGV_E!D15</f>
        <v>0</v>
      </c>
      <c r="E15" s="8">
        <f>FC_TRA_ROAD_P2W_E!E15+FC_TRA_ROAD_CAR_E!E15+FC_TRA_ROAD_BUS_E!E15+FC_TRA_ROAD_LCV_E!E15+FC_TRA_ROAD_HGV_E!E15</f>
        <v>0</v>
      </c>
      <c r="F15" s="8">
        <f>FC_TRA_ROAD_P2W_E!F15+FC_TRA_ROAD_CAR_E!F15+FC_TRA_ROAD_BUS_E!F15+FC_TRA_ROAD_LCV_E!F15+FC_TRA_ROAD_HGV_E!F15</f>
        <v>0</v>
      </c>
      <c r="G15" s="8">
        <f>FC_TRA_ROAD_P2W_E!G15+FC_TRA_ROAD_CAR_E!G15+FC_TRA_ROAD_BUS_E!G15+FC_TRA_ROAD_LCV_E!G15+FC_TRA_ROAD_HGV_E!G15</f>
        <v>0</v>
      </c>
      <c r="H15" s="8">
        <f>FC_TRA_ROAD_P2W_E!H15+FC_TRA_ROAD_CAR_E!H15+FC_TRA_ROAD_BUS_E!H15+FC_TRA_ROAD_LCV_E!H15+FC_TRA_ROAD_HGV_E!H15</f>
        <v>0</v>
      </c>
      <c r="I15" s="8">
        <f>FC_TRA_ROAD_P2W_E!I15+FC_TRA_ROAD_CAR_E!I15+FC_TRA_ROAD_BUS_E!I15+FC_TRA_ROAD_LCV_E!I15+FC_TRA_ROAD_HGV_E!I15</f>
        <v>0</v>
      </c>
      <c r="J15" s="8">
        <f>FC_TRA_ROAD_P2W_E!J15+FC_TRA_ROAD_CAR_E!J15+FC_TRA_ROAD_BUS_E!J15+FC_TRA_ROAD_LCV_E!J15+FC_TRA_ROAD_HGV_E!J15</f>
        <v>0</v>
      </c>
      <c r="K15" s="8">
        <f>FC_TRA_ROAD_P2W_E!K15+FC_TRA_ROAD_CAR_E!K15+FC_TRA_ROAD_BUS_E!K15+FC_TRA_ROAD_LCV_E!K15+FC_TRA_ROAD_HGV_E!K15</f>
        <v>0</v>
      </c>
      <c r="L15" s="8">
        <f>FC_TRA_ROAD_P2W_E!L15+FC_TRA_ROAD_CAR_E!L15+FC_TRA_ROAD_BUS_E!L15+FC_TRA_ROAD_LCV_E!L15+FC_TRA_ROAD_HGV_E!L15</f>
        <v>0</v>
      </c>
      <c r="M15" s="8">
        <f>FC_TRA_ROAD_P2W_E!M15+FC_TRA_ROAD_CAR_E!M15+FC_TRA_ROAD_BUS_E!M15+FC_TRA_ROAD_LCV_E!M15+FC_TRA_ROAD_HGV_E!M15</f>
        <v>0</v>
      </c>
      <c r="N15" s="8">
        <f>FC_TRA_ROAD_P2W_E!N15+FC_TRA_ROAD_CAR_E!N15+FC_TRA_ROAD_BUS_E!N15+FC_TRA_ROAD_LCV_E!N15+FC_TRA_ROAD_HGV_E!N15</f>
        <v>0</v>
      </c>
      <c r="O15" s="8">
        <f>FC_TRA_ROAD_P2W_E!O15+FC_TRA_ROAD_CAR_E!O15+FC_TRA_ROAD_BUS_E!O15+FC_TRA_ROAD_LCV_E!O15+FC_TRA_ROAD_HGV_E!O15</f>
        <v>0</v>
      </c>
      <c r="P15" s="8">
        <f>FC_TRA_ROAD_P2W_E!P15+FC_TRA_ROAD_CAR_E!P15+FC_TRA_ROAD_BUS_E!P15+FC_TRA_ROAD_LCV_E!P15+FC_TRA_ROAD_HGV_E!P15</f>
        <v>0</v>
      </c>
      <c r="Q15" s="8">
        <f>FC_TRA_ROAD_P2W_E!Q15+FC_TRA_ROAD_CAR_E!Q15+FC_TRA_ROAD_BUS_E!Q15+FC_TRA_ROAD_LCV_E!Q15+FC_TRA_ROAD_HGV_E!Q15</f>
        <v>0</v>
      </c>
      <c r="R15" s="8">
        <f>FC_TRA_ROAD_P2W_E!R15+FC_TRA_ROAD_CAR_E!R15+FC_TRA_ROAD_BUS_E!R15+FC_TRA_ROAD_LCV_E!R15+FC_TRA_ROAD_HGV_E!R15</f>
        <v>0</v>
      </c>
      <c r="S15" s="8">
        <f>FC_TRA_ROAD_P2W_E!S15+FC_TRA_ROAD_CAR_E!S15+FC_TRA_ROAD_BUS_E!S15+FC_TRA_ROAD_LCV_E!S15+FC_TRA_ROAD_HGV_E!S15</f>
        <v>0</v>
      </c>
      <c r="T15" s="8">
        <f>FC_TRA_ROAD_P2W_E!T15+FC_TRA_ROAD_CAR_E!T15+FC_TRA_ROAD_BUS_E!T15+FC_TRA_ROAD_LCV_E!T15+FC_TRA_ROAD_HGV_E!T15</f>
        <v>0</v>
      </c>
      <c r="U15" s="8">
        <f>FC_TRA_ROAD_P2W_E!U15+FC_TRA_ROAD_CAR_E!U15+FC_TRA_ROAD_BUS_E!U15+FC_TRA_ROAD_LCV_E!U15+FC_TRA_ROAD_HGV_E!U15</f>
        <v>0</v>
      </c>
      <c r="V15" s="8">
        <f>FC_TRA_ROAD_P2W_E!V15+FC_TRA_ROAD_CAR_E!V15+FC_TRA_ROAD_BUS_E!V15+FC_TRA_ROAD_LCV_E!V15+FC_TRA_ROAD_HGV_E!V15</f>
        <v>0</v>
      </c>
      <c r="W15" s="8">
        <f>FC_TRA_ROAD_P2W_E!W15+FC_TRA_ROAD_CAR_E!W15+FC_TRA_ROAD_BUS_E!W15+FC_TRA_ROAD_LCV_E!W15+FC_TRA_ROAD_HGV_E!W15</f>
        <v>0</v>
      </c>
      <c r="X15" s="8">
        <f>FC_TRA_ROAD_P2W_E!X15+FC_TRA_ROAD_CAR_E!X15+FC_TRA_ROAD_BUS_E!X15+FC_TRA_ROAD_LCV_E!X15+FC_TRA_ROAD_HGV_E!X15</f>
        <v>0</v>
      </c>
      <c r="Y15" s="8">
        <f>FC_TRA_ROAD_P2W_E!Y15+FC_TRA_ROAD_CAR_E!Y15+FC_TRA_ROAD_BUS_E!Y15+FC_TRA_ROAD_LCV_E!Y15+FC_TRA_ROAD_HGV_E!Y15</f>
        <v>0</v>
      </c>
      <c r="Z15" s="8">
        <f>FC_TRA_ROAD_P2W_E!Z15+FC_TRA_ROAD_CAR_E!Z15+FC_TRA_ROAD_BUS_E!Z15+FC_TRA_ROAD_LCV_E!Z15+FC_TRA_ROAD_HGV_E!Z15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FC_TRA_ROAD_P2W_E!C16+FC_TRA_ROAD_CAR_E!C16+FC_TRA_ROAD_BUS_E!C16+FC_TRA_ROAD_LCV_E!C16+FC_TRA_ROAD_HGV_E!C16</f>
        <v>0</v>
      </c>
      <c r="D16" s="8">
        <f>FC_TRA_ROAD_P2W_E!D16+FC_TRA_ROAD_CAR_E!D16+FC_TRA_ROAD_BUS_E!D16+FC_TRA_ROAD_LCV_E!D16+FC_TRA_ROAD_HGV_E!D16</f>
        <v>0</v>
      </c>
      <c r="E16" s="8">
        <f>FC_TRA_ROAD_P2W_E!E16+FC_TRA_ROAD_CAR_E!E16+FC_TRA_ROAD_BUS_E!E16+FC_TRA_ROAD_LCV_E!E16+FC_TRA_ROAD_HGV_E!E16</f>
        <v>0</v>
      </c>
      <c r="F16" s="8">
        <f>FC_TRA_ROAD_P2W_E!F16+FC_TRA_ROAD_CAR_E!F16+FC_TRA_ROAD_BUS_E!F16+FC_TRA_ROAD_LCV_E!F16+FC_TRA_ROAD_HGV_E!F16</f>
        <v>0</v>
      </c>
      <c r="G16" s="8">
        <f>FC_TRA_ROAD_P2W_E!G16+FC_TRA_ROAD_CAR_E!G16+FC_TRA_ROAD_BUS_E!G16+FC_TRA_ROAD_LCV_E!G16+FC_TRA_ROAD_HGV_E!G16</f>
        <v>0</v>
      </c>
      <c r="H16" s="8">
        <f>FC_TRA_ROAD_P2W_E!H16+FC_TRA_ROAD_CAR_E!H16+FC_TRA_ROAD_BUS_E!H16+FC_TRA_ROAD_LCV_E!H16+FC_TRA_ROAD_HGV_E!H16</f>
        <v>0</v>
      </c>
      <c r="I16" s="8">
        <f>FC_TRA_ROAD_P2W_E!I16+FC_TRA_ROAD_CAR_E!I16+FC_TRA_ROAD_BUS_E!I16+FC_TRA_ROAD_LCV_E!I16+FC_TRA_ROAD_HGV_E!I16</f>
        <v>0</v>
      </c>
      <c r="J16" s="8">
        <f>FC_TRA_ROAD_P2W_E!J16+FC_TRA_ROAD_CAR_E!J16+FC_TRA_ROAD_BUS_E!J16+FC_TRA_ROAD_LCV_E!J16+FC_TRA_ROAD_HGV_E!J16</f>
        <v>0</v>
      </c>
      <c r="K16" s="8">
        <f>FC_TRA_ROAD_P2W_E!K16+FC_TRA_ROAD_CAR_E!K16+FC_TRA_ROAD_BUS_E!K16+FC_TRA_ROAD_LCV_E!K16+FC_TRA_ROAD_HGV_E!K16</f>
        <v>0</v>
      </c>
      <c r="L16" s="8">
        <f>FC_TRA_ROAD_P2W_E!L16+FC_TRA_ROAD_CAR_E!L16+FC_TRA_ROAD_BUS_E!L16+FC_TRA_ROAD_LCV_E!L16+FC_TRA_ROAD_HGV_E!L16</f>
        <v>0</v>
      </c>
      <c r="M16" s="8">
        <f>FC_TRA_ROAD_P2W_E!M16+FC_TRA_ROAD_CAR_E!M16+FC_TRA_ROAD_BUS_E!M16+FC_TRA_ROAD_LCV_E!M16+FC_TRA_ROAD_HGV_E!M16</f>
        <v>0</v>
      </c>
      <c r="N16" s="8">
        <f>FC_TRA_ROAD_P2W_E!N16+FC_TRA_ROAD_CAR_E!N16+FC_TRA_ROAD_BUS_E!N16+FC_TRA_ROAD_LCV_E!N16+FC_TRA_ROAD_HGV_E!N16</f>
        <v>0</v>
      </c>
      <c r="O16" s="8">
        <f>FC_TRA_ROAD_P2W_E!O16+FC_TRA_ROAD_CAR_E!O16+FC_TRA_ROAD_BUS_E!O16+FC_TRA_ROAD_LCV_E!O16+FC_TRA_ROAD_HGV_E!O16</f>
        <v>0</v>
      </c>
      <c r="P16" s="8">
        <f>FC_TRA_ROAD_P2W_E!P16+FC_TRA_ROAD_CAR_E!P16+FC_TRA_ROAD_BUS_E!P16+FC_TRA_ROAD_LCV_E!P16+FC_TRA_ROAD_HGV_E!P16</f>
        <v>0</v>
      </c>
      <c r="Q16" s="8">
        <f>FC_TRA_ROAD_P2W_E!Q16+FC_TRA_ROAD_CAR_E!Q16+FC_TRA_ROAD_BUS_E!Q16+FC_TRA_ROAD_LCV_E!Q16+FC_TRA_ROAD_HGV_E!Q16</f>
        <v>0</v>
      </c>
      <c r="R16" s="8">
        <f>FC_TRA_ROAD_P2W_E!R16+FC_TRA_ROAD_CAR_E!R16+FC_TRA_ROAD_BUS_E!R16+FC_TRA_ROAD_LCV_E!R16+FC_TRA_ROAD_HGV_E!R16</f>
        <v>0</v>
      </c>
      <c r="S16" s="8">
        <f>FC_TRA_ROAD_P2W_E!S16+FC_TRA_ROAD_CAR_E!S16+FC_TRA_ROAD_BUS_E!S16+FC_TRA_ROAD_LCV_E!S16+FC_TRA_ROAD_HGV_E!S16</f>
        <v>0</v>
      </c>
      <c r="T16" s="8">
        <f>FC_TRA_ROAD_P2W_E!T16+FC_TRA_ROAD_CAR_E!T16+FC_TRA_ROAD_BUS_E!T16+FC_TRA_ROAD_LCV_E!T16+FC_TRA_ROAD_HGV_E!T16</f>
        <v>0</v>
      </c>
      <c r="U16" s="8">
        <f>FC_TRA_ROAD_P2W_E!U16+FC_TRA_ROAD_CAR_E!U16+FC_TRA_ROAD_BUS_E!U16+FC_TRA_ROAD_LCV_E!U16+FC_TRA_ROAD_HGV_E!U16</f>
        <v>0</v>
      </c>
      <c r="V16" s="8">
        <f>FC_TRA_ROAD_P2W_E!V16+FC_TRA_ROAD_CAR_E!V16+FC_TRA_ROAD_BUS_E!V16+FC_TRA_ROAD_LCV_E!V16+FC_TRA_ROAD_HGV_E!V16</f>
        <v>0</v>
      </c>
      <c r="W16" s="8">
        <f>FC_TRA_ROAD_P2W_E!W16+FC_TRA_ROAD_CAR_E!W16+FC_TRA_ROAD_BUS_E!W16+FC_TRA_ROAD_LCV_E!W16+FC_TRA_ROAD_HGV_E!W16</f>
        <v>0</v>
      </c>
      <c r="X16" s="8">
        <f>FC_TRA_ROAD_P2W_E!X16+FC_TRA_ROAD_CAR_E!X16+FC_TRA_ROAD_BUS_E!X16+FC_TRA_ROAD_LCV_E!X16+FC_TRA_ROAD_HGV_E!X16</f>
        <v>0</v>
      </c>
      <c r="Y16" s="8">
        <f>FC_TRA_ROAD_P2W_E!Y16+FC_TRA_ROAD_CAR_E!Y16+FC_TRA_ROAD_BUS_E!Y16+FC_TRA_ROAD_LCV_E!Y16+FC_TRA_ROAD_HGV_E!Y16</f>
        <v>0</v>
      </c>
      <c r="Z16" s="8">
        <f>FC_TRA_ROAD_P2W_E!Z16+FC_TRA_ROAD_CAR_E!Z16+FC_TRA_ROAD_BUS_E!Z16+FC_TRA_ROAD_LCV_E!Z16+FC_TRA_ROAD_HGV_E!Z16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0</v>
      </c>
      <c r="D17" s="27">
        <f t="shared" ref="D17:W17" si="15">SUM(D18:D21)</f>
        <v>0</v>
      </c>
      <c r="E17" s="27">
        <f t="shared" si="15"/>
        <v>0</v>
      </c>
      <c r="F17" s="27">
        <f t="shared" si="15"/>
        <v>0</v>
      </c>
      <c r="G17" s="27">
        <f t="shared" si="15"/>
        <v>0</v>
      </c>
      <c r="H17" s="27">
        <f t="shared" si="15"/>
        <v>0</v>
      </c>
      <c r="I17" s="27">
        <f t="shared" si="15"/>
        <v>0</v>
      </c>
      <c r="J17" s="27">
        <f t="shared" si="15"/>
        <v>0</v>
      </c>
      <c r="K17" s="27">
        <f t="shared" si="15"/>
        <v>0</v>
      </c>
      <c r="L17" s="27">
        <f t="shared" si="15"/>
        <v>0</v>
      </c>
      <c r="M17" s="27">
        <f t="shared" si="15"/>
        <v>0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ref="X17:Z17" si="16">SUM(X18:X21)</f>
        <v>0</v>
      </c>
      <c r="Y17" s="27">
        <f t="shared" si="16"/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FC_TRA_ROAD_P2W_E!C18+FC_TRA_ROAD_CAR_E!C18+FC_TRA_ROAD_BUS_E!C18+FC_TRA_ROAD_LCV_E!C18+FC_TRA_ROAD_HGV_E!C18</f>
        <v>0</v>
      </c>
      <c r="D18" s="8">
        <f>FC_TRA_ROAD_P2W_E!D18+FC_TRA_ROAD_CAR_E!D18+FC_TRA_ROAD_BUS_E!D18+FC_TRA_ROAD_LCV_E!D18+FC_TRA_ROAD_HGV_E!D18</f>
        <v>0</v>
      </c>
      <c r="E18" s="8">
        <f>FC_TRA_ROAD_P2W_E!E18+FC_TRA_ROAD_CAR_E!E18+FC_TRA_ROAD_BUS_E!E18+FC_TRA_ROAD_LCV_E!E18+FC_TRA_ROAD_HGV_E!E18</f>
        <v>0</v>
      </c>
      <c r="F18" s="8">
        <f>FC_TRA_ROAD_P2W_E!F18+FC_TRA_ROAD_CAR_E!F18+FC_TRA_ROAD_BUS_E!F18+FC_TRA_ROAD_LCV_E!F18+FC_TRA_ROAD_HGV_E!F18</f>
        <v>0</v>
      </c>
      <c r="G18" s="8">
        <f>FC_TRA_ROAD_P2W_E!G18+FC_TRA_ROAD_CAR_E!G18+FC_TRA_ROAD_BUS_E!G18+FC_TRA_ROAD_LCV_E!G18+FC_TRA_ROAD_HGV_E!G18</f>
        <v>0</v>
      </c>
      <c r="H18" s="8">
        <f>FC_TRA_ROAD_P2W_E!H18+FC_TRA_ROAD_CAR_E!H18+FC_TRA_ROAD_BUS_E!H18+FC_TRA_ROAD_LCV_E!H18+FC_TRA_ROAD_HGV_E!H18</f>
        <v>0</v>
      </c>
      <c r="I18" s="8">
        <f>FC_TRA_ROAD_P2W_E!I18+FC_TRA_ROAD_CAR_E!I18+FC_TRA_ROAD_BUS_E!I18+FC_TRA_ROAD_LCV_E!I18+FC_TRA_ROAD_HGV_E!I18</f>
        <v>0</v>
      </c>
      <c r="J18" s="8">
        <f>FC_TRA_ROAD_P2W_E!J18+FC_TRA_ROAD_CAR_E!J18+FC_TRA_ROAD_BUS_E!J18+FC_TRA_ROAD_LCV_E!J18+FC_TRA_ROAD_HGV_E!J18</f>
        <v>0</v>
      </c>
      <c r="K18" s="8">
        <f>FC_TRA_ROAD_P2W_E!K18+FC_TRA_ROAD_CAR_E!K18+FC_TRA_ROAD_BUS_E!K18+FC_TRA_ROAD_LCV_E!K18+FC_TRA_ROAD_HGV_E!K18</f>
        <v>0</v>
      </c>
      <c r="L18" s="8">
        <f>FC_TRA_ROAD_P2W_E!L18+FC_TRA_ROAD_CAR_E!L18+FC_TRA_ROAD_BUS_E!L18+FC_TRA_ROAD_LCV_E!L18+FC_TRA_ROAD_HGV_E!L18</f>
        <v>0</v>
      </c>
      <c r="M18" s="8">
        <f>FC_TRA_ROAD_P2W_E!M18+FC_TRA_ROAD_CAR_E!M18+FC_TRA_ROAD_BUS_E!M18+FC_TRA_ROAD_LCV_E!M18+FC_TRA_ROAD_HGV_E!M18</f>
        <v>0</v>
      </c>
      <c r="N18" s="8">
        <f>FC_TRA_ROAD_P2W_E!N18+FC_TRA_ROAD_CAR_E!N18+FC_TRA_ROAD_BUS_E!N18+FC_TRA_ROAD_LCV_E!N18+FC_TRA_ROAD_HGV_E!N18</f>
        <v>0</v>
      </c>
      <c r="O18" s="8">
        <f>FC_TRA_ROAD_P2W_E!O18+FC_TRA_ROAD_CAR_E!O18+FC_TRA_ROAD_BUS_E!O18+FC_TRA_ROAD_LCV_E!O18+FC_TRA_ROAD_HGV_E!O18</f>
        <v>0</v>
      </c>
      <c r="P18" s="8">
        <f>FC_TRA_ROAD_P2W_E!P18+FC_TRA_ROAD_CAR_E!P18+FC_TRA_ROAD_BUS_E!P18+FC_TRA_ROAD_LCV_E!P18+FC_TRA_ROAD_HGV_E!P18</f>
        <v>0</v>
      </c>
      <c r="Q18" s="8">
        <f>FC_TRA_ROAD_P2W_E!Q18+FC_TRA_ROAD_CAR_E!Q18+FC_TRA_ROAD_BUS_E!Q18+FC_TRA_ROAD_LCV_E!Q18+FC_TRA_ROAD_HGV_E!Q18</f>
        <v>0</v>
      </c>
      <c r="R18" s="8">
        <f>FC_TRA_ROAD_P2W_E!R18+FC_TRA_ROAD_CAR_E!R18+FC_TRA_ROAD_BUS_E!R18+FC_TRA_ROAD_LCV_E!R18+FC_TRA_ROAD_HGV_E!R18</f>
        <v>0</v>
      </c>
      <c r="S18" s="8">
        <f>FC_TRA_ROAD_P2W_E!S18+FC_TRA_ROAD_CAR_E!S18+FC_TRA_ROAD_BUS_E!S18+FC_TRA_ROAD_LCV_E!S18+FC_TRA_ROAD_HGV_E!S18</f>
        <v>0</v>
      </c>
      <c r="T18" s="8">
        <f>FC_TRA_ROAD_P2W_E!T18+FC_TRA_ROAD_CAR_E!T18+FC_TRA_ROAD_BUS_E!T18+FC_TRA_ROAD_LCV_E!T18+FC_TRA_ROAD_HGV_E!T18</f>
        <v>0</v>
      </c>
      <c r="U18" s="8">
        <f>FC_TRA_ROAD_P2W_E!U18+FC_TRA_ROAD_CAR_E!U18+FC_TRA_ROAD_BUS_E!U18+FC_TRA_ROAD_LCV_E!U18+FC_TRA_ROAD_HGV_E!U18</f>
        <v>0</v>
      </c>
      <c r="V18" s="8">
        <f>FC_TRA_ROAD_P2W_E!V18+FC_TRA_ROAD_CAR_E!V18+FC_TRA_ROAD_BUS_E!V18+FC_TRA_ROAD_LCV_E!V18+FC_TRA_ROAD_HGV_E!V18</f>
        <v>0</v>
      </c>
      <c r="W18" s="8">
        <f>FC_TRA_ROAD_P2W_E!W18+FC_TRA_ROAD_CAR_E!W18+FC_TRA_ROAD_BUS_E!W18+FC_TRA_ROAD_LCV_E!W18+FC_TRA_ROAD_HGV_E!W18</f>
        <v>0</v>
      </c>
      <c r="X18" s="8">
        <f>FC_TRA_ROAD_P2W_E!X18+FC_TRA_ROAD_CAR_E!X18+FC_TRA_ROAD_BUS_E!X18+FC_TRA_ROAD_LCV_E!X18+FC_TRA_ROAD_HGV_E!X18</f>
        <v>0</v>
      </c>
      <c r="Y18" s="8">
        <f>FC_TRA_ROAD_P2W_E!Y18+FC_TRA_ROAD_CAR_E!Y18+FC_TRA_ROAD_BUS_E!Y18+FC_TRA_ROAD_LCV_E!Y18+FC_TRA_ROAD_HGV_E!Y18</f>
        <v>0</v>
      </c>
      <c r="Z18" s="8">
        <f>FC_TRA_ROAD_P2W_E!Z18+FC_TRA_ROAD_CAR_E!Z18+FC_TRA_ROAD_BUS_E!Z18+FC_TRA_ROAD_LCV_E!Z18+FC_TRA_ROAD_HGV_E!Z18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FC_TRA_ROAD_P2W_E!C19+FC_TRA_ROAD_CAR_E!C19+FC_TRA_ROAD_BUS_E!C19+FC_TRA_ROAD_LCV_E!C19+FC_TRA_ROAD_HGV_E!C19</f>
        <v>0</v>
      </c>
      <c r="D19" s="8">
        <f>FC_TRA_ROAD_P2W_E!D19+FC_TRA_ROAD_CAR_E!D19+FC_TRA_ROAD_BUS_E!D19+FC_TRA_ROAD_LCV_E!D19+FC_TRA_ROAD_HGV_E!D19</f>
        <v>0</v>
      </c>
      <c r="E19" s="8">
        <f>FC_TRA_ROAD_P2W_E!E19+FC_TRA_ROAD_CAR_E!E19+FC_TRA_ROAD_BUS_E!E19+FC_TRA_ROAD_LCV_E!E19+FC_TRA_ROAD_HGV_E!E19</f>
        <v>0</v>
      </c>
      <c r="F19" s="8">
        <f>FC_TRA_ROAD_P2W_E!F19+FC_TRA_ROAD_CAR_E!F19+FC_TRA_ROAD_BUS_E!F19+FC_TRA_ROAD_LCV_E!F19+FC_TRA_ROAD_HGV_E!F19</f>
        <v>0</v>
      </c>
      <c r="G19" s="8">
        <f>FC_TRA_ROAD_P2W_E!G19+FC_TRA_ROAD_CAR_E!G19+FC_TRA_ROAD_BUS_E!G19+FC_TRA_ROAD_LCV_E!G19+FC_TRA_ROAD_HGV_E!G19</f>
        <v>0</v>
      </c>
      <c r="H19" s="8">
        <f>FC_TRA_ROAD_P2W_E!H19+FC_TRA_ROAD_CAR_E!H19+FC_TRA_ROAD_BUS_E!H19+FC_TRA_ROAD_LCV_E!H19+FC_TRA_ROAD_HGV_E!H19</f>
        <v>0</v>
      </c>
      <c r="I19" s="8">
        <f>FC_TRA_ROAD_P2W_E!I19+FC_TRA_ROAD_CAR_E!I19+FC_TRA_ROAD_BUS_E!I19+FC_TRA_ROAD_LCV_E!I19+FC_TRA_ROAD_HGV_E!I19</f>
        <v>0</v>
      </c>
      <c r="J19" s="8">
        <f>FC_TRA_ROAD_P2W_E!J19+FC_TRA_ROAD_CAR_E!J19+FC_TRA_ROAD_BUS_E!J19+FC_TRA_ROAD_LCV_E!J19+FC_TRA_ROAD_HGV_E!J19</f>
        <v>0</v>
      </c>
      <c r="K19" s="8">
        <f>FC_TRA_ROAD_P2W_E!K19+FC_TRA_ROAD_CAR_E!K19+FC_TRA_ROAD_BUS_E!K19+FC_TRA_ROAD_LCV_E!K19+FC_TRA_ROAD_HGV_E!K19</f>
        <v>0</v>
      </c>
      <c r="L19" s="8">
        <f>FC_TRA_ROAD_P2W_E!L19+FC_TRA_ROAD_CAR_E!L19+FC_TRA_ROAD_BUS_E!L19+FC_TRA_ROAD_LCV_E!L19+FC_TRA_ROAD_HGV_E!L19</f>
        <v>0</v>
      </c>
      <c r="M19" s="8">
        <f>FC_TRA_ROAD_P2W_E!M19+FC_TRA_ROAD_CAR_E!M19+FC_TRA_ROAD_BUS_E!M19+FC_TRA_ROAD_LCV_E!M19+FC_TRA_ROAD_HGV_E!M19</f>
        <v>0</v>
      </c>
      <c r="N19" s="8">
        <f>FC_TRA_ROAD_P2W_E!N19+FC_TRA_ROAD_CAR_E!N19+FC_TRA_ROAD_BUS_E!N19+FC_TRA_ROAD_LCV_E!N19+FC_TRA_ROAD_HGV_E!N19</f>
        <v>0</v>
      </c>
      <c r="O19" s="8">
        <f>FC_TRA_ROAD_P2W_E!O19+FC_TRA_ROAD_CAR_E!O19+FC_TRA_ROAD_BUS_E!O19+FC_TRA_ROAD_LCV_E!O19+FC_TRA_ROAD_HGV_E!O19</f>
        <v>0</v>
      </c>
      <c r="P19" s="8">
        <f>FC_TRA_ROAD_P2W_E!P19+FC_TRA_ROAD_CAR_E!P19+FC_TRA_ROAD_BUS_E!P19+FC_TRA_ROAD_LCV_E!P19+FC_TRA_ROAD_HGV_E!P19</f>
        <v>0</v>
      </c>
      <c r="Q19" s="8">
        <f>FC_TRA_ROAD_P2W_E!Q19+FC_TRA_ROAD_CAR_E!Q19+FC_TRA_ROAD_BUS_E!Q19+FC_TRA_ROAD_LCV_E!Q19+FC_TRA_ROAD_HGV_E!Q19</f>
        <v>0</v>
      </c>
      <c r="R19" s="8">
        <f>FC_TRA_ROAD_P2W_E!R19+FC_TRA_ROAD_CAR_E!R19+FC_TRA_ROAD_BUS_E!R19+FC_TRA_ROAD_LCV_E!R19+FC_TRA_ROAD_HGV_E!R19</f>
        <v>0</v>
      </c>
      <c r="S19" s="8">
        <f>FC_TRA_ROAD_P2W_E!S19+FC_TRA_ROAD_CAR_E!S19+FC_TRA_ROAD_BUS_E!S19+FC_TRA_ROAD_LCV_E!S19+FC_TRA_ROAD_HGV_E!S19</f>
        <v>0</v>
      </c>
      <c r="T19" s="8">
        <f>FC_TRA_ROAD_P2W_E!T19+FC_TRA_ROAD_CAR_E!T19+FC_TRA_ROAD_BUS_E!T19+FC_TRA_ROAD_LCV_E!T19+FC_TRA_ROAD_HGV_E!T19</f>
        <v>0</v>
      </c>
      <c r="U19" s="8">
        <f>FC_TRA_ROAD_P2W_E!U19+FC_TRA_ROAD_CAR_E!U19+FC_TRA_ROAD_BUS_E!U19+FC_TRA_ROAD_LCV_E!U19+FC_TRA_ROAD_HGV_E!U19</f>
        <v>0</v>
      </c>
      <c r="V19" s="8">
        <f>FC_TRA_ROAD_P2W_E!V19+FC_TRA_ROAD_CAR_E!V19+FC_TRA_ROAD_BUS_E!V19+FC_TRA_ROAD_LCV_E!V19+FC_TRA_ROAD_HGV_E!V19</f>
        <v>0</v>
      </c>
      <c r="W19" s="8">
        <f>FC_TRA_ROAD_P2W_E!W19+FC_TRA_ROAD_CAR_E!W19+FC_TRA_ROAD_BUS_E!W19+FC_TRA_ROAD_LCV_E!W19+FC_TRA_ROAD_HGV_E!W19</f>
        <v>0</v>
      </c>
      <c r="X19" s="8">
        <f>FC_TRA_ROAD_P2W_E!X19+FC_TRA_ROAD_CAR_E!X19+FC_TRA_ROAD_BUS_E!X19+FC_TRA_ROAD_LCV_E!X19+FC_TRA_ROAD_HGV_E!X19</f>
        <v>0</v>
      </c>
      <c r="Y19" s="8">
        <f>FC_TRA_ROAD_P2W_E!Y19+FC_TRA_ROAD_CAR_E!Y19+FC_TRA_ROAD_BUS_E!Y19+FC_TRA_ROAD_LCV_E!Y19+FC_TRA_ROAD_HGV_E!Y19</f>
        <v>0</v>
      </c>
      <c r="Z19" s="8">
        <f>FC_TRA_ROAD_P2W_E!Z19+FC_TRA_ROAD_CAR_E!Z19+FC_TRA_ROAD_BUS_E!Z19+FC_TRA_ROAD_LCV_E!Z19+FC_TRA_ROAD_HGV_E!Z19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FC_TRA_ROAD_P2W_E!C20+FC_TRA_ROAD_CAR_E!C20+FC_TRA_ROAD_BUS_E!C20+FC_TRA_ROAD_LCV_E!C20+FC_TRA_ROAD_HGV_E!C20</f>
        <v>0</v>
      </c>
      <c r="D20" s="8">
        <f>FC_TRA_ROAD_P2W_E!D20+FC_TRA_ROAD_CAR_E!D20+FC_TRA_ROAD_BUS_E!D20+FC_TRA_ROAD_LCV_E!D20+FC_TRA_ROAD_HGV_E!D20</f>
        <v>0</v>
      </c>
      <c r="E20" s="8">
        <f>FC_TRA_ROAD_P2W_E!E20+FC_TRA_ROAD_CAR_E!E20+FC_TRA_ROAD_BUS_E!E20+FC_TRA_ROAD_LCV_E!E20+FC_TRA_ROAD_HGV_E!E20</f>
        <v>0</v>
      </c>
      <c r="F20" s="8">
        <f>FC_TRA_ROAD_P2W_E!F20+FC_TRA_ROAD_CAR_E!F20+FC_TRA_ROAD_BUS_E!F20+FC_TRA_ROAD_LCV_E!F20+FC_TRA_ROAD_HGV_E!F20</f>
        <v>0</v>
      </c>
      <c r="G20" s="8">
        <f>FC_TRA_ROAD_P2W_E!G20+FC_TRA_ROAD_CAR_E!G20+FC_TRA_ROAD_BUS_E!G20+FC_TRA_ROAD_LCV_E!G20+FC_TRA_ROAD_HGV_E!G20</f>
        <v>0</v>
      </c>
      <c r="H20" s="8">
        <f>FC_TRA_ROAD_P2W_E!H20+FC_TRA_ROAD_CAR_E!H20+FC_TRA_ROAD_BUS_E!H20+FC_TRA_ROAD_LCV_E!H20+FC_TRA_ROAD_HGV_E!H20</f>
        <v>0</v>
      </c>
      <c r="I20" s="8">
        <f>FC_TRA_ROAD_P2W_E!I20+FC_TRA_ROAD_CAR_E!I20+FC_TRA_ROAD_BUS_E!I20+FC_TRA_ROAD_LCV_E!I20+FC_TRA_ROAD_HGV_E!I20</f>
        <v>0</v>
      </c>
      <c r="J20" s="8">
        <f>FC_TRA_ROAD_P2W_E!J20+FC_TRA_ROAD_CAR_E!J20+FC_TRA_ROAD_BUS_E!J20+FC_TRA_ROAD_LCV_E!J20+FC_TRA_ROAD_HGV_E!J20</f>
        <v>0</v>
      </c>
      <c r="K20" s="8">
        <f>FC_TRA_ROAD_P2W_E!K20+FC_TRA_ROAD_CAR_E!K20+FC_TRA_ROAD_BUS_E!K20+FC_TRA_ROAD_LCV_E!K20+FC_TRA_ROAD_HGV_E!K20</f>
        <v>0</v>
      </c>
      <c r="L20" s="8">
        <f>FC_TRA_ROAD_P2W_E!L20+FC_TRA_ROAD_CAR_E!L20+FC_TRA_ROAD_BUS_E!L20+FC_TRA_ROAD_LCV_E!L20+FC_TRA_ROAD_HGV_E!L20</f>
        <v>0</v>
      </c>
      <c r="M20" s="8">
        <f>FC_TRA_ROAD_P2W_E!M20+FC_TRA_ROAD_CAR_E!M20+FC_TRA_ROAD_BUS_E!M20+FC_TRA_ROAD_LCV_E!M20+FC_TRA_ROAD_HGV_E!M20</f>
        <v>0</v>
      </c>
      <c r="N20" s="8">
        <f>FC_TRA_ROAD_P2W_E!N20+FC_TRA_ROAD_CAR_E!N20+FC_TRA_ROAD_BUS_E!N20+FC_TRA_ROAD_LCV_E!N20+FC_TRA_ROAD_HGV_E!N20</f>
        <v>0</v>
      </c>
      <c r="O20" s="8">
        <f>FC_TRA_ROAD_P2W_E!O20+FC_TRA_ROAD_CAR_E!O20+FC_TRA_ROAD_BUS_E!O20+FC_TRA_ROAD_LCV_E!O20+FC_TRA_ROAD_HGV_E!O20</f>
        <v>0</v>
      </c>
      <c r="P20" s="8">
        <f>FC_TRA_ROAD_P2W_E!P20+FC_TRA_ROAD_CAR_E!P20+FC_TRA_ROAD_BUS_E!P20+FC_TRA_ROAD_LCV_E!P20+FC_TRA_ROAD_HGV_E!P20</f>
        <v>0</v>
      </c>
      <c r="Q20" s="8">
        <f>FC_TRA_ROAD_P2W_E!Q20+FC_TRA_ROAD_CAR_E!Q20+FC_TRA_ROAD_BUS_E!Q20+FC_TRA_ROAD_LCV_E!Q20+FC_TRA_ROAD_HGV_E!Q20</f>
        <v>0</v>
      </c>
      <c r="R20" s="8">
        <f>FC_TRA_ROAD_P2W_E!R20+FC_TRA_ROAD_CAR_E!R20+FC_TRA_ROAD_BUS_E!R20+FC_TRA_ROAD_LCV_E!R20+FC_TRA_ROAD_HGV_E!R20</f>
        <v>0</v>
      </c>
      <c r="S20" s="8">
        <f>FC_TRA_ROAD_P2W_E!S20+FC_TRA_ROAD_CAR_E!S20+FC_TRA_ROAD_BUS_E!S20+FC_TRA_ROAD_LCV_E!S20+FC_TRA_ROAD_HGV_E!S20</f>
        <v>0</v>
      </c>
      <c r="T20" s="8">
        <f>FC_TRA_ROAD_P2W_E!T20+FC_TRA_ROAD_CAR_E!T20+FC_TRA_ROAD_BUS_E!T20+FC_TRA_ROAD_LCV_E!T20+FC_TRA_ROAD_HGV_E!T20</f>
        <v>0</v>
      </c>
      <c r="U20" s="8">
        <f>FC_TRA_ROAD_P2W_E!U20+FC_TRA_ROAD_CAR_E!U20+FC_TRA_ROAD_BUS_E!U20+FC_TRA_ROAD_LCV_E!U20+FC_TRA_ROAD_HGV_E!U20</f>
        <v>0</v>
      </c>
      <c r="V20" s="8">
        <f>FC_TRA_ROAD_P2W_E!V20+FC_TRA_ROAD_CAR_E!V20+FC_TRA_ROAD_BUS_E!V20+FC_TRA_ROAD_LCV_E!V20+FC_TRA_ROAD_HGV_E!V20</f>
        <v>0</v>
      </c>
      <c r="W20" s="8">
        <f>FC_TRA_ROAD_P2W_E!W20+FC_TRA_ROAD_CAR_E!W20+FC_TRA_ROAD_BUS_E!W20+FC_TRA_ROAD_LCV_E!W20+FC_TRA_ROAD_HGV_E!W20</f>
        <v>0</v>
      </c>
      <c r="X20" s="8">
        <f>FC_TRA_ROAD_P2W_E!X20+FC_TRA_ROAD_CAR_E!X20+FC_TRA_ROAD_BUS_E!X20+FC_TRA_ROAD_LCV_E!X20+FC_TRA_ROAD_HGV_E!X20</f>
        <v>0</v>
      </c>
      <c r="Y20" s="8">
        <f>FC_TRA_ROAD_P2W_E!Y20+FC_TRA_ROAD_CAR_E!Y20+FC_TRA_ROAD_BUS_E!Y20+FC_TRA_ROAD_LCV_E!Y20+FC_TRA_ROAD_HGV_E!Y20</f>
        <v>0</v>
      </c>
      <c r="Z20" s="8">
        <f>FC_TRA_ROAD_P2W_E!Z20+FC_TRA_ROAD_CAR_E!Z20+FC_TRA_ROAD_BUS_E!Z20+FC_TRA_ROAD_LCV_E!Z20+FC_TRA_ROAD_HGV_E!Z20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FC_TRA_ROAD_P2W_E!C21+FC_TRA_ROAD_CAR_E!C21+FC_TRA_ROAD_BUS_E!C21+FC_TRA_ROAD_LCV_E!C21+FC_TRA_ROAD_HGV_E!C21</f>
        <v>0</v>
      </c>
      <c r="D21" s="8">
        <f>FC_TRA_ROAD_P2W_E!D21+FC_TRA_ROAD_CAR_E!D21+FC_TRA_ROAD_BUS_E!D21+FC_TRA_ROAD_LCV_E!D21+FC_TRA_ROAD_HGV_E!D21</f>
        <v>0</v>
      </c>
      <c r="E21" s="8">
        <f>FC_TRA_ROAD_P2W_E!E21+FC_TRA_ROAD_CAR_E!E21+FC_TRA_ROAD_BUS_E!E21+FC_TRA_ROAD_LCV_E!E21+FC_TRA_ROAD_HGV_E!E21</f>
        <v>0</v>
      </c>
      <c r="F21" s="8">
        <f>FC_TRA_ROAD_P2W_E!F21+FC_TRA_ROAD_CAR_E!F21+FC_TRA_ROAD_BUS_E!F21+FC_TRA_ROAD_LCV_E!F21+FC_TRA_ROAD_HGV_E!F21</f>
        <v>0</v>
      </c>
      <c r="G21" s="8">
        <f>FC_TRA_ROAD_P2W_E!G21+FC_TRA_ROAD_CAR_E!G21+FC_TRA_ROAD_BUS_E!G21+FC_TRA_ROAD_LCV_E!G21+FC_TRA_ROAD_HGV_E!G21</f>
        <v>0</v>
      </c>
      <c r="H21" s="8">
        <f>FC_TRA_ROAD_P2W_E!H21+FC_TRA_ROAD_CAR_E!H21+FC_TRA_ROAD_BUS_E!H21+FC_TRA_ROAD_LCV_E!H21+FC_TRA_ROAD_HGV_E!H21</f>
        <v>0</v>
      </c>
      <c r="I21" s="8">
        <f>FC_TRA_ROAD_P2W_E!I21+FC_TRA_ROAD_CAR_E!I21+FC_TRA_ROAD_BUS_E!I21+FC_TRA_ROAD_LCV_E!I21+FC_TRA_ROAD_HGV_E!I21</f>
        <v>0</v>
      </c>
      <c r="J21" s="8">
        <f>FC_TRA_ROAD_P2W_E!J21+FC_TRA_ROAD_CAR_E!J21+FC_TRA_ROAD_BUS_E!J21+FC_TRA_ROAD_LCV_E!J21+FC_TRA_ROAD_HGV_E!J21</f>
        <v>0</v>
      </c>
      <c r="K21" s="8">
        <f>FC_TRA_ROAD_P2W_E!K21+FC_TRA_ROAD_CAR_E!K21+FC_TRA_ROAD_BUS_E!K21+FC_TRA_ROAD_LCV_E!K21+FC_TRA_ROAD_HGV_E!K21</f>
        <v>0</v>
      </c>
      <c r="L21" s="8">
        <f>FC_TRA_ROAD_P2W_E!L21+FC_TRA_ROAD_CAR_E!L21+FC_TRA_ROAD_BUS_E!L21+FC_TRA_ROAD_LCV_E!L21+FC_TRA_ROAD_HGV_E!L21</f>
        <v>0</v>
      </c>
      <c r="M21" s="8">
        <f>FC_TRA_ROAD_P2W_E!M21+FC_TRA_ROAD_CAR_E!M21+FC_TRA_ROAD_BUS_E!M21+FC_TRA_ROAD_LCV_E!M21+FC_TRA_ROAD_HGV_E!M21</f>
        <v>0</v>
      </c>
      <c r="N21" s="8">
        <f>FC_TRA_ROAD_P2W_E!N21+FC_TRA_ROAD_CAR_E!N21+FC_TRA_ROAD_BUS_E!N21+FC_TRA_ROAD_LCV_E!N21+FC_TRA_ROAD_HGV_E!N21</f>
        <v>0</v>
      </c>
      <c r="O21" s="8">
        <f>FC_TRA_ROAD_P2W_E!O21+FC_TRA_ROAD_CAR_E!O21+FC_TRA_ROAD_BUS_E!O21+FC_TRA_ROAD_LCV_E!O21+FC_TRA_ROAD_HGV_E!O21</f>
        <v>0</v>
      </c>
      <c r="P21" s="8">
        <f>FC_TRA_ROAD_P2W_E!P21+FC_TRA_ROAD_CAR_E!P21+FC_TRA_ROAD_BUS_E!P21+FC_TRA_ROAD_LCV_E!P21+FC_TRA_ROAD_HGV_E!P21</f>
        <v>0</v>
      </c>
      <c r="Q21" s="8">
        <f>FC_TRA_ROAD_P2W_E!Q21+FC_TRA_ROAD_CAR_E!Q21+FC_TRA_ROAD_BUS_E!Q21+FC_TRA_ROAD_LCV_E!Q21+FC_TRA_ROAD_HGV_E!Q21</f>
        <v>0</v>
      </c>
      <c r="R21" s="8">
        <f>FC_TRA_ROAD_P2W_E!R21+FC_TRA_ROAD_CAR_E!R21+FC_TRA_ROAD_BUS_E!R21+FC_TRA_ROAD_LCV_E!R21+FC_TRA_ROAD_HGV_E!R21</f>
        <v>0</v>
      </c>
      <c r="S21" s="8">
        <f>FC_TRA_ROAD_P2W_E!S21+FC_TRA_ROAD_CAR_E!S21+FC_TRA_ROAD_BUS_E!S21+FC_TRA_ROAD_LCV_E!S21+FC_TRA_ROAD_HGV_E!S21</f>
        <v>0</v>
      </c>
      <c r="T21" s="8">
        <f>FC_TRA_ROAD_P2W_E!T21+FC_TRA_ROAD_CAR_E!T21+FC_TRA_ROAD_BUS_E!T21+FC_TRA_ROAD_LCV_E!T21+FC_TRA_ROAD_HGV_E!T21</f>
        <v>0</v>
      </c>
      <c r="U21" s="8">
        <f>FC_TRA_ROAD_P2W_E!U21+FC_TRA_ROAD_CAR_E!U21+FC_TRA_ROAD_BUS_E!U21+FC_TRA_ROAD_LCV_E!U21+FC_TRA_ROAD_HGV_E!U21</f>
        <v>0</v>
      </c>
      <c r="V21" s="8">
        <f>FC_TRA_ROAD_P2W_E!V21+FC_TRA_ROAD_CAR_E!V21+FC_TRA_ROAD_BUS_E!V21+FC_TRA_ROAD_LCV_E!V21+FC_TRA_ROAD_HGV_E!V21</f>
        <v>0</v>
      </c>
      <c r="W21" s="8">
        <f>FC_TRA_ROAD_P2W_E!W21+FC_TRA_ROAD_CAR_E!W21+FC_TRA_ROAD_BUS_E!W21+FC_TRA_ROAD_LCV_E!W21+FC_TRA_ROAD_HGV_E!W21</f>
        <v>0</v>
      </c>
      <c r="X21" s="8">
        <f>FC_TRA_ROAD_P2W_E!X21+FC_TRA_ROAD_CAR_E!X21+FC_TRA_ROAD_BUS_E!X21+FC_TRA_ROAD_LCV_E!X21+FC_TRA_ROAD_HGV_E!X21</f>
        <v>0</v>
      </c>
      <c r="Y21" s="8">
        <f>FC_TRA_ROAD_P2W_E!Y21+FC_TRA_ROAD_CAR_E!Y21+FC_TRA_ROAD_BUS_E!Y21+FC_TRA_ROAD_LCV_E!Y21+FC_TRA_ROAD_HGV_E!Y21</f>
        <v>0</v>
      </c>
      <c r="Z21" s="8">
        <f>FC_TRA_ROAD_P2W_E!Z21+FC_TRA_ROAD_CAR_E!Z21+FC_TRA_ROAD_BUS_E!Z21+FC_TRA_ROAD_LCV_E!Z21+FC_TRA_ROAD_HGV_E!Z21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W22" si="17">SUM(C23:C24)</f>
        <v>0</v>
      </c>
      <c r="D22" s="27">
        <f t="shared" si="17"/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:Z22" si="18">SUM(X23:X24)</f>
        <v>0</v>
      </c>
      <c r="Y22" s="27">
        <f t="shared" si="18"/>
        <v>0</v>
      </c>
      <c r="Z22" s="27">
        <f t="shared" si="18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FC_TRA_ROAD_P2W_E!C23+FC_TRA_ROAD_CAR_E!C23+FC_TRA_ROAD_BUS_E!C23+FC_TRA_ROAD_LCV_E!C23+FC_TRA_ROAD_HGV_E!C23</f>
        <v>0</v>
      </c>
      <c r="D23" s="8">
        <f>FC_TRA_ROAD_P2W_E!D23+FC_TRA_ROAD_CAR_E!D23+FC_TRA_ROAD_BUS_E!D23+FC_TRA_ROAD_LCV_E!D23+FC_TRA_ROAD_HGV_E!D23</f>
        <v>0</v>
      </c>
      <c r="E23" s="8">
        <f>FC_TRA_ROAD_P2W_E!E23+FC_TRA_ROAD_CAR_E!E23+FC_TRA_ROAD_BUS_E!E23+FC_TRA_ROAD_LCV_E!E23+FC_TRA_ROAD_HGV_E!E23</f>
        <v>0</v>
      </c>
      <c r="F23" s="8">
        <f>FC_TRA_ROAD_P2W_E!F23+FC_TRA_ROAD_CAR_E!F23+FC_TRA_ROAD_BUS_E!F23+FC_TRA_ROAD_LCV_E!F23+FC_TRA_ROAD_HGV_E!F23</f>
        <v>0</v>
      </c>
      <c r="G23" s="8">
        <f>FC_TRA_ROAD_P2W_E!G23+FC_TRA_ROAD_CAR_E!G23+FC_TRA_ROAD_BUS_E!G23+FC_TRA_ROAD_LCV_E!G23+FC_TRA_ROAD_HGV_E!G23</f>
        <v>0</v>
      </c>
      <c r="H23" s="8">
        <f>FC_TRA_ROAD_P2W_E!H23+FC_TRA_ROAD_CAR_E!H23+FC_TRA_ROAD_BUS_E!H23+FC_TRA_ROAD_LCV_E!H23+FC_TRA_ROAD_HGV_E!H23</f>
        <v>0</v>
      </c>
      <c r="I23" s="8">
        <f>FC_TRA_ROAD_P2W_E!I23+FC_TRA_ROAD_CAR_E!I23+FC_TRA_ROAD_BUS_E!I23+FC_TRA_ROAD_LCV_E!I23+FC_TRA_ROAD_HGV_E!I23</f>
        <v>0</v>
      </c>
      <c r="J23" s="8">
        <f>FC_TRA_ROAD_P2W_E!J23+FC_TRA_ROAD_CAR_E!J23+FC_TRA_ROAD_BUS_E!J23+FC_TRA_ROAD_LCV_E!J23+FC_TRA_ROAD_HGV_E!J23</f>
        <v>0</v>
      </c>
      <c r="K23" s="8">
        <f>FC_TRA_ROAD_P2W_E!K23+FC_TRA_ROAD_CAR_E!K23+FC_TRA_ROAD_BUS_E!K23+FC_TRA_ROAD_LCV_E!K23+FC_TRA_ROAD_HGV_E!K23</f>
        <v>0</v>
      </c>
      <c r="L23" s="8">
        <f>FC_TRA_ROAD_P2W_E!L23+FC_TRA_ROAD_CAR_E!L23+FC_TRA_ROAD_BUS_E!L23+FC_TRA_ROAD_LCV_E!L23+FC_TRA_ROAD_HGV_E!L23</f>
        <v>0</v>
      </c>
      <c r="M23" s="8">
        <f>FC_TRA_ROAD_P2W_E!M23+FC_TRA_ROAD_CAR_E!M23+FC_TRA_ROAD_BUS_E!M23+FC_TRA_ROAD_LCV_E!M23+FC_TRA_ROAD_HGV_E!M23</f>
        <v>0</v>
      </c>
      <c r="N23" s="8">
        <f>FC_TRA_ROAD_P2W_E!N23+FC_TRA_ROAD_CAR_E!N23+FC_TRA_ROAD_BUS_E!N23+FC_TRA_ROAD_LCV_E!N23+FC_TRA_ROAD_HGV_E!N23</f>
        <v>0</v>
      </c>
      <c r="O23" s="8">
        <f>FC_TRA_ROAD_P2W_E!O23+FC_TRA_ROAD_CAR_E!O23+FC_TRA_ROAD_BUS_E!O23+FC_TRA_ROAD_LCV_E!O23+FC_TRA_ROAD_HGV_E!O23</f>
        <v>0</v>
      </c>
      <c r="P23" s="8">
        <f>FC_TRA_ROAD_P2W_E!P23+FC_TRA_ROAD_CAR_E!P23+FC_TRA_ROAD_BUS_E!P23+FC_TRA_ROAD_LCV_E!P23+FC_TRA_ROAD_HGV_E!P23</f>
        <v>0</v>
      </c>
      <c r="Q23" s="8">
        <f>FC_TRA_ROAD_P2W_E!Q23+FC_TRA_ROAD_CAR_E!Q23+FC_TRA_ROAD_BUS_E!Q23+FC_TRA_ROAD_LCV_E!Q23+FC_TRA_ROAD_HGV_E!Q23</f>
        <v>0</v>
      </c>
      <c r="R23" s="8">
        <f>FC_TRA_ROAD_P2W_E!R23+FC_TRA_ROAD_CAR_E!R23+FC_TRA_ROAD_BUS_E!R23+FC_TRA_ROAD_LCV_E!R23+FC_TRA_ROAD_HGV_E!R23</f>
        <v>0</v>
      </c>
      <c r="S23" s="8">
        <f>FC_TRA_ROAD_P2W_E!S23+FC_TRA_ROAD_CAR_E!S23+FC_TRA_ROAD_BUS_E!S23+FC_TRA_ROAD_LCV_E!S23+FC_TRA_ROAD_HGV_E!S23</f>
        <v>0</v>
      </c>
      <c r="T23" s="8">
        <f>FC_TRA_ROAD_P2W_E!T23+FC_TRA_ROAD_CAR_E!T23+FC_TRA_ROAD_BUS_E!T23+FC_TRA_ROAD_LCV_E!T23+FC_TRA_ROAD_HGV_E!T23</f>
        <v>0</v>
      </c>
      <c r="U23" s="8">
        <f>FC_TRA_ROAD_P2W_E!U23+FC_TRA_ROAD_CAR_E!U23+FC_TRA_ROAD_BUS_E!U23+FC_TRA_ROAD_LCV_E!U23+FC_TRA_ROAD_HGV_E!U23</f>
        <v>0</v>
      </c>
      <c r="V23" s="8">
        <f>FC_TRA_ROAD_P2W_E!V23+FC_TRA_ROAD_CAR_E!V23+FC_TRA_ROAD_BUS_E!V23+FC_TRA_ROAD_LCV_E!V23+FC_TRA_ROAD_HGV_E!V23</f>
        <v>0</v>
      </c>
      <c r="W23" s="8">
        <f>FC_TRA_ROAD_P2W_E!W23+FC_TRA_ROAD_CAR_E!W23+FC_TRA_ROAD_BUS_E!W23+FC_TRA_ROAD_LCV_E!W23+FC_TRA_ROAD_HGV_E!W23</f>
        <v>0</v>
      </c>
      <c r="X23" s="8">
        <f>FC_TRA_ROAD_P2W_E!X23+FC_TRA_ROAD_CAR_E!X23+FC_TRA_ROAD_BUS_E!X23+FC_TRA_ROAD_LCV_E!X23+FC_TRA_ROAD_HGV_E!X23</f>
        <v>0</v>
      </c>
      <c r="Y23" s="8">
        <f>FC_TRA_ROAD_P2W_E!Y23+FC_TRA_ROAD_CAR_E!Y23+FC_TRA_ROAD_BUS_E!Y23+FC_TRA_ROAD_LCV_E!Y23+FC_TRA_ROAD_HGV_E!Y23</f>
        <v>0</v>
      </c>
      <c r="Z23" s="8">
        <f>FC_TRA_ROAD_P2W_E!Z23+FC_TRA_ROAD_CAR_E!Z23+FC_TRA_ROAD_BUS_E!Z23+FC_TRA_ROAD_LCV_E!Z23+FC_TRA_ROAD_HGV_E!Z23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FC_TRA_ROAD_P2W_E!C24+FC_TRA_ROAD_CAR_E!C24+FC_TRA_ROAD_BUS_E!C24+FC_TRA_ROAD_LCV_E!C24+FC_TRA_ROAD_HGV_E!C24</f>
        <v>0</v>
      </c>
      <c r="D24" s="8">
        <f>FC_TRA_ROAD_P2W_E!D24+FC_TRA_ROAD_CAR_E!D24+FC_TRA_ROAD_BUS_E!D24+FC_TRA_ROAD_LCV_E!D24+FC_TRA_ROAD_HGV_E!D24</f>
        <v>0</v>
      </c>
      <c r="E24" s="8">
        <f>FC_TRA_ROAD_P2W_E!E24+FC_TRA_ROAD_CAR_E!E24+FC_TRA_ROAD_BUS_E!E24+FC_TRA_ROAD_LCV_E!E24+FC_TRA_ROAD_HGV_E!E24</f>
        <v>0</v>
      </c>
      <c r="F24" s="8">
        <f>FC_TRA_ROAD_P2W_E!F24+FC_TRA_ROAD_CAR_E!F24+FC_TRA_ROAD_BUS_E!F24+FC_TRA_ROAD_LCV_E!F24+FC_TRA_ROAD_HGV_E!F24</f>
        <v>0</v>
      </c>
      <c r="G24" s="8">
        <f>FC_TRA_ROAD_P2W_E!G24+FC_TRA_ROAD_CAR_E!G24+FC_TRA_ROAD_BUS_E!G24+FC_TRA_ROAD_LCV_E!G24+FC_TRA_ROAD_HGV_E!G24</f>
        <v>0</v>
      </c>
      <c r="H24" s="8">
        <f>FC_TRA_ROAD_P2W_E!H24+FC_TRA_ROAD_CAR_E!H24+FC_TRA_ROAD_BUS_E!H24+FC_TRA_ROAD_LCV_E!H24+FC_TRA_ROAD_HGV_E!H24</f>
        <v>0</v>
      </c>
      <c r="I24" s="8">
        <f>FC_TRA_ROAD_P2W_E!I24+FC_TRA_ROAD_CAR_E!I24+FC_TRA_ROAD_BUS_E!I24+FC_TRA_ROAD_LCV_E!I24+FC_TRA_ROAD_HGV_E!I24</f>
        <v>0</v>
      </c>
      <c r="J24" s="8">
        <f>FC_TRA_ROAD_P2W_E!J24+FC_TRA_ROAD_CAR_E!J24+FC_TRA_ROAD_BUS_E!J24+FC_TRA_ROAD_LCV_E!J24+FC_TRA_ROAD_HGV_E!J24</f>
        <v>0</v>
      </c>
      <c r="K24" s="8">
        <f>FC_TRA_ROAD_P2W_E!K24+FC_TRA_ROAD_CAR_E!K24+FC_TRA_ROAD_BUS_E!K24+FC_TRA_ROAD_LCV_E!K24+FC_TRA_ROAD_HGV_E!K24</f>
        <v>0</v>
      </c>
      <c r="L24" s="8">
        <f>FC_TRA_ROAD_P2W_E!L24+FC_TRA_ROAD_CAR_E!L24+FC_TRA_ROAD_BUS_E!L24+FC_TRA_ROAD_LCV_E!L24+FC_TRA_ROAD_HGV_E!L24</f>
        <v>0</v>
      </c>
      <c r="M24" s="8">
        <f>FC_TRA_ROAD_P2W_E!M24+FC_TRA_ROAD_CAR_E!M24+FC_TRA_ROAD_BUS_E!M24+FC_TRA_ROAD_LCV_E!M24+FC_TRA_ROAD_HGV_E!M24</f>
        <v>0</v>
      </c>
      <c r="N24" s="8">
        <f>FC_TRA_ROAD_P2W_E!N24+FC_TRA_ROAD_CAR_E!N24+FC_TRA_ROAD_BUS_E!N24+FC_TRA_ROAD_LCV_E!N24+FC_TRA_ROAD_HGV_E!N24</f>
        <v>0</v>
      </c>
      <c r="O24" s="8">
        <f>FC_TRA_ROAD_P2W_E!O24+FC_TRA_ROAD_CAR_E!O24+FC_TRA_ROAD_BUS_E!O24+FC_TRA_ROAD_LCV_E!O24+FC_TRA_ROAD_HGV_E!O24</f>
        <v>0</v>
      </c>
      <c r="P24" s="8">
        <f>FC_TRA_ROAD_P2W_E!P24+FC_TRA_ROAD_CAR_E!P24+FC_TRA_ROAD_BUS_E!P24+FC_TRA_ROAD_LCV_E!P24+FC_TRA_ROAD_HGV_E!P24</f>
        <v>0</v>
      </c>
      <c r="Q24" s="8">
        <f>FC_TRA_ROAD_P2W_E!Q24+FC_TRA_ROAD_CAR_E!Q24+FC_TRA_ROAD_BUS_E!Q24+FC_TRA_ROAD_LCV_E!Q24+FC_TRA_ROAD_HGV_E!Q24</f>
        <v>0</v>
      </c>
      <c r="R24" s="8">
        <f>FC_TRA_ROAD_P2W_E!R24+FC_TRA_ROAD_CAR_E!R24+FC_TRA_ROAD_BUS_E!R24+FC_TRA_ROAD_LCV_E!R24+FC_TRA_ROAD_HGV_E!R24</f>
        <v>0</v>
      </c>
      <c r="S24" s="8">
        <f>FC_TRA_ROAD_P2W_E!S24+FC_TRA_ROAD_CAR_E!S24+FC_TRA_ROAD_BUS_E!S24+FC_TRA_ROAD_LCV_E!S24+FC_TRA_ROAD_HGV_E!S24</f>
        <v>0</v>
      </c>
      <c r="T24" s="8">
        <f>FC_TRA_ROAD_P2W_E!T24+FC_TRA_ROAD_CAR_E!T24+FC_TRA_ROAD_BUS_E!T24+FC_TRA_ROAD_LCV_E!T24+FC_TRA_ROAD_HGV_E!T24</f>
        <v>0</v>
      </c>
      <c r="U24" s="8">
        <f>FC_TRA_ROAD_P2W_E!U24+FC_TRA_ROAD_CAR_E!U24+FC_TRA_ROAD_BUS_E!U24+FC_TRA_ROAD_LCV_E!U24+FC_TRA_ROAD_HGV_E!U24</f>
        <v>0</v>
      </c>
      <c r="V24" s="8">
        <f>FC_TRA_ROAD_P2W_E!V24+FC_TRA_ROAD_CAR_E!V24+FC_TRA_ROAD_BUS_E!V24+FC_TRA_ROAD_LCV_E!V24+FC_TRA_ROAD_HGV_E!V24</f>
        <v>0</v>
      </c>
      <c r="W24" s="8">
        <f>FC_TRA_ROAD_P2W_E!W24+FC_TRA_ROAD_CAR_E!W24+FC_TRA_ROAD_BUS_E!W24+FC_TRA_ROAD_LCV_E!W24+FC_TRA_ROAD_HGV_E!W24</f>
        <v>0</v>
      </c>
      <c r="X24" s="8">
        <f>FC_TRA_ROAD_P2W_E!X24+FC_TRA_ROAD_CAR_E!X24+FC_TRA_ROAD_BUS_E!X24+FC_TRA_ROAD_LCV_E!X24+FC_TRA_ROAD_HGV_E!X24</f>
        <v>0</v>
      </c>
      <c r="Y24" s="8">
        <f>FC_TRA_ROAD_P2W_E!Y24+FC_TRA_ROAD_CAR_E!Y24+FC_TRA_ROAD_BUS_E!Y24+FC_TRA_ROAD_LCV_E!Y24+FC_TRA_ROAD_HGV_E!Y24</f>
        <v>0</v>
      </c>
      <c r="Z24" s="8">
        <f>FC_TRA_ROAD_P2W_E!Z24+FC_TRA_ROAD_CAR_E!Z24+FC_TRA_ROAD_BUS_E!Z24+FC_TRA_ROAD_LCV_E!Z24+FC_TRA_ROAD_HGV_E!Z24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FC_TRA_ROAD_P2W_E!C25+FC_TRA_ROAD_CAR_E!C25+FC_TRA_ROAD_BUS_E!C25+FC_TRA_ROAD_LCV_E!C25+FC_TRA_ROAD_HGV_E!C25</f>
        <v>0</v>
      </c>
      <c r="D25" s="27">
        <f>FC_TRA_ROAD_P2W_E!D25+FC_TRA_ROAD_CAR_E!D25+FC_TRA_ROAD_BUS_E!D25+FC_TRA_ROAD_LCV_E!D25+FC_TRA_ROAD_HGV_E!D25</f>
        <v>0</v>
      </c>
      <c r="E25" s="27">
        <f>FC_TRA_ROAD_P2W_E!E25+FC_TRA_ROAD_CAR_E!E25+FC_TRA_ROAD_BUS_E!E25+FC_TRA_ROAD_LCV_E!E25+FC_TRA_ROAD_HGV_E!E25</f>
        <v>0</v>
      </c>
      <c r="F25" s="27">
        <f>FC_TRA_ROAD_P2W_E!F25+FC_TRA_ROAD_CAR_E!F25+FC_TRA_ROAD_BUS_E!F25+FC_TRA_ROAD_LCV_E!F25+FC_TRA_ROAD_HGV_E!F25</f>
        <v>0</v>
      </c>
      <c r="G25" s="27">
        <f>FC_TRA_ROAD_P2W_E!G25+FC_TRA_ROAD_CAR_E!G25+FC_TRA_ROAD_BUS_E!G25+FC_TRA_ROAD_LCV_E!G25+FC_TRA_ROAD_HGV_E!G25</f>
        <v>0</v>
      </c>
      <c r="H25" s="27">
        <f>FC_TRA_ROAD_P2W_E!H25+FC_TRA_ROAD_CAR_E!H25+FC_TRA_ROAD_BUS_E!H25+FC_TRA_ROAD_LCV_E!H25+FC_TRA_ROAD_HGV_E!H25</f>
        <v>0</v>
      </c>
      <c r="I25" s="27">
        <f>FC_TRA_ROAD_P2W_E!I25+FC_TRA_ROAD_CAR_E!I25+FC_TRA_ROAD_BUS_E!I25+FC_TRA_ROAD_LCV_E!I25+FC_TRA_ROAD_HGV_E!I25</f>
        <v>0</v>
      </c>
      <c r="J25" s="27">
        <f>FC_TRA_ROAD_P2W_E!J25+FC_TRA_ROAD_CAR_E!J25+FC_TRA_ROAD_BUS_E!J25+FC_TRA_ROAD_LCV_E!J25+FC_TRA_ROAD_HGV_E!J25</f>
        <v>0</v>
      </c>
      <c r="K25" s="27">
        <f>FC_TRA_ROAD_P2W_E!K25+FC_TRA_ROAD_CAR_E!K25+FC_TRA_ROAD_BUS_E!K25+FC_TRA_ROAD_LCV_E!K25+FC_TRA_ROAD_HGV_E!K25</f>
        <v>0</v>
      </c>
      <c r="L25" s="27">
        <f>FC_TRA_ROAD_P2W_E!L25+FC_TRA_ROAD_CAR_E!L25+FC_TRA_ROAD_BUS_E!L25+FC_TRA_ROAD_LCV_E!L25+FC_TRA_ROAD_HGV_E!L25</f>
        <v>0</v>
      </c>
      <c r="M25" s="27">
        <f>FC_TRA_ROAD_P2W_E!M25+FC_TRA_ROAD_CAR_E!M25+FC_TRA_ROAD_BUS_E!M25+FC_TRA_ROAD_LCV_E!M25+FC_TRA_ROAD_HGV_E!M25</f>
        <v>0</v>
      </c>
      <c r="N25" s="27">
        <f>FC_TRA_ROAD_P2W_E!N25+FC_TRA_ROAD_CAR_E!N25+FC_TRA_ROAD_BUS_E!N25+FC_TRA_ROAD_LCV_E!N25+FC_TRA_ROAD_HGV_E!N25</f>
        <v>0</v>
      </c>
      <c r="O25" s="27">
        <f>FC_TRA_ROAD_P2W_E!O25+FC_TRA_ROAD_CAR_E!O25+FC_TRA_ROAD_BUS_E!O25+FC_TRA_ROAD_LCV_E!O25+FC_TRA_ROAD_HGV_E!O25</f>
        <v>0</v>
      </c>
      <c r="P25" s="27">
        <f>FC_TRA_ROAD_P2W_E!P25+FC_TRA_ROAD_CAR_E!P25+FC_TRA_ROAD_BUS_E!P25+FC_TRA_ROAD_LCV_E!P25+FC_TRA_ROAD_HGV_E!P25</f>
        <v>0</v>
      </c>
      <c r="Q25" s="27">
        <f>FC_TRA_ROAD_P2W_E!Q25+FC_TRA_ROAD_CAR_E!Q25+FC_TRA_ROAD_BUS_E!Q25+FC_TRA_ROAD_LCV_E!Q25+FC_TRA_ROAD_HGV_E!Q25</f>
        <v>0</v>
      </c>
      <c r="R25" s="27">
        <f>FC_TRA_ROAD_P2W_E!R25+FC_TRA_ROAD_CAR_E!R25+FC_TRA_ROAD_BUS_E!R25+FC_TRA_ROAD_LCV_E!R25+FC_TRA_ROAD_HGV_E!R25</f>
        <v>0</v>
      </c>
      <c r="S25" s="27">
        <f>FC_TRA_ROAD_P2W_E!S25+FC_TRA_ROAD_CAR_E!S25+FC_TRA_ROAD_BUS_E!S25+FC_TRA_ROAD_LCV_E!S25+FC_TRA_ROAD_HGV_E!S25</f>
        <v>0</v>
      </c>
      <c r="T25" s="27">
        <f>FC_TRA_ROAD_P2W_E!T25+FC_TRA_ROAD_CAR_E!T25+FC_TRA_ROAD_BUS_E!T25+FC_TRA_ROAD_LCV_E!T25+FC_TRA_ROAD_HGV_E!T25</f>
        <v>0</v>
      </c>
      <c r="U25" s="27">
        <f>FC_TRA_ROAD_P2W_E!U25+FC_TRA_ROAD_CAR_E!U25+FC_TRA_ROAD_BUS_E!U25+FC_TRA_ROAD_LCV_E!U25+FC_TRA_ROAD_HGV_E!U25</f>
        <v>0</v>
      </c>
      <c r="V25" s="27">
        <f>FC_TRA_ROAD_P2W_E!V25+FC_TRA_ROAD_CAR_E!V25+FC_TRA_ROAD_BUS_E!V25+FC_TRA_ROAD_LCV_E!V25+FC_TRA_ROAD_HGV_E!V25</f>
        <v>0</v>
      </c>
      <c r="W25" s="27">
        <f>FC_TRA_ROAD_P2W_E!W25+FC_TRA_ROAD_CAR_E!W25+FC_TRA_ROAD_BUS_E!W25+FC_TRA_ROAD_LCV_E!W25+FC_TRA_ROAD_HGV_E!W25</f>
        <v>0</v>
      </c>
      <c r="X25" s="27">
        <f>FC_TRA_ROAD_P2W_E!X25+FC_TRA_ROAD_CAR_E!X25+FC_TRA_ROAD_BUS_E!X25+FC_TRA_ROAD_LCV_E!X25+FC_TRA_ROAD_HGV_E!X25</f>
        <v>0</v>
      </c>
      <c r="Y25" s="27">
        <f>FC_TRA_ROAD_P2W_E!Y25+FC_TRA_ROAD_CAR_E!Y25+FC_TRA_ROAD_BUS_E!Y25+FC_TRA_ROAD_LCV_E!Y25+FC_TRA_ROAD_HGV_E!Y25</f>
        <v>0</v>
      </c>
      <c r="Z25" s="27">
        <f>FC_TRA_ROAD_P2W_E!Z25+FC_TRA_ROAD_CAR_E!Z25+FC_TRA_ROAD_BUS_E!Z25+FC_TRA_ROAD_LCV_E!Z25+FC_TRA_ROAD_HGV_E!Z25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19">SUM(C27,C33)</f>
        <v>17262.382087080001</v>
      </c>
      <c r="D26" s="27">
        <f t="shared" ref="D26:W26" si="20">SUM(D27,D33)</f>
        <v>17516.771116920001</v>
      </c>
      <c r="E26" s="27">
        <f t="shared" si="20"/>
        <v>18032.709758400004</v>
      </c>
      <c r="F26" s="27">
        <f t="shared" si="20"/>
        <v>19108.243364040001</v>
      </c>
      <c r="G26" s="27">
        <f t="shared" si="20"/>
        <v>19665.571173839999</v>
      </c>
      <c r="H26" s="27">
        <f t="shared" si="20"/>
        <v>18839.741477039999</v>
      </c>
      <c r="I26" s="27">
        <f t="shared" si="20"/>
        <v>18683.902944359994</v>
      </c>
      <c r="J26" s="27">
        <f t="shared" si="20"/>
        <v>18400.104546839997</v>
      </c>
      <c r="K26" s="27">
        <f t="shared" si="20"/>
        <v>18457.718258879999</v>
      </c>
      <c r="L26" s="27">
        <f t="shared" si="20"/>
        <v>18027.340396559997</v>
      </c>
      <c r="M26" s="27">
        <f t="shared" si="20"/>
        <v>17773.306765559995</v>
      </c>
      <c r="N26" s="27">
        <f t="shared" si="20"/>
        <v>16512.331325039999</v>
      </c>
      <c r="O26" s="27">
        <f t="shared" si="20"/>
        <v>15143.952885840001</v>
      </c>
      <c r="P26" s="27">
        <f t="shared" si="20"/>
        <v>14898.830375520003</v>
      </c>
      <c r="Q26" s="27">
        <f t="shared" si="20"/>
        <v>15112.988069399998</v>
      </c>
      <c r="R26" s="27">
        <f t="shared" si="20"/>
        <v>15137.433789120001</v>
      </c>
      <c r="S26" s="27">
        <f t="shared" si="20"/>
        <v>15639.592859639999</v>
      </c>
      <c r="T26" s="27">
        <f t="shared" si="20"/>
        <v>15942.345706079999</v>
      </c>
      <c r="U26" s="27">
        <f t="shared" si="20"/>
        <v>16016.772173040003</v>
      </c>
      <c r="V26" s="27">
        <f t="shared" si="20"/>
        <v>16474.230382679998</v>
      </c>
      <c r="W26" s="27">
        <f t="shared" si="20"/>
        <v>13902.686646120001</v>
      </c>
      <c r="X26" s="27">
        <f t="shared" ref="X26:Z26" si="21">SUM(X27,X33)</f>
        <v>14890.511113559998</v>
      </c>
      <c r="Y26" s="27">
        <f t="shared" si="21"/>
        <v>15743.66258412</v>
      </c>
      <c r="Z26" s="27">
        <f t="shared" si="21"/>
        <v>16779.182979600002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:Z27" si="24">SUM(X28:X32)</f>
        <v>0</v>
      </c>
      <c r="Y27" s="19">
        <f t="shared" si="24"/>
        <v>0</v>
      </c>
      <c r="Z27" s="19">
        <f t="shared" si="24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FC_TRA_ROAD_P2W_E!C28+FC_TRA_ROAD_CAR_E!C28+FC_TRA_ROAD_BUS_E!C28+FC_TRA_ROAD_LCV_E!C28+FC_TRA_ROAD_HGV_E!C28</f>
        <v>0</v>
      </c>
      <c r="D28" s="8">
        <f>FC_TRA_ROAD_P2W_E!D28+FC_TRA_ROAD_CAR_E!D28+FC_TRA_ROAD_BUS_E!D28+FC_TRA_ROAD_LCV_E!D28+FC_TRA_ROAD_HGV_E!D28</f>
        <v>0</v>
      </c>
      <c r="E28" s="8">
        <f>FC_TRA_ROAD_P2W_E!E28+FC_TRA_ROAD_CAR_E!E28+FC_TRA_ROAD_BUS_E!E28+FC_TRA_ROAD_LCV_E!E28+FC_TRA_ROAD_HGV_E!E28</f>
        <v>0</v>
      </c>
      <c r="F28" s="8">
        <f>FC_TRA_ROAD_P2W_E!F28+FC_TRA_ROAD_CAR_E!F28+FC_TRA_ROAD_BUS_E!F28+FC_TRA_ROAD_LCV_E!F28+FC_TRA_ROAD_HGV_E!F28</f>
        <v>0</v>
      </c>
      <c r="G28" s="8">
        <f>FC_TRA_ROAD_P2W_E!G28+FC_TRA_ROAD_CAR_E!G28+FC_TRA_ROAD_BUS_E!G28+FC_TRA_ROAD_LCV_E!G28+FC_TRA_ROAD_HGV_E!G28</f>
        <v>0</v>
      </c>
      <c r="H28" s="8">
        <f>FC_TRA_ROAD_P2W_E!H28+FC_TRA_ROAD_CAR_E!H28+FC_TRA_ROAD_BUS_E!H28+FC_TRA_ROAD_LCV_E!H28+FC_TRA_ROAD_HGV_E!H28</f>
        <v>0</v>
      </c>
      <c r="I28" s="8">
        <f>FC_TRA_ROAD_P2W_E!I28+FC_TRA_ROAD_CAR_E!I28+FC_TRA_ROAD_BUS_E!I28+FC_TRA_ROAD_LCV_E!I28+FC_TRA_ROAD_HGV_E!I28</f>
        <v>0</v>
      </c>
      <c r="J28" s="8">
        <f>FC_TRA_ROAD_P2W_E!J28+FC_TRA_ROAD_CAR_E!J28+FC_TRA_ROAD_BUS_E!J28+FC_TRA_ROAD_LCV_E!J28+FC_TRA_ROAD_HGV_E!J28</f>
        <v>0</v>
      </c>
      <c r="K28" s="8">
        <f>FC_TRA_ROAD_P2W_E!K28+FC_TRA_ROAD_CAR_E!K28+FC_TRA_ROAD_BUS_E!K28+FC_TRA_ROAD_LCV_E!K28+FC_TRA_ROAD_HGV_E!K28</f>
        <v>0</v>
      </c>
      <c r="L28" s="8">
        <f>FC_TRA_ROAD_P2W_E!L28+FC_TRA_ROAD_CAR_E!L28+FC_TRA_ROAD_BUS_E!L28+FC_TRA_ROAD_LCV_E!L28+FC_TRA_ROAD_HGV_E!L28</f>
        <v>0</v>
      </c>
      <c r="M28" s="8">
        <f>FC_TRA_ROAD_P2W_E!M28+FC_TRA_ROAD_CAR_E!M28+FC_TRA_ROAD_BUS_E!M28+FC_TRA_ROAD_LCV_E!M28+FC_TRA_ROAD_HGV_E!M28</f>
        <v>0</v>
      </c>
      <c r="N28" s="8">
        <f>FC_TRA_ROAD_P2W_E!N28+FC_TRA_ROAD_CAR_E!N28+FC_TRA_ROAD_BUS_E!N28+FC_TRA_ROAD_LCV_E!N28+FC_TRA_ROAD_HGV_E!N28</f>
        <v>0</v>
      </c>
      <c r="O28" s="8">
        <f>FC_TRA_ROAD_P2W_E!O28+FC_TRA_ROAD_CAR_E!O28+FC_TRA_ROAD_BUS_E!O28+FC_TRA_ROAD_LCV_E!O28+FC_TRA_ROAD_HGV_E!O28</f>
        <v>0</v>
      </c>
      <c r="P28" s="8">
        <f>FC_TRA_ROAD_P2W_E!P28+FC_TRA_ROAD_CAR_E!P28+FC_TRA_ROAD_BUS_E!P28+FC_TRA_ROAD_LCV_E!P28+FC_TRA_ROAD_HGV_E!P28</f>
        <v>0</v>
      </c>
      <c r="Q28" s="8">
        <f>FC_TRA_ROAD_P2W_E!Q28+FC_TRA_ROAD_CAR_E!Q28+FC_TRA_ROAD_BUS_E!Q28+FC_TRA_ROAD_LCV_E!Q28+FC_TRA_ROAD_HGV_E!Q28</f>
        <v>0</v>
      </c>
      <c r="R28" s="8">
        <f>FC_TRA_ROAD_P2W_E!R28+FC_TRA_ROAD_CAR_E!R28+FC_TRA_ROAD_BUS_E!R28+FC_TRA_ROAD_LCV_E!R28+FC_TRA_ROAD_HGV_E!R28</f>
        <v>0</v>
      </c>
      <c r="S28" s="8">
        <f>FC_TRA_ROAD_P2W_E!S28+FC_TRA_ROAD_CAR_E!S28+FC_TRA_ROAD_BUS_E!S28+FC_TRA_ROAD_LCV_E!S28+FC_TRA_ROAD_HGV_E!S28</f>
        <v>0</v>
      </c>
      <c r="T28" s="8">
        <f>FC_TRA_ROAD_P2W_E!T28+FC_TRA_ROAD_CAR_E!T28+FC_TRA_ROAD_BUS_E!T28+FC_TRA_ROAD_LCV_E!T28+FC_TRA_ROAD_HGV_E!T28</f>
        <v>0</v>
      </c>
      <c r="U28" s="8">
        <f>FC_TRA_ROAD_P2W_E!U28+FC_TRA_ROAD_CAR_E!U28+FC_TRA_ROAD_BUS_E!U28+FC_TRA_ROAD_LCV_E!U28+FC_TRA_ROAD_HGV_E!U28</f>
        <v>0</v>
      </c>
      <c r="V28" s="8">
        <f>FC_TRA_ROAD_P2W_E!V28+FC_TRA_ROAD_CAR_E!V28+FC_TRA_ROAD_BUS_E!V28+FC_TRA_ROAD_LCV_E!V28+FC_TRA_ROAD_HGV_E!V28</f>
        <v>0</v>
      </c>
      <c r="W28" s="8">
        <f>FC_TRA_ROAD_P2W_E!W28+FC_TRA_ROAD_CAR_E!W28+FC_TRA_ROAD_BUS_E!W28+FC_TRA_ROAD_LCV_E!W28+FC_TRA_ROAD_HGV_E!W28</f>
        <v>0</v>
      </c>
      <c r="X28" s="8">
        <f>FC_TRA_ROAD_P2W_E!X28+FC_TRA_ROAD_CAR_E!X28+FC_TRA_ROAD_BUS_E!X28+FC_TRA_ROAD_LCV_E!X28+FC_TRA_ROAD_HGV_E!X28</f>
        <v>0</v>
      </c>
      <c r="Y28" s="8">
        <f>FC_TRA_ROAD_P2W_E!Y28+FC_TRA_ROAD_CAR_E!Y28+FC_TRA_ROAD_BUS_E!Y28+FC_TRA_ROAD_LCV_E!Y28+FC_TRA_ROAD_HGV_E!Y28</f>
        <v>0</v>
      </c>
      <c r="Z28" s="8">
        <f>FC_TRA_ROAD_P2W_E!Z28+FC_TRA_ROAD_CAR_E!Z28+FC_TRA_ROAD_BUS_E!Z28+FC_TRA_ROAD_LCV_E!Z28+FC_TRA_ROAD_HGV_E!Z28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FC_TRA_ROAD_P2W_E!C29+FC_TRA_ROAD_CAR_E!C29+FC_TRA_ROAD_BUS_E!C29+FC_TRA_ROAD_LCV_E!C29+FC_TRA_ROAD_HGV_E!C29</f>
        <v>0</v>
      </c>
      <c r="D29" s="8">
        <f>FC_TRA_ROAD_P2W_E!D29+FC_TRA_ROAD_CAR_E!D29+FC_TRA_ROAD_BUS_E!D29+FC_TRA_ROAD_LCV_E!D29+FC_TRA_ROAD_HGV_E!D29</f>
        <v>0</v>
      </c>
      <c r="E29" s="8">
        <f>FC_TRA_ROAD_P2W_E!E29+FC_TRA_ROAD_CAR_E!E29+FC_TRA_ROAD_BUS_E!E29+FC_TRA_ROAD_LCV_E!E29+FC_TRA_ROAD_HGV_E!E29</f>
        <v>0</v>
      </c>
      <c r="F29" s="8">
        <f>FC_TRA_ROAD_P2W_E!F29+FC_TRA_ROAD_CAR_E!F29+FC_TRA_ROAD_BUS_E!F29+FC_TRA_ROAD_LCV_E!F29+FC_TRA_ROAD_HGV_E!F29</f>
        <v>0</v>
      </c>
      <c r="G29" s="8">
        <f>FC_TRA_ROAD_P2W_E!G29+FC_TRA_ROAD_CAR_E!G29+FC_TRA_ROAD_BUS_E!G29+FC_TRA_ROAD_LCV_E!G29+FC_TRA_ROAD_HGV_E!G29</f>
        <v>0</v>
      </c>
      <c r="H29" s="8">
        <f>FC_TRA_ROAD_P2W_E!H29+FC_TRA_ROAD_CAR_E!H29+FC_TRA_ROAD_BUS_E!H29+FC_TRA_ROAD_LCV_E!H29+FC_TRA_ROAD_HGV_E!H29</f>
        <v>0</v>
      </c>
      <c r="I29" s="8">
        <f>FC_TRA_ROAD_P2W_E!I29+FC_TRA_ROAD_CAR_E!I29+FC_TRA_ROAD_BUS_E!I29+FC_TRA_ROAD_LCV_E!I29+FC_TRA_ROAD_HGV_E!I29</f>
        <v>0</v>
      </c>
      <c r="J29" s="8">
        <f>FC_TRA_ROAD_P2W_E!J29+FC_TRA_ROAD_CAR_E!J29+FC_TRA_ROAD_BUS_E!J29+FC_TRA_ROAD_LCV_E!J29+FC_TRA_ROAD_HGV_E!J29</f>
        <v>0</v>
      </c>
      <c r="K29" s="8">
        <f>FC_TRA_ROAD_P2W_E!K29+FC_TRA_ROAD_CAR_E!K29+FC_TRA_ROAD_BUS_E!K29+FC_TRA_ROAD_LCV_E!K29+FC_TRA_ROAD_HGV_E!K29</f>
        <v>0</v>
      </c>
      <c r="L29" s="8">
        <f>FC_TRA_ROAD_P2W_E!L29+FC_TRA_ROAD_CAR_E!L29+FC_TRA_ROAD_BUS_E!L29+FC_TRA_ROAD_LCV_E!L29+FC_TRA_ROAD_HGV_E!L29</f>
        <v>0</v>
      </c>
      <c r="M29" s="8">
        <f>FC_TRA_ROAD_P2W_E!M29+FC_TRA_ROAD_CAR_E!M29+FC_TRA_ROAD_BUS_E!M29+FC_TRA_ROAD_LCV_E!M29+FC_TRA_ROAD_HGV_E!M29</f>
        <v>0</v>
      </c>
      <c r="N29" s="8">
        <f>FC_TRA_ROAD_P2W_E!N29+FC_TRA_ROAD_CAR_E!N29+FC_TRA_ROAD_BUS_E!N29+FC_TRA_ROAD_LCV_E!N29+FC_TRA_ROAD_HGV_E!N29</f>
        <v>0</v>
      </c>
      <c r="O29" s="8">
        <f>FC_TRA_ROAD_P2W_E!O29+FC_TRA_ROAD_CAR_E!O29+FC_TRA_ROAD_BUS_E!O29+FC_TRA_ROAD_LCV_E!O29+FC_TRA_ROAD_HGV_E!O29</f>
        <v>0</v>
      </c>
      <c r="P29" s="8">
        <f>FC_TRA_ROAD_P2W_E!P29+FC_TRA_ROAD_CAR_E!P29+FC_TRA_ROAD_BUS_E!P29+FC_TRA_ROAD_LCV_E!P29+FC_TRA_ROAD_HGV_E!P29</f>
        <v>0</v>
      </c>
      <c r="Q29" s="8">
        <f>FC_TRA_ROAD_P2W_E!Q29+FC_TRA_ROAD_CAR_E!Q29+FC_TRA_ROAD_BUS_E!Q29+FC_TRA_ROAD_LCV_E!Q29+FC_TRA_ROAD_HGV_E!Q29</f>
        <v>0</v>
      </c>
      <c r="R29" s="8">
        <f>FC_TRA_ROAD_P2W_E!R29+FC_TRA_ROAD_CAR_E!R29+FC_TRA_ROAD_BUS_E!R29+FC_TRA_ROAD_LCV_E!R29+FC_TRA_ROAD_HGV_E!R29</f>
        <v>0</v>
      </c>
      <c r="S29" s="8">
        <f>FC_TRA_ROAD_P2W_E!S29+FC_TRA_ROAD_CAR_E!S29+FC_TRA_ROAD_BUS_E!S29+FC_TRA_ROAD_LCV_E!S29+FC_TRA_ROAD_HGV_E!S29</f>
        <v>0</v>
      </c>
      <c r="T29" s="8">
        <f>FC_TRA_ROAD_P2W_E!T29+FC_TRA_ROAD_CAR_E!T29+FC_TRA_ROAD_BUS_E!T29+FC_TRA_ROAD_LCV_E!T29+FC_TRA_ROAD_HGV_E!T29</f>
        <v>0</v>
      </c>
      <c r="U29" s="8">
        <f>FC_TRA_ROAD_P2W_E!U29+FC_TRA_ROAD_CAR_E!U29+FC_TRA_ROAD_BUS_E!U29+FC_TRA_ROAD_LCV_E!U29+FC_TRA_ROAD_HGV_E!U29</f>
        <v>0</v>
      </c>
      <c r="V29" s="8">
        <f>FC_TRA_ROAD_P2W_E!V29+FC_TRA_ROAD_CAR_E!V29+FC_TRA_ROAD_BUS_E!V29+FC_TRA_ROAD_LCV_E!V29+FC_TRA_ROAD_HGV_E!V29</f>
        <v>0</v>
      </c>
      <c r="W29" s="8">
        <f>FC_TRA_ROAD_P2W_E!W29+FC_TRA_ROAD_CAR_E!W29+FC_TRA_ROAD_BUS_E!W29+FC_TRA_ROAD_LCV_E!W29+FC_TRA_ROAD_HGV_E!W29</f>
        <v>0</v>
      </c>
      <c r="X29" s="8">
        <f>FC_TRA_ROAD_P2W_E!X29+FC_TRA_ROAD_CAR_E!X29+FC_TRA_ROAD_BUS_E!X29+FC_TRA_ROAD_LCV_E!X29+FC_TRA_ROAD_HGV_E!X29</f>
        <v>0</v>
      </c>
      <c r="Y29" s="8">
        <f>FC_TRA_ROAD_P2W_E!Y29+FC_TRA_ROAD_CAR_E!Y29+FC_TRA_ROAD_BUS_E!Y29+FC_TRA_ROAD_LCV_E!Y29+FC_TRA_ROAD_HGV_E!Y29</f>
        <v>0</v>
      </c>
      <c r="Z29" s="8">
        <f>FC_TRA_ROAD_P2W_E!Z29+FC_TRA_ROAD_CAR_E!Z29+FC_TRA_ROAD_BUS_E!Z29+FC_TRA_ROAD_LCV_E!Z29+FC_TRA_ROAD_HGV_E!Z29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FC_TRA_ROAD_P2W_E!C30+FC_TRA_ROAD_CAR_E!C30+FC_TRA_ROAD_BUS_E!C30+FC_TRA_ROAD_LCV_E!C30+FC_TRA_ROAD_HGV_E!C30</f>
        <v>0</v>
      </c>
      <c r="D30" s="8">
        <f>FC_TRA_ROAD_P2W_E!D30+FC_TRA_ROAD_CAR_E!D30+FC_TRA_ROAD_BUS_E!D30+FC_TRA_ROAD_LCV_E!D30+FC_TRA_ROAD_HGV_E!D30</f>
        <v>0</v>
      </c>
      <c r="E30" s="8">
        <f>FC_TRA_ROAD_P2W_E!E30+FC_TRA_ROAD_CAR_E!E30+FC_TRA_ROAD_BUS_E!E30+FC_TRA_ROAD_LCV_E!E30+FC_TRA_ROAD_HGV_E!E30</f>
        <v>0</v>
      </c>
      <c r="F30" s="8">
        <f>FC_TRA_ROAD_P2W_E!F30+FC_TRA_ROAD_CAR_E!F30+FC_TRA_ROAD_BUS_E!F30+FC_TRA_ROAD_LCV_E!F30+FC_TRA_ROAD_HGV_E!F30</f>
        <v>0</v>
      </c>
      <c r="G30" s="8">
        <f>FC_TRA_ROAD_P2W_E!G30+FC_TRA_ROAD_CAR_E!G30+FC_TRA_ROAD_BUS_E!G30+FC_TRA_ROAD_LCV_E!G30+FC_TRA_ROAD_HGV_E!G30</f>
        <v>0</v>
      </c>
      <c r="H30" s="8">
        <f>FC_TRA_ROAD_P2W_E!H30+FC_TRA_ROAD_CAR_E!H30+FC_TRA_ROAD_BUS_E!H30+FC_TRA_ROAD_LCV_E!H30+FC_TRA_ROAD_HGV_E!H30</f>
        <v>0</v>
      </c>
      <c r="I30" s="8">
        <f>FC_TRA_ROAD_P2W_E!I30+FC_TRA_ROAD_CAR_E!I30+FC_TRA_ROAD_BUS_E!I30+FC_TRA_ROAD_LCV_E!I30+FC_TRA_ROAD_HGV_E!I30</f>
        <v>0</v>
      </c>
      <c r="J30" s="8">
        <f>FC_TRA_ROAD_P2W_E!J30+FC_TRA_ROAD_CAR_E!J30+FC_TRA_ROAD_BUS_E!J30+FC_TRA_ROAD_LCV_E!J30+FC_TRA_ROAD_HGV_E!J30</f>
        <v>0</v>
      </c>
      <c r="K30" s="8">
        <f>FC_TRA_ROAD_P2W_E!K30+FC_TRA_ROAD_CAR_E!K30+FC_TRA_ROAD_BUS_E!K30+FC_TRA_ROAD_LCV_E!K30+FC_TRA_ROAD_HGV_E!K30</f>
        <v>0</v>
      </c>
      <c r="L30" s="8">
        <f>FC_TRA_ROAD_P2W_E!L30+FC_TRA_ROAD_CAR_E!L30+FC_TRA_ROAD_BUS_E!L30+FC_TRA_ROAD_LCV_E!L30+FC_TRA_ROAD_HGV_E!L30</f>
        <v>0</v>
      </c>
      <c r="M30" s="8">
        <f>FC_TRA_ROAD_P2W_E!M30+FC_TRA_ROAD_CAR_E!M30+FC_TRA_ROAD_BUS_E!M30+FC_TRA_ROAD_LCV_E!M30+FC_TRA_ROAD_HGV_E!M30</f>
        <v>0</v>
      </c>
      <c r="N30" s="8">
        <f>FC_TRA_ROAD_P2W_E!N30+FC_TRA_ROAD_CAR_E!N30+FC_TRA_ROAD_BUS_E!N30+FC_TRA_ROAD_LCV_E!N30+FC_TRA_ROAD_HGV_E!N30</f>
        <v>0</v>
      </c>
      <c r="O30" s="8">
        <f>FC_TRA_ROAD_P2W_E!O30+FC_TRA_ROAD_CAR_E!O30+FC_TRA_ROAD_BUS_E!O30+FC_TRA_ROAD_LCV_E!O30+FC_TRA_ROAD_HGV_E!O30</f>
        <v>0</v>
      </c>
      <c r="P30" s="8">
        <f>FC_TRA_ROAD_P2W_E!P30+FC_TRA_ROAD_CAR_E!P30+FC_TRA_ROAD_BUS_E!P30+FC_TRA_ROAD_LCV_E!P30+FC_TRA_ROAD_HGV_E!P30</f>
        <v>0</v>
      </c>
      <c r="Q30" s="8">
        <f>FC_TRA_ROAD_P2W_E!Q30+FC_TRA_ROAD_CAR_E!Q30+FC_TRA_ROAD_BUS_E!Q30+FC_TRA_ROAD_LCV_E!Q30+FC_TRA_ROAD_HGV_E!Q30</f>
        <v>0</v>
      </c>
      <c r="R30" s="8">
        <f>FC_TRA_ROAD_P2W_E!R30+FC_TRA_ROAD_CAR_E!R30+FC_TRA_ROAD_BUS_E!R30+FC_TRA_ROAD_LCV_E!R30+FC_TRA_ROAD_HGV_E!R30</f>
        <v>0</v>
      </c>
      <c r="S30" s="8">
        <f>FC_TRA_ROAD_P2W_E!S30+FC_TRA_ROAD_CAR_E!S30+FC_TRA_ROAD_BUS_E!S30+FC_TRA_ROAD_LCV_E!S30+FC_TRA_ROAD_HGV_E!S30</f>
        <v>0</v>
      </c>
      <c r="T30" s="8">
        <f>FC_TRA_ROAD_P2W_E!T30+FC_TRA_ROAD_CAR_E!T30+FC_TRA_ROAD_BUS_E!T30+FC_TRA_ROAD_LCV_E!T30+FC_TRA_ROAD_HGV_E!T30</f>
        <v>0</v>
      </c>
      <c r="U30" s="8">
        <f>FC_TRA_ROAD_P2W_E!U30+FC_TRA_ROAD_CAR_E!U30+FC_TRA_ROAD_BUS_E!U30+FC_TRA_ROAD_LCV_E!U30+FC_TRA_ROAD_HGV_E!U30</f>
        <v>0</v>
      </c>
      <c r="V30" s="8">
        <f>FC_TRA_ROAD_P2W_E!V30+FC_TRA_ROAD_CAR_E!V30+FC_TRA_ROAD_BUS_E!V30+FC_TRA_ROAD_LCV_E!V30+FC_TRA_ROAD_HGV_E!V30</f>
        <v>0</v>
      </c>
      <c r="W30" s="8">
        <f>FC_TRA_ROAD_P2W_E!W30+FC_TRA_ROAD_CAR_E!W30+FC_TRA_ROAD_BUS_E!W30+FC_TRA_ROAD_LCV_E!W30+FC_TRA_ROAD_HGV_E!W30</f>
        <v>0</v>
      </c>
      <c r="X30" s="8">
        <f>FC_TRA_ROAD_P2W_E!X30+FC_TRA_ROAD_CAR_E!X30+FC_TRA_ROAD_BUS_E!X30+FC_TRA_ROAD_LCV_E!X30+FC_TRA_ROAD_HGV_E!X30</f>
        <v>0</v>
      </c>
      <c r="Y30" s="8">
        <f>FC_TRA_ROAD_P2W_E!Y30+FC_TRA_ROAD_CAR_E!Y30+FC_TRA_ROAD_BUS_E!Y30+FC_TRA_ROAD_LCV_E!Y30+FC_TRA_ROAD_HGV_E!Y30</f>
        <v>0</v>
      </c>
      <c r="Z30" s="8">
        <f>FC_TRA_ROAD_P2W_E!Z30+FC_TRA_ROAD_CAR_E!Z30+FC_TRA_ROAD_BUS_E!Z30+FC_TRA_ROAD_LCV_E!Z30+FC_TRA_ROAD_HGV_E!Z30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FC_TRA_ROAD_P2W_E!C31+FC_TRA_ROAD_CAR_E!C31+FC_TRA_ROAD_BUS_E!C31+FC_TRA_ROAD_LCV_E!C31+FC_TRA_ROAD_HGV_E!C31</f>
        <v>0</v>
      </c>
      <c r="D31" s="8">
        <f>FC_TRA_ROAD_P2W_E!D31+FC_TRA_ROAD_CAR_E!D31+FC_TRA_ROAD_BUS_E!D31+FC_TRA_ROAD_LCV_E!D31+FC_TRA_ROAD_HGV_E!D31</f>
        <v>0</v>
      </c>
      <c r="E31" s="8">
        <f>FC_TRA_ROAD_P2W_E!E31+FC_TRA_ROAD_CAR_E!E31+FC_TRA_ROAD_BUS_E!E31+FC_TRA_ROAD_LCV_E!E31+FC_TRA_ROAD_HGV_E!E31</f>
        <v>0</v>
      </c>
      <c r="F31" s="8">
        <f>FC_TRA_ROAD_P2W_E!F31+FC_TRA_ROAD_CAR_E!F31+FC_TRA_ROAD_BUS_E!F31+FC_TRA_ROAD_LCV_E!F31+FC_TRA_ROAD_HGV_E!F31</f>
        <v>0</v>
      </c>
      <c r="G31" s="8">
        <f>FC_TRA_ROAD_P2W_E!G31+FC_TRA_ROAD_CAR_E!G31+FC_TRA_ROAD_BUS_E!G31+FC_TRA_ROAD_LCV_E!G31+FC_TRA_ROAD_HGV_E!G31</f>
        <v>0</v>
      </c>
      <c r="H31" s="8">
        <f>FC_TRA_ROAD_P2W_E!H31+FC_TRA_ROAD_CAR_E!H31+FC_TRA_ROAD_BUS_E!H31+FC_TRA_ROAD_LCV_E!H31+FC_TRA_ROAD_HGV_E!H31</f>
        <v>0</v>
      </c>
      <c r="I31" s="8">
        <f>FC_TRA_ROAD_P2W_E!I31+FC_TRA_ROAD_CAR_E!I31+FC_TRA_ROAD_BUS_E!I31+FC_TRA_ROAD_LCV_E!I31+FC_TRA_ROAD_HGV_E!I31</f>
        <v>0</v>
      </c>
      <c r="J31" s="8">
        <f>FC_TRA_ROAD_P2W_E!J31+FC_TRA_ROAD_CAR_E!J31+FC_TRA_ROAD_BUS_E!J31+FC_TRA_ROAD_LCV_E!J31+FC_TRA_ROAD_HGV_E!J31</f>
        <v>0</v>
      </c>
      <c r="K31" s="8">
        <f>FC_TRA_ROAD_P2W_E!K31+FC_TRA_ROAD_CAR_E!K31+FC_TRA_ROAD_BUS_E!K31+FC_TRA_ROAD_LCV_E!K31+FC_TRA_ROAD_HGV_E!K31</f>
        <v>0</v>
      </c>
      <c r="L31" s="8">
        <f>FC_TRA_ROAD_P2W_E!L31+FC_TRA_ROAD_CAR_E!L31+FC_TRA_ROAD_BUS_E!L31+FC_TRA_ROAD_LCV_E!L31+FC_TRA_ROAD_HGV_E!L31</f>
        <v>0</v>
      </c>
      <c r="M31" s="8">
        <f>FC_TRA_ROAD_P2W_E!M31+FC_TRA_ROAD_CAR_E!M31+FC_TRA_ROAD_BUS_E!M31+FC_TRA_ROAD_LCV_E!M31+FC_TRA_ROAD_HGV_E!M31</f>
        <v>0</v>
      </c>
      <c r="N31" s="8">
        <f>FC_TRA_ROAD_P2W_E!N31+FC_TRA_ROAD_CAR_E!N31+FC_TRA_ROAD_BUS_E!N31+FC_TRA_ROAD_LCV_E!N31+FC_TRA_ROAD_HGV_E!N31</f>
        <v>0</v>
      </c>
      <c r="O31" s="8">
        <f>FC_TRA_ROAD_P2W_E!O31+FC_TRA_ROAD_CAR_E!O31+FC_TRA_ROAD_BUS_E!O31+FC_TRA_ROAD_LCV_E!O31+FC_TRA_ROAD_HGV_E!O31</f>
        <v>0</v>
      </c>
      <c r="P31" s="8">
        <f>FC_TRA_ROAD_P2W_E!P31+FC_TRA_ROAD_CAR_E!P31+FC_TRA_ROAD_BUS_E!P31+FC_TRA_ROAD_LCV_E!P31+FC_TRA_ROAD_HGV_E!P31</f>
        <v>0</v>
      </c>
      <c r="Q31" s="8">
        <f>FC_TRA_ROAD_P2W_E!Q31+FC_TRA_ROAD_CAR_E!Q31+FC_TRA_ROAD_BUS_E!Q31+FC_TRA_ROAD_LCV_E!Q31+FC_TRA_ROAD_HGV_E!Q31</f>
        <v>0</v>
      </c>
      <c r="R31" s="8">
        <f>FC_TRA_ROAD_P2W_E!R31+FC_TRA_ROAD_CAR_E!R31+FC_TRA_ROAD_BUS_E!R31+FC_TRA_ROAD_LCV_E!R31+FC_TRA_ROAD_HGV_E!R31</f>
        <v>0</v>
      </c>
      <c r="S31" s="8">
        <f>FC_TRA_ROAD_P2W_E!S31+FC_TRA_ROAD_CAR_E!S31+FC_TRA_ROAD_BUS_E!S31+FC_TRA_ROAD_LCV_E!S31+FC_TRA_ROAD_HGV_E!S31</f>
        <v>0</v>
      </c>
      <c r="T31" s="8">
        <f>FC_TRA_ROAD_P2W_E!T31+FC_TRA_ROAD_CAR_E!T31+FC_TRA_ROAD_BUS_E!T31+FC_TRA_ROAD_LCV_E!T31+FC_TRA_ROAD_HGV_E!T31</f>
        <v>0</v>
      </c>
      <c r="U31" s="8">
        <f>FC_TRA_ROAD_P2W_E!U31+FC_TRA_ROAD_CAR_E!U31+FC_TRA_ROAD_BUS_E!U31+FC_TRA_ROAD_LCV_E!U31+FC_TRA_ROAD_HGV_E!U31</f>
        <v>0</v>
      </c>
      <c r="V31" s="8">
        <f>FC_TRA_ROAD_P2W_E!V31+FC_TRA_ROAD_CAR_E!V31+FC_TRA_ROAD_BUS_E!V31+FC_TRA_ROAD_LCV_E!V31+FC_TRA_ROAD_HGV_E!V31</f>
        <v>0</v>
      </c>
      <c r="W31" s="8">
        <f>FC_TRA_ROAD_P2W_E!W31+FC_TRA_ROAD_CAR_E!W31+FC_TRA_ROAD_BUS_E!W31+FC_TRA_ROAD_LCV_E!W31+FC_TRA_ROAD_HGV_E!W31</f>
        <v>0</v>
      </c>
      <c r="X31" s="8">
        <f>FC_TRA_ROAD_P2W_E!X31+FC_TRA_ROAD_CAR_E!X31+FC_TRA_ROAD_BUS_E!X31+FC_TRA_ROAD_LCV_E!X31+FC_TRA_ROAD_HGV_E!X31</f>
        <v>0</v>
      </c>
      <c r="Y31" s="8">
        <f>FC_TRA_ROAD_P2W_E!Y31+FC_TRA_ROAD_CAR_E!Y31+FC_TRA_ROAD_BUS_E!Y31+FC_TRA_ROAD_LCV_E!Y31+FC_TRA_ROAD_HGV_E!Y31</f>
        <v>0</v>
      </c>
      <c r="Z31" s="8">
        <f>FC_TRA_ROAD_P2W_E!Z31+FC_TRA_ROAD_CAR_E!Z31+FC_TRA_ROAD_BUS_E!Z31+FC_TRA_ROAD_LCV_E!Z31+FC_TRA_ROAD_HGV_E!Z31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FC_TRA_ROAD_P2W_E!C32+FC_TRA_ROAD_CAR_E!C32+FC_TRA_ROAD_BUS_E!C32+FC_TRA_ROAD_LCV_E!C32+FC_TRA_ROAD_HGV_E!C32</f>
        <v>0</v>
      </c>
      <c r="D32" s="8">
        <f>FC_TRA_ROAD_P2W_E!D32+FC_TRA_ROAD_CAR_E!D32+FC_TRA_ROAD_BUS_E!D32+FC_TRA_ROAD_LCV_E!D32+FC_TRA_ROAD_HGV_E!D32</f>
        <v>0</v>
      </c>
      <c r="E32" s="8">
        <f>FC_TRA_ROAD_P2W_E!E32+FC_TRA_ROAD_CAR_E!E32+FC_TRA_ROAD_BUS_E!E32+FC_TRA_ROAD_LCV_E!E32+FC_TRA_ROAD_HGV_E!E32</f>
        <v>0</v>
      </c>
      <c r="F32" s="8">
        <f>FC_TRA_ROAD_P2W_E!F32+FC_TRA_ROAD_CAR_E!F32+FC_TRA_ROAD_BUS_E!F32+FC_TRA_ROAD_LCV_E!F32+FC_TRA_ROAD_HGV_E!F32</f>
        <v>0</v>
      </c>
      <c r="G32" s="8">
        <f>FC_TRA_ROAD_P2W_E!G32+FC_TRA_ROAD_CAR_E!G32+FC_TRA_ROAD_BUS_E!G32+FC_TRA_ROAD_LCV_E!G32+FC_TRA_ROAD_HGV_E!G32</f>
        <v>0</v>
      </c>
      <c r="H32" s="8">
        <f>FC_TRA_ROAD_P2W_E!H32+FC_TRA_ROAD_CAR_E!H32+FC_TRA_ROAD_BUS_E!H32+FC_TRA_ROAD_LCV_E!H32+FC_TRA_ROAD_HGV_E!H32</f>
        <v>0</v>
      </c>
      <c r="I32" s="8">
        <f>FC_TRA_ROAD_P2W_E!I32+FC_TRA_ROAD_CAR_E!I32+FC_TRA_ROAD_BUS_E!I32+FC_TRA_ROAD_LCV_E!I32+FC_TRA_ROAD_HGV_E!I32</f>
        <v>0</v>
      </c>
      <c r="J32" s="8">
        <f>FC_TRA_ROAD_P2W_E!J32+FC_TRA_ROAD_CAR_E!J32+FC_TRA_ROAD_BUS_E!J32+FC_TRA_ROAD_LCV_E!J32+FC_TRA_ROAD_HGV_E!J32</f>
        <v>0</v>
      </c>
      <c r="K32" s="8">
        <f>FC_TRA_ROAD_P2W_E!K32+FC_TRA_ROAD_CAR_E!K32+FC_TRA_ROAD_BUS_E!K32+FC_TRA_ROAD_LCV_E!K32+FC_TRA_ROAD_HGV_E!K32</f>
        <v>0</v>
      </c>
      <c r="L32" s="8">
        <f>FC_TRA_ROAD_P2W_E!L32+FC_TRA_ROAD_CAR_E!L32+FC_TRA_ROAD_BUS_E!L32+FC_TRA_ROAD_LCV_E!L32+FC_TRA_ROAD_HGV_E!L32</f>
        <v>0</v>
      </c>
      <c r="M32" s="8">
        <f>FC_TRA_ROAD_P2W_E!M32+FC_TRA_ROAD_CAR_E!M32+FC_TRA_ROAD_BUS_E!M32+FC_TRA_ROAD_LCV_E!M32+FC_TRA_ROAD_HGV_E!M32</f>
        <v>0</v>
      </c>
      <c r="N32" s="8">
        <f>FC_TRA_ROAD_P2W_E!N32+FC_TRA_ROAD_CAR_E!N32+FC_TRA_ROAD_BUS_E!N32+FC_TRA_ROAD_LCV_E!N32+FC_TRA_ROAD_HGV_E!N32</f>
        <v>0</v>
      </c>
      <c r="O32" s="8">
        <f>FC_TRA_ROAD_P2W_E!O32+FC_TRA_ROAD_CAR_E!O32+FC_TRA_ROAD_BUS_E!O32+FC_TRA_ROAD_LCV_E!O32+FC_TRA_ROAD_HGV_E!O32</f>
        <v>0</v>
      </c>
      <c r="P32" s="8">
        <f>FC_TRA_ROAD_P2W_E!P32+FC_TRA_ROAD_CAR_E!P32+FC_TRA_ROAD_BUS_E!P32+FC_TRA_ROAD_LCV_E!P32+FC_TRA_ROAD_HGV_E!P32</f>
        <v>0</v>
      </c>
      <c r="Q32" s="8">
        <f>FC_TRA_ROAD_P2W_E!Q32+FC_TRA_ROAD_CAR_E!Q32+FC_TRA_ROAD_BUS_E!Q32+FC_TRA_ROAD_LCV_E!Q32+FC_TRA_ROAD_HGV_E!Q32</f>
        <v>0</v>
      </c>
      <c r="R32" s="8">
        <f>FC_TRA_ROAD_P2W_E!R32+FC_TRA_ROAD_CAR_E!R32+FC_TRA_ROAD_BUS_E!R32+FC_TRA_ROAD_LCV_E!R32+FC_TRA_ROAD_HGV_E!R32</f>
        <v>0</v>
      </c>
      <c r="S32" s="8">
        <f>FC_TRA_ROAD_P2W_E!S32+FC_TRA_ROAD_CAR_E!S32+FC_TRA_ROAD_BUS_E!S32+FC_TRA_ROAD_LCV_E!S32+FC_TRA_ROAD_HGV_E!S32</f>
        <v>0</v>
      </c>
      <c r="T32" s="8">
        <f>FC_TRA_ROAD_P2W_E!T32+FC_TRA_ROAD_CAR_E!T32+FC_TRA_ROAD_BUS_E!T32+FC_TRA_ROAD_LCV_E!T32+FC_TRA_ROAD_HGV_E!T32</f>
        <v>0</v>
      </c>
      <c r="U32" s="8">
        <f>FC_TRA_ROAD_P2W_E!U32+FC_TRA_ROAD_CAR_E!U32+FC_TRA_ROAD_BUS_E!U32+FC_TRA_ROAD_LCV_E!U32+FC_TRA_ROAD_HGV_E!U32</f>
        <v>0</v>
      </c>
      <c r="V32" s="8">
        <f>FC_TRA_ROAD_P2W_E!V32+FC_TRA_ROAD_CAR_E!V32+FC_TRA_ROAD_BUS_E!V32+FC_TRA_ROAD_LCV_E!V32+FC_TRA_ROAD_HGV_E!V32</f>
        <v>0</v>
      </c>
      <c r="W32" s="8">
        <f>FC_TRA_ROAD_P2W_E!W32+FC_TRA_ROAD_CAR_E!W32+FC_TRA_ROAD_BUS_E!W32+FC_TRA_ROAD_LCV_E!W32+FC_TRA_ROAD_HGV_E!W32</f>
        <v>0</v>
      </c>
      <c r="X32" s="8">
        <f>FC_TRA_ROAD_P2W_E!X32+FC_TRA_ROAD_CAR_E!X32+FC_TRA_ROAD_BUS_E!X32+FC_TRA_ROAD_LCV_E!X32+FC_TRA_ROAD_HGV_E!X32</f>
        <v>0</v>
      </c>
      <c r="Y32" s="8">
        <f>FC_TRA_ROAD_P2W_E!Y32+FC_TRA_ROAD_CAR_E!Y32+FC_TRA_ROAD_BUS_E!Y32+FC_TRA_ROAD_LCV_E!Y32+FC_TRA_ROAD_HGV_E!Y32</f>
        <v>0</v>
      </c>
      <c r="Z32" s="8">
        <f>FC_TRA_ROAD_P2W_E!Z32+FC_TRA_ROAD_CAR_E!Z32+FC_TRA_ROAD_BUS_E!Z32+FC_TRA_ROAD_LCV_E!Z32+FC_TRA_ROAD_HGV_E!Z32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5">SUM(C34:C50)</f>
        <v>17262.382087080001</v>
      </c>
      <c r="D33" s="19">
        <f t="shared" ref="D33:W33" si="26">SUM(D34:D50)</f>
        <v>17516.771116920001</v>
      </c>
      <c r="E33" s="19">
        <f t="shared" si="26"/>
        <v>18032.709758400004</v>
      </c>
      <c r="F33" s="19">
        <f t="shared" si="26"/>
        <v>19108.243364040001</v>
      </c>
      <c r="G33" s="19">
        <f t="shared" si="26"/>
        <v>19665.571173839999</v>
      </c>
      <c r="H33" s="19">
        <f t="shared" si="26"/>
        <v>18839.741477039999</v>
      </c>
      <c r="I33" s="19">
        <f t="shared" si="26"/>
        <v>18683.902944359994</v>
      </c>
      <c r="J33" s="19">
        <f t="shared" si="26"/>
        <v>18400.104546839997</v>
      </c>
      <c r="K33" s="19">
        <f t="shared" si="26"/>
        <v>18457.718258879999</v>
      </c>
      <c r="L33" s="19">
        <f t="shared" si="26"/>
        <v>18027.340396559997</v>
      </c>
      <c r="M33" s="19">
        <f t="shared" si="26"/>
        <v>17773.306765559995</v>
      </c>
      <c r="N33" s="19">
        <f t="shared" si="26"/>
        <v>16512.331325039999</v>
      </c>
      <c r="O33" s="19">
        <f t="shared" si="26"/>
        <v>15143.952885840001</v>
      </c>
      <c r="P33" s="19">
        <f t="shared" si="26"/>
        <v>14898.830375520003</v>
      </c>
      <c r="Q33" s="19">
        <f t="shared" si="26"/>
        <v>15112.988069399998</v>
      </c>
      <c r="R33" s="19">
        <f t="shared" si="26"/>
        <v>15137.433789120001</v>
      </c>
      <c r="S33" s="19">
        <f t="shared" si="26"/>
        <v>15639.592859639999</v>
      </c>
      <c r="T33" s="19">
        <f t="shared" si="26"/>
        <v>15942.345706079999</v>
      </c>
      <c r="U33" s="19">
        <f t="shared" si="26"/>
        <v>16016.772173040003</v>
      </c>
      <c r="V33" s="19">
        <f t="shared" si="26"/>
        <v>16474.230382679998</v>
      </c>
      <c r="W33" s="19">
        <f t="shared" si="26"/>
        <v>13902.686646120001</v>
      </c>
      <c r="X33" s="19">
        <f t="shared" ref="X33:Z33" si="27">SUM(X34:X50)</f>
        <v>14890.511113559998</v>
      </c>
      <c r="Y33" s="19">
        <f t="shared" si="27"/>
        <v>15743.66258412</v>
      </c>
      <c r="Z33" s="19">
        <f t="shared" si="27"/>
        <v>16779.182979600002</v>
      </c>
    </row>
    <row r="34" spans="1:26" ht="11.25" customHeight="1" x14ac:dyDescent="0.2">
      <c r="A34" s="28" t="s">
        <v>54</v>
      </c>
      <c r="B34" s="7" t="s">
        <v>55</v>
      </c>
      <c r="C34" s="8">
        <f>FC_TRA_ROAD_P2W_E!C34+FC_TRA_ROAD_CAR_E!C34+FC_TRA_ROAD_BUS_E!C34+FC_TRA_ROAD_LCV_E!C34+FC_TRA_ROAD_HGV_E!C34</f>
        <v>0</v>
      </c>
      <c r="D34" s="8">
        <f>FC_TRA_ROAD_P2W_E!D34+FC_TRA_ROAD_CAR_E!D34+FC_TRA_ROAD_BUS_E!D34+FC_TRA_ROAD_LCV_E!D34+FC_TRA_ROAD_HGV_E!D34</f>
        <v>0</v>
      </c>
      <c r="E34" s="8">
        <f>FC_TRA_ROAD_P2W_E!E34+FC_TRA_ROAD_CAR_E!E34+FC_TRA_ROAD_BUS_E!E34+FC_TRA_ROAD_LCV_E!E34+FC_TRA_ROAD_HGV_E!E34</f>
        <v>0</v>
      </c>
      <c r="F34" s="8">
        <f>FC_TRA_ROAD_P2W_E!F34+FC_TRA_ROAD_CAR_E!F34+FC_TRA_ROAD_BUS_E!F34+FC_TRA_ROAD_LCV_E!F34+FC_TRA_ROAD_HGV_E!F34</f>
        <v>0</v>
      </c>
      <c r="G34" s="8">
        <f>FC_TRA_ROAD_P2W_E!G34+FC_TRA_ROAD_CAR_E!G34+FC_TRA_ROAD_BUS_E!G34+FC_TRA_ROAD_LCV_E!G34+FC_TRA_ROAD_HGV_E!G34</f>
        <v>0</v>
      </c>
      <c r="H34" s="8">
        <f>FC_TRA_ROAD_P2W_E!H34+FC_TRA_ROAD_CAR_E!H34+FC_TRA_ROAD_BUS_E!H34+FC_TRA_ROAD_LCV_E!H34+FC_TRA_ROAD_HGV_E!H34</f>
        <v>0</v>
      </c>
      <c r="I34" s="8">
        <f>FC_TRA_ROAD_P2W_E!I34+FC_TRA_ROAD_CAR_E!I34+FC_TRA_ROAD_BUS_E!I34+FC_TRA_ROAD_LCV_E!I34+FC_TRA_ROAD_HGV_E!I34</f>
        <v>0</v>
      </c>
      <c r="J34" s="8">
        <f>FC_TRA_ROAD_P2W_E!J34+FC_TRA_ROAD_CAR_E!J34+FC_TRA_ROAD_BUS_E!J34+FC_TRA_ROAD_LCV_E!J34+FC_TRA_ROAD_HGV_E!J34</f>
        <v>0</v>
      </c>
      <c r="K34" s="8">
        <f>FC_TRA_ROAD_P2W_E!K34+FC_TRA_ROAD_CAR_E!K34+FC_TRA_ROAD_BUS_E!K34+FC_TRA_ROAD_LCV_E!K34+FC_TRA_ROAD_HGV_E!K34</f>
        <v>0</v>
      </c>
      <c r="L34" s="8">
        <f>FC_TRA_ROAD_P2W_E!L34+FC_TRA_ROAD_CAR_E!L34+FC_TRA_ROAD_BUS_E!L34+FC_TRA_ROAD_LCV_E!L34+FC_TRA_ROAD_HGV_E!L34</f>
        <v>0</v>
      </c>
      <c r="M34" s="8">
        <f>FC_TRA_ROAD_P2W_E!M34+FC_TRA_ROAD_CAR_E!M34+FC_TRA_ROAD_BUS_E!M34+FC_TRA_ROAD_LCV_E!M34+FC_TRA_ROAD_HGV_E!M34</f>
        <v>0</v>
      </c>
      <c r="N34" s="8">
        <f>FC_TRA_ROAD_P2W_E!N34+FC_TRA_ROAD_CAR_E!N34+FC_TRA_ROAD_BUS_E!N34+FC_TRA_ROAD_LCV_E!N34+FC_TRA_ROAD_HGV_E!N34</f>
        <v>0</v>
      </c>
      <c r="O34" s="8">
        <f>FC_TRA_ROAD_P2W_E!O34+FC_TRA_ROAD_CAR_E!O34+FC_TRA_ROAD_BUS_E!O34+FC_TRA_ROAD_LCV_E!O34+FC_TRA_ROAD_HGV_E!O34</f>
        <v>0</v>
      </c>
      <c r="P34" s="8">
        <f>FC_TRA_ROAD_P2W_E!P34+FC_TRA_ROAD_CAR_E!P34+FC_TRA_ROAD_BUS_E!P34+FC_TRA_ROAD_LCV_E!P34+FC_TRA_ROAD_HGV_E!P34</f>
        <v>0</v>
      </c>
      <c r="Q34" s="8">
        <f>FC_TRA_ROAD_P2W_E!Q34+FC_TRA_ROAD_CAR_E!Q34+FC_TRA_ROAD_BUS_E!Q34+FC_TRA_ROAD_LCV_E!Q34+FC_TRA_ROAD_HGV_E!Q34</f>
        <v>0</v>
      </c>
      <c r="R34" s="8">
        <f>FC_TRA_ROAD_P2W_E!R34+FC_TRA_ROAD_CAR_E!R34+FC_TRA_ROAD_BUS_E!R34+FC_TRA_ROAD_LCV_E!R34+FC_TRA_ROAD_HGV_E!R34</f>
        <v>0</v>
      </c>
      <c r="S34" s="8">
        <f>FC_TRA_ROAD_P2W_E!S34+FC_TRA_ROAD_CAR_E!S34+FC_TRA_ROAD_BUS_E!S34+FC_TRA_ROAD_LCV_E!S34+FC_TRA_ROAD_HGV_E!S34</f>
        <v>0</v>
      </c>
      <c r="T34" s="8">
        <f>FC_TRA_ROAD_P2W_E!T34+FC_TRA_ROAD_CAR_E!T34+FC_TRA_ROAD_BUS_E!T34+FC_TRA_ROAD_LCV_E!T34+FC_TRA_ROAD_HGV_E!T34</f>
        <v>0</v>
      </c>
      <c r="U34" s="8">
        <f>FC_TRA_ROAD_P2W_E!U34+FC_TRA_ROAD_CAR_E!U34+FC_TRA_ROAD_BUS_E!U34+FC_TRA_ROAD_LCV_E!U34+FC_TRA_ROAD_HGV_E!U34</f>
        <v>0</v>
      </c>
      <c r="V34" s="8">
        <f>FC_TRA_ROAD_P2W_E!V34+FC_TRA_ROAD_CAR_E!V34+FC_TRA_ROAD_BUS_E!V34+FC_TRA_ROAD_LCV_E!V34+FC_TRA_ROAD_HGV_E!V34</f>
        <v>0</v>
      </c>
      <c r="W34" s="8">
        <f>FC_TRA_ROAD_P2W_E!W34+FC_TRA_ROAD_CAR_E!W34+FC_TRA_ROAD_BUS_E!W34+FC_TRA_ROAD_LCV_E!W34+FC_TRA_ROAD_HGV_E!W34</f>
        <v>0</v>
      </c>
      <c r="X34" s="8">
        <f>FC_TRA_ROAD_P2W_E!X34+FC_TRA_ROAD_CAR_E!X34+FC_TRA_ROAD_BUS_E!X34+FC_TRA_ROAD_LCV_E!X34+FC_TRA_ROAD_HGV_E!X34</f>
        <v>0</v>
      </c>
      <c r="Y34" s="8">
        <f>FC_TRA_ROAD_P2W_E!Y34+FC_TRA_ROAD_CAR_E!Y34+FC_TRA_ROAD_BUS_E!Y34+FC_TRA_ROAD_LCV_E!Y34+FC_TRA_ROAD_HGV_E!Y34</f>
        <v>0</v>
      </c>
      <c r="Z34" s="8">
        <f>FC_TRA_ROAD_P2W_E!Z34+FC_TRA_ROAD_CAR_E!Z34+FC_TRA_ROAD_BUS_E!Z34+FC_TRA_ROAD_LCV_E!Z34+FC_TRA_ROAD_HGV_E!Z34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FC_TRA_ROAD_P2W_E!C35+FC_TRA_ROAD_CAR_E!C35+FC_TRA_ROAD_BUS_E!C35+FC_TRA_ROAD_LCV_E!C35+FC_TRA_ROAD_HGV_E!C35</f>
        <v>0</v>
      </c>
      <c r="D35" s="8">
        <f>FC_TRA_ROAD_P2W_E!D35+FC_TRA_ROAD_CAR_E!D35+FC_TRA_ROAD_BUS_E!D35+FC_TRA_ROAD_LCV_E!D35+FC_TRA_ROAD_HGV_E!D35</f>
        <v>0</v>
      </c>
      <c r="E35" s="8">
        <f>FC_TRA_ROAD_P2W_E!E35+FC_TRA_ROAD_CAR_E!E35+FC_TRA_ROAD_BUS_E!E35+FC_TRA_ROAD_LCV_E!E35+FC_TRA_ROAD_HGV_E!E35</f>
        <v>0</v>
      </c>
      <c r="F35" s="8">
        <f>FC_TRA_ROAD_P2W_E!F35+FC_TRA_ROAD_CAR_E!F35+FC_TRA_ROAD_BUS_E!F35+FC_TRA_ROAD_LCV_E!F35+FC_TRA_ROAD_HGV_E!F35</f>
        <v>0</v>
      </c>
      <c r="G35" s="8">
        <f>FC_TRA_ROAD_P2W_E!G35+FC_TRA_ROAD_CAR_E!G35+FC_TRA_ROAD_BUS_E!G35+FC_TRA_ROAD_LCV_E!G35+FC_TRA_ROAD_HGV_E!G35</f>
        <v>0</v>
      </c>
      <c r="H35" s="8">
        <f>FC_TRA_ROAD_P2W_E!H35+FC_TRA_ROAD_CAR_E!H35+FC_TRA_ROAD_BUS_E!H35+FC_TRA_ROAD_LCV_E!H35+FC_TRA_ROAD_HGV_E!H35</f>
        <v>0</v>
      </c>
      <c r="I35" s="8">
        <f>FC_TRA_ROAD_P2W_E!I35+FC_TRA_ROAD_CAR_E!I35+FC_TRA_ROAD_BUS_E!I35+FC_TRA_ROAD_LCV_E!I35+FC_TRA_ROAD_HGV_E!I35</f>
        <v>0</v>
      </c>
      <c r="J35" s="8">
        <f>FC_TRA_ROAD_P2W_E!J35+FC_TRA_ROAD_CAR_E!J35+FC_TRA_ROAD_BUS_E!J35+FC_TRA_ROAD_LCV_E!J35+FC_TRA_ROAD_HGV_E!J35</f>
        <v>0</v>
      </c>
      <c r="K35" s="8">
        <f>FC_TRA_ROAD_P2W_E!K35+FC_TRA_ROAD_CAR_E!K35+FC_TRA_ROAD_BUS_E!K35+FC_TRA_ROAD_LCV_E!K35+FC_TRA_ROAD_HGV_E!K35</f>
        <v>0</v>
      </c>
      <c r="L35" s="8">
        <f>FC_TRA_ROAD_P2W_E!L35+FC_TRA_ROAD_CAR_E!L35+FC_TRA_ROAD_BUS_E!L35+FC_TRA_ROAD_LCV_E!L35+FC_TRA_ROAD_HGV_E!L35</f>
        <v>0</v>
      </c>
      <c r="M35" s="8">
        <f>FC_TRA_ROAD_P2W_E!M35+FC_TRA_ROAD_CAR_E!M35+FC_TRA_ROAD_BUS_E!M35+FC_TRA_ROAD_LCV_E!M35+FC_TRA_ROAD_HGV_E!M35</f>
        <v>0</v>
      </c>
      <c r="N35" s="8">
        <f>FC_TRA_ROAD_P2W_E!N35+FC_TRA_ROAD_CAR_E!N35+FC_TRA_ROAD_BUS_E!N35+FC_TRA_ROAD_LCV_E!N35+FC_TRA_ROAD_HGV_E!N35</f>
        <v>0</v>
      </c>
      <c r="O35" s="8">
        <f>FC_TRA_ROAD_P2W_E!O35+FC_TRA_ROAD_CAR_E!O35+FC_TRA_ROAD_BUS_E!O35+FC_TRA_ROAD_LCV_E!O35+FC_TRA_ROAD_HGV_E!O35</f>
        <v>0</v>
      </c>
      <c r="P35" s="8">
        <f>FC_TRA_ROAD_P2W_E!P35+FC_TRA_ROAD_CAR_E!P35+FC_TRA_ROAD_BUS_E!P35+FC_TRA_ROAD_LCV_E!P35+FC_TRA_ROAD_HGV_E!P35</f>
        <v>0</v>
      </c>
      <c r="Q35" s="8">
        <f>FC_TRA_ROAD_P2W_E!Q35+FC_TRA_ROAD_CAR_E!Q35+FC_TRA_ROAD_BUS_E!Q35+FC_TRA_ROAD_LCV_E!Q35+FC_TRA_ROAD_HGV_E!Q35</f>
        <v>0</v>
      </c>
      <c r="R35" s="8">
        <f>FC_TRA_ROAD_P2W_E!R35+FC_TRA_ROAD_CAR_E!R35+FC_TRA_ROAD_BUS_E!R35+FC_TRA_ROAD_LCV_E!R35+FC_TRA_ROAD_HGV_E!R35</f>
        <v>0</v>
      </c>
      <c r="S35" s="8">
        <f>FC_TRA_ROAD_P2W_E!S35+FC_TRA_ROAD_CAR_E!S35+FC_TRA_ROAD_BUS_E!S35+FC_TRA_ROAD_LCV_E!S35+FC_TRA_ROAD_HGV_E!S35</f>
        <v>0</v>
      </c>
      <c r="T35" s="8">
        <f>FC_TRA_ROAD_P2W_E!T35+FC_TRA_ROAD_CAR_E!T35+FC_TRA_ROAD_BUS_E!T35+FC_TRA_ROAD_LCV_E!T35+FC_TRA_ROAD_HGV_E!T35</f>
        <v>0</v>
      </c>
      <c r="U35" s="8">
        <f>FC_TRA_ROAD_P2W_E!U35+FC_TRA_ROAD_CAR_E!U35+FC_TRA_ROAD_BUS_E!U35+FC_TRA_ROAD_LCV_E!U35+FC_TRA_ROAD_HGV_E!U35</f>
        <v>0</v>
      </c>
      <c r="V35" s="8">
        <f>FC_TRA_ROAD_P2W_E!V35+FC_TRA_ROAD_CAR_E!V35+FC_TRA_ROAD_BUS_E!V35+FC_TRA_ROAD_LCV_E!V35+FC_TRA_ROAD_HGV_E!V35</f>
        <v>0</v>
      </c>
      <c r="W35" s="8">
        <f>FC_TRA_ROAD_P2W_E!W35+FC_TRA_ROAD_CAR_E!W35+FC_TRA_ROAD_BUS_E!W35+FC_TRA_ROAD_LCV_E!W35+FC_TRA_ROAD_HGV_E!W35</f>
        <v>0</v>
      </c>
      <c r="X35" s="8">
        <f>FC_TRA_ROAD_P2W_E!X35+FC_TRA_ROAD_CAR_E!X35+FC_TRA_ROAD_BUS_E!X35+FC_TRA_ROAD_LCV_E!X35+FC_TRA_ROAD_HGV_E!X35</f>
        <v>0</v>
      </c>
      <c r="Y35" s="8">
        <f>FC_TRA_ROAD_P2W_E!Y35+FC_TRA_ROAD_CAR_E!Y35+FC_TRA_ROAD_BUS_E!Y35+FC_TRA_ROAD_LCV_E!Y35+FC_TRA_ROAD_HGV_E!Y35</f>
        <v>0</v>
      </c>
      <c r="Z35" s="8">
        <f>FC_TRA_ROAD_P2W_E!Z35+FC_TRA_ROAD_CAR_E!Z35+FC_TRA_ROAD_BUS_E!Z35+FC_TRA_ROAD_LCV_E!Z35+FC_TRA_ROAD_HGV_E!Z35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FC_TRA_ROAD_P2W_E!C36+FC_TRA_ROAD_CAR_E!C36+FC_TRA_ROAD_BUS_E!C36+FC_TRA_ROAD_LCV_E!C36+FC_TRA_ROAD_HGV_E!C36</f>
        <v>59.692650479999998</v>
      </c>
      <c r="D36" s="8">
        <f>FC_TRA_ROAD_P2W_E!D36+FC_TRA_ROAD_CAR_E!D36+FC_TRA_ROAD_BUS_E!D36+FC_TRA_ROAD_LCV_E!D36+FC_TRA_ROAD_HGV_E!D36</f>
        <v>59.692650479999998</v>
      </c>
      <c r="E36" s="8">
        <f>FC_TRA_ROAD_P2W_E!E36+FC_TRA_ROAD_CAR_E!E36+FC_TRA_ROAD_BUS_E!E36+FC_TRA_ROAD_LCV_E!E36+FC_TRA_ROAD_HGV_E!E36</f>
        <v>56.707995240000002</v>
      </c>
      <c r="F36" s="8">
        <f>FC_TRA_ROAD_P2W_E!F36+FC_TRA_ROAD_CAR_E!F36+FC_TRA_ROAD_BUS_E!F36+FC_TRA_ROAD_LCV_E!F36+FC_TRA_ROAD_HGV_E!F36</f>
        <v>59.692650479999998</v>
      </c>
      <c r="G36" s="8">
        <f>FC_TRA_ROAD_P2W_E!G36+FC_TRA_ROAD_CAR_E!G36+FC_TRA_ROAD_BUS_E!G36+FC_TRA_ROAD_LCV_E!G36+FC_TRA_ROAD_HGV_E!G36</f>
        <v>59.705144279999999</v>
      </c>
      <c r="H36" s="8">
        <f>FC_TRA_ROAD_P2W_E!H36+FC_TRA_ROAD_CAR_E!H36+FC_TRA_ROAD_BUS_E!H36+FC_TRA_ROAD_LCV_E!H36+FC_TRA_ROAD_HGV_E!H36</f>
        <v>65.675817720000012</v>
      </c>
      <c r="I36" s="8">
        <f>FC_TRA_ROAD_P2W_E!I36+FC_TRA_ROAD_CAR_E!I36+FC_TRA_ROAD_BUS_E!I36+FC_TRA_ROAD_LCV_E!I36+FC_TRA_ROAD_HGV_E!I36</f>
        <v>62.690481000000013</v>
      </c>
      <c r="J36" s="8">
        <f>FC_TRA_ROAD_P2W_E!J36+FC_TRA_ROAD_CAR_E!J36+FC_TRA_ROAD_BUS_E!J36+FC_TRA_ROAD_LCV_E!J36+FC_TRA_ROAD_HGV_E!J36</f>
        <v>63.857174759999999</v>
      </c>
      <c r="K36" s="8">
        <f>FC_TRA_ROAD_P2W_E!K36+FC_TRA_ROAD_CAR_E!K36+FC_TRA_ROAD_BUS_E!K36+FC_TRA_ROAD_LCV_E!K36+FC_TRA_ROAD_HGV_E!K36</f>
        <v>69.662475720000003</v>
      </c>
      <c r="L36" s="8">
        <f>FC_TRA_ROAD_P2W_E!L36+FC_TRA_ROAD_CAR_E!L36+FC_TRA_ROAD_BUS_E!L36+FC_TRA_ROAD_LCV_E!L36+FC_TRA_ROAD_HGV_E!L36</f>
        <v>87.077924280000005</v>
      </c>
      <c r="M36" s="8">
        <f>FC_TRA_ROAD_P2W_E!M36+FC_TRA_ROAD_CAR_E!M36+FC_TRA_ROAD_BUS_E!M36+FC_TRA_ROAD_LCV_E!M36+FC_TRA_ROAD_HGV_E!M36</f>
        <v>84.175500959999994</v>
      </c>
      <c r="N36" s="8">
        <f>FC_TRA_ROAD_P2W_E!N36+FC_TRA_ROAD_CAR_E!N36+FC_TRA_ROAD_BUS_E!N36+FC_TRA_ROAD_LCV_E!N36+FC_TRA_ROAD_HGV_E!N36</f>
        <v>72.56489904</v>
      </c>
      <c r="O36" s="8">
        <f>FC_TRA_ROAD_P2W_E!O36+FC_TRA_ROAD_CAR_E!O36+FC_TRA_ROAD_BUS_E!O36+FC_TRA_ROAD_LCV_E!O36+FC_TRA_ROAD_HGV_E!O36</f>
        <v>89.980574759999996</v>
      </c>
      <c r="P36" s="8">
        <f>FC_TRA_ROAD_P2W_E!P36+FC_TRA_ROAD_CAR_E!P36+FC_TRA_ROAD_BUS_E!P36+FC_TRA_ROAD_LCV_E!P36+FC_TRA_ROAD_HGV_E!P36</f>
        <v>95.785875720000021</v>
      </c>
      <c r="Q36" s="8">
        <f>FC_TRA_ROAD_P2W_E!Q36+FC_TRA_ROAD_CAR_E!Q36+FC_TRA_ROAD_BUS_E!Q36+FC_TRA_ROAD_LCV_E!Q36+FC_TRA_ROAD_HGV_E!Q36</f>
        <v>98.688299039999976</v>
      </c>
      <c r="R36" s="8">
        <f>FC_TRA_ROAD_P2W_E!R36+FC_TRA_ROAD_CAR_E!R36+FC_TRA_ROAD_BUS_E!R36+FC_TRA_ROAD_LCV_E!R36+FC_TRA_ROAD_HGV_E!R36</f>
        <v>104.49360000000001</v>
      </c>
      <c r="S36" s="8">
        <f>FC_TRA_ROAD_P2W_E!S36+FC_TRA_ROAD_CAR_E!S36+FC_TRA_ROAD_BUS_E!S36+FC_TRA_ROAD_LCV_E!S36+FC_TRA_ROAD_HGV_E!S36</f>
        <v>107.39625048000001</v>
      </c>
      <c r="T36" s="8">
        <f>FC_TRA_ROAD_P2W_E!T36+FC_TRA_ROAD_CAR_E!T36+FC_TRA_ROAD_BUS_E!T36+FC_TRA_ROAD_LCV_E!T36+FC_TRA_ROAD_HGV_E!T36</f>
        <v>107.28289764000003</v>
      </c>
      <c r="U36" s="8">
        <f>FC_TRA_ROAD_P2W_E!U36+FC_TRA_ROAD_CAR_E!U36+FC_TRA_ROAD_BUS_E!U36+FC_TRA_ROAD_LCV_E!U36+FC_TRA_ROAD_HGV_E!U36</f>
        <v>105.30342539999999</v>
      </c>
      <c r="V36" s="8">
        <f>FC_TRA_ROAD_P2W_E!V36+FC_TRA_ROAD_CAR_E!V36+FC_TRA_ROAD_BUS_E!V36+FC_TRA_ROAD_LCV_E!V36+FC_TRA_ROAD_HGV_E!V36</f>
        <v>107.89259508000004</v>
      </c>
      <c r="W36" s="8">
        <f>FC_TRA_ROAD_P2W_E!W36+FC_TRA_ROAD_CAR_E!W36+FC_TRA_ROAD_BUS_E!W36+FC_TRA_ROAD_LCV_E!W36+FC_TRA_ROAD_HGV_E!W36</f>
        <v>81.345314520000017</v>
      </c>
      <c r="X36" s="8">
        <f>FC_TRA_ROAD_P2W_E!X36+FC_TRA_ROAD_CAR_E!X36+FC_TRA_ROAD_BUS_E!X36+FC_TRA_ROAD_LCV_E!X36+FC_TRA_ROAD_HGV_E!X36</f>
        <v>88.047443160000014</v>
      </c>
      <c r="Y36" s="8">
        <f>FC_TRA_ROAD_P2W_E!Y36+FC_TRA_ROAD_CAR_E!Y36+FC_TRA_ROAD_BUS_E!Y36+FC_TRA_ROAD_LCV_E!Y36+FC_TRA_ROAD_HGV_E!Y36</f>
        <v>97.454820240000032</v>
      </c>
      <c r="Z36" s="8">
        <f>FC_TRA_ROAD_P2W_E!Z36+FC_TRA_ROAD_CAR_E!Z36+FC_TRA_ROAD_BUS_E!Z36+FC_TRA_ROAD_LCV_E!Z36+FC_TRA_ROAD_HGV_E!Z36</f>
        <v>123.47372664000001</v>
      </c>
    </row>
    <row r="37" spans="1:26" ht="11.25" customHeight="1" x14ac:dyDescent="0.2">
      <c r="A37" s="28" t="s">
        <v>60</v>
      </c>
      <c r="B37" s="7" t="s">
        <v>61</v>
      </c>
      <c r="C37" s="8">
        <f>FC_TRA_ROAD_P2W_E!C37+FC_TRA_ROAD_CAR_E!C37+FC_TRA_ROAD_BUS_E!C37+FC_TRA_ROAD_LCV_E!C37+FC_TRA_ROAD_HGV_E!C37</f>
        <v>6591.1508308799994</v>
      </c>
      <c r="D37" s="8">
        <f>FC_TRA_ROAD_P2W_E!D37+FC_TRA_ROAD_CAR_E!D37+FC_TRA_ROAD_BUS_E!D37+FC_TRA_ROAD_LCV_E!D37+FC_TRA_ROAD_HGV_E!D37</f>
        <v>6193.7568831599992</v>
      </c>
      <c r="E37" s="8">
        <f>FC_TRA_ROAD_P2W_E!E37+FC_TRA_ROAD_CAR_E!E37+FC_TRA_ROAD_BUS_E!E37+FC_TRA_ROAD_LCV_E!E37+FC_TRA_ROAD_HGV_E!E37</f>
        <v>6417.2909631600032</v>
      </c>
      <c r="F37" s="8">
        <f>FC_TRA_ROAD_P2W_E!F37+FC_TRA_ROAD_CAR_E!F37+FC_TRA_ROAD_BUS_E!F37+FC_TRA_ROAD_LCV_E!F37+FC_TRA_ROAD_HGV_E!F37</f>
        <v>6224.8031722800015</v>
      </c>
      <c r="G37" s="8">
        <f>FC_TRA_ROAD_P2W_E!G37+FC_TRA_ROAD_CAR_E!G37+FC_TRA_ROAD_BUS_E!G37+FC_TRA_ROAD_LCV_E!G37+FC_TRA_ROAD_HGV_E!G37</f>
        <v>5982.6411691200001</v>
      </c>
      <c r="H37" s="8">
        <f>FC_TRA_ROAD_P2W_E!H37+FC_TRA_ROAD_CAR_E!H37+FC_TRA_ROAD_BUS_E!H37+FC_TRA_ROAD_LCV_E!H37+FC_TRA_ROAD_HGV_E!H37</f>
        <v>5613.1892308799979</v>
      </c>
      <c r="I37" s="8">
        <f>FC_TRA_ROAD_P2W_E!I37+FC_TRA_ROAD_CAR_E!I37+FC_TRA_ROAD_BUS_E!I37+FC_TRA_ROAD_LCV_E!I37+FC_TRA_ROAD_HGV_E!I37</f>
        <v>5190.9580522799988</v>
      </c>
      <c r="J37" s="8">
        <f>FC_TRA_ROAD_P2W_E!J37+FC_TRA_ROAD_CAR_E!J37+FC_TRA_ROAD_BUS_E!J37+FC_TRA_ROAD_LCV_E!J37+FC_TRA_ROAD_HGV_E!J37</f>
        <v>4839.0804831600008</v>
      </c>
      <c r="K37" s="8">
        <f>FC_TRA_ROAD_P2W_E!K37+FC_TRA_ROAD_CAR_E!K37+FC_TRA_ROAD_BUS_E!K37+FC_TRA_ROAD_LCV_E!K37+FC_TRA_ROAD_HGV_E!K37</f>
        <v>4537.2096831600002</v>
      </c>
      <c r="L37" s="8">
        <f>FC_TRA_ROAD_P2W_E!L37+FC_TRA_ROAD_CAR_E!L37+FC_TRA_ROAD_BUS_E!L37+FC_TRA_ROAD_LCV_E!L37+FC_TRA_ROAD_HGV_E!L37</f>
        <v>4433.5367722799992</v>
      </c>
      <c r="M37" s="8">
        <f>FC_TRA_ROAD_P2W_E!M37+FC_TRA_ROAD_CAR_E!M37+FC_TRA_ROAD_BUS_E!M37+FC_TRA_ROAD_LCV_E!M37+FC_TRA_ROAD_HGV_E!M37</f>
        <v>4207.8960831599998</v>
      </c>
      <c r="N37" s="8">
        <f>FC_TRA_ROAD_P2W_E!N37+FC_TRA_ROAD_CAR_E!N37+FC_TRA_ROAD_BUS_E!N37+FC_TRA_ROAD_LCV_E!N37+FC_TRA_ROAD_HGV_E!N37</f>
        <v>3790.1555445599993</v>
      </c>
      <c r="O37" s="8">
        <f>FC_TRA_ROAD_P2W_E!O37+FC_TRA_ROAD_CAR_E!O37+FC_TRA_ROAD_BUS_E!O37+FC_TRA_ROAD_LCV_E!O37+FC_TRA_ROAD_HGV_E!O37</f>
        <v>3430.3500000000017</v>
      </c>
      <c r="P37" s="8">
        <f>FC_TRA_ROAD_P2W_E!P37+FC_TRA_ROAD_CAR_E!P37+FC_TRA_ROAD_BUS_E!P37+FC_TRA_ROAD_LCV_E!P37+FC_TRA_ROAD_HGV_E!P37</f>
        <v>3341.9233108799999</v>
      </c>
      <c r="Q37" s="8">
        <f>FC_TRA_ROAD_P2W_E!Q37+FC_TRA_ROAD_CAR_E!Q37+FC_TRA_ROAD_BUS_E!Q37+FC_TRA_ROAD_LCV_E!Q37+FC_TRA_ROAD_HGV_E!Q37</f>
        <v>3320.5787999999993</v>
      </c>
      <c r="R37" s="8">
        <f>FC_TRA_ROAD_P2W_E!R37+FC_TRA_ROAD_CAR_E!R37+FC_TRA_ROAD_BUS_E!R37+FC_TRA_ROAD_LCV_E!R37+FC_TRA_ROAD_HGV_E!R37</f>
        <v>3189.4630891199999</v>
      </c>
      <c r="S37" s="8">
        <f>FC_TRA_ROAD_P2W_E!S37+FC_TRA_ROAD_CAR_E!S37+FC_TRA_ROAD_BUS_E!S37+FC_TRA_ROAD_LCV_E!S37+FC_TRA_ROAD_HGV_E!S37</f>
        <v>3140.6760277199987</v>
      </c>
      <c r="T37" s="8">
        <f>FC_TRA_ROAD_P2W_E!T37+FC_TRA_ROAD_CAR_E!T37+FC_TRA_ROAD_BUS_E!T37+FC_TRA_ROAD_LCV_E!T37+FC_TRA_ROAD_HGV_E!T37</f>
        <v>3133.6169911199986</v>
      </c>
      <c r="U37" s="8">
        <f>FC_TRA_ROAD_P2W_E!U37+FC_TRA_ROAD_CAR_E!U37+FC_TRA_ROAD_BUS_E!U37+FC_TRA_ROAD_LCV_E!U37+FC_TRA_ROAD_HGV_E!U37</f>
        <v>3098.7159865200001</v>
      </c>
      <c r="V37" s="8">
        <f>FC_TRA_ROAD_P2W_E!V37+FC_TRA_ROAD_CAR_E!V37+FC_TRA_ROAD_BUS_E!V37+FC_TRA_ROAD_LCV_E!V37+FC_TRA_ROAD_HGV_E!V37</f>
        <v>3211.548555599999</v>
      </c>
      <c r="W37" s="8">
        <f>FC_TRA_ROAD_P2W_E!W37+FC_TRA_ROAD_CAR_E!W37+FC_TRA_ROAD_BUS_E!W37+FC_TRA_ROAD_LCV_E!W37+FC_TRA_ROAD_HGV_E!W37</f>
        <v>2658.0851589599997</v>
      </c>
      <c r="X37" s="8">
        <f>FC_TRA_ROAD_P2W_E!X37+FC_TRA_ROAD_CAR_E!X37+FC_TRA_ROAD_BUS_E!X37+FC_TRA_ROAD_LCV_E!X37+FC_TRA_ROAD_HGV_E!X37</f>
        <v>2888.9676723600001</v>
      </c>
      <c r="Y37" s="8">
        <f>FC_TRA_ROAD_P2W_E!Y37+FC_TRA_ROAD_CAR_E!Y37+FC_TRA_ROAD_BUS_E!Y37+FC_TRA_ROAD_LCV_E!Y37+FC_TRA_ROAD_HGV_E!Y37</f>
        <v>3144.8807636399997</v>
      </c>
      <c r="Z37" s="8">
        <f>FC_TRA_ROAD_P2W_E!Z37+FC_TRA_ROAD_CAR_E!Z37+FC_TRA_ROAD_BUS_E!Z37+FC_TRA_ROAD_LCV_E!Z37+FC_TRA_ROAD_HGV_E!Z37</f>
        <v>3512.3490864000005</v>
      </c>
    </row>
    <row r="38" spans="1:26" ht="11.25" customHeight="1" x14ac:dyDescent="0.2">
      <c r="A38" s="28" t="s">
        <v>62</v>
      </c>
      <c r="B38" s="7" t="s">
        <v>63</v>
      </c>
      <c r="C38" s="8">
        <f>FC_TRA_ROAD_P2W_E!C38+FC_TRA_ROAD_CAR_E!C38+FC_TRA_ROAD_BUS_E!C38+FC_TRA_ROAD_LCV_E!C38+FC_TRA_ROAD_HGV_E!C38</f>
        <v>0</v>
      </c>
      <c r="D38" s="8">
        <f>FC_TRA_ROAD_P2W_E!D38+FC_TRA_ROAD_CAR_E!D38+FC_TRA_ROAD_BUS_E!D38+FC_TRA_ROAD_LCV_E!D38+FC_TRA_ROAD_HGV_E!D38</f>
        <v>0</v>
      </c>
      <c r="E38" s="8">
        <f>FC_TRA_ROAD_P2W_E!E38+FC_TRA_ROAD_CAR_E!E38+FC_TRA_ROAD_BUS_E!E38+FC_TRA_ROAD_LCV_E!E38+FC_TRA_ROAD_HGV_E!E38</f>
        <v>0</v>
      </c>
      <c r="F38" s="8">
        <f>FC_TRA_ROAD_P2W_E!F38+FC_TRA_ROAD_CAR_E!F38+FC_TRA_ROAD_BUS_E!F38+FC_TRA_ROAD_LCV_E!F38+FC_TRA_ROAD_HGV_E!F38</f>
        <v>0</v>
      </c>
      <c r="G38" s="8">
        <f>FC_TRA_ROAD_P2W_E!G38+FC_TRA_ROAD_CAR_E!G38+FC_TRA_ROAD_BUS_E!G38+FC_TRA_ROAD_LCV_E!G38+FC_TRA_ROAD_HGV_E!G38</f>
        <v>0</v>
      </c>
      <c r="H38" s="8">
        <f>FC_TRA_ROAD_P2W_E!H38+FC_TRA_ROAD_CAR_E!H38+FC_TRA_ROAD_BUS_E!H38+FC_TRA_ROAD_LCV_E!H38+FC_TRA_ROAD_HGV_E!H38</f>
        <v>0</v>
      </c>
      <c r="I38" s="8">
        <f>FC_TRA_ROAD_P2W_E!I38+FC_TRA_ROAD_CAR_E!I38+FC_TRA_ROAD_BUS_E!I38+FC_TRA_ROAD_LCV_E!I38+FC_TRA_ROAD_HGV_E!I38</f>
        <v>0</v>
      </c>
      <c r="J38" s="8">
        <f>FC_TRA_ROAD_P2W_E!J38+FC_TRA_ROAD_CAR_E!J38+FC_TRA_ROAD_BUS_E!J38+FC_TRA_ROAD_LCV_E!J38+FC_TRA_ROAD_HGV_E!J38</f>
        <v>0</v>
      </c>
      <c r="K38" s="8">
        <f>FC_TRA_ROAD_P2W_E!K38+FC_TRA_ROAD_CAR_E!K38+FC_TRA_ROAD_BUS_E!K38+FC_TRA_ROAD_LCV_E!K38+FC_TRA_ROAD_HGV_E!K38</f>
        <v>0</v>
      </c>
      <c r="L38" s="8">
        <f>FC_TRA_ROAD_P2W_E!L38+FC_TRA_ROAD_CAR_E!L38+FC_TRA_ROAD_BUS_E!L38+FC_TRA_ROAD_LCV_E!L38+FC_TRA_ROAD_HGV_E!L38</f>
        <v>0</v>
      </c>
      <c r="M38" s="8">
        <f>FC_TRA_ROAD_P2W_E!M38+FC_TRA_ROAD_CAR_E!M38+FC_TRA_ROAD_BUS_E!M38+FC_TRA_ROAD_LCV_E!M38+FC_TRA_ROAD_HGV_E!M38</f>
        <v>0</v>
      </c>
      <c r="N38" s="8">
        <f>FC_TRA_ROAD_P2W_E!N38+FC_TRA_ROAD_CAR_E!N38+FC_TRA_ROAD_BUS_E!N38+FC_TRA_ROAD_LCV_E!N38+FC_TRA_ROAD_HGV_E!N38</f>
        <v>0</v>
      </c>
      <c r="O38" s="8">
        <f>FC_TRA_ROAD_P2W_E!O38+FC_TRA_ROAD_CAR_E!O38+FC_TRA_ROAD_BUS_E!O38+FC_TRA_ROAD_LCV_E!O38+FC_TRA_ROAD_HGV_E!O38</f>
        <v>0</v>
      </c>
      <c r="P38" s="8">
        <f>FC_TRA_ROAD_P2W_E!P38+FC_TRA_ROAD_CAR_E!P38+FC_TRA_ROAD_BUS_E!P38+FC_TRA_ROAD_LCV_E!P38+FC_TRA_ROAD_HGV_E!P38</f>
        <v>0</v>
      </c>
      <c r="Q38" s="8">
        <f>FC_TRA_ROAD_P2W_E!Q38+FC_TRA_ROAD_CAR_E!Q38+FC_TRA_ROAD_BUS_E!Q38+FC_TRA_ROAD_LCV_E!Q38+FC_TRA_ROAD_HGV_E!Q38</f>
        <v>0</v>
      </c>
      <c r="R38" s="8">
        <f>FC_TRA_ROAD_P2W_E!R38+FC_TRA_ROAD_CAR_E!R38+FC_TRA_ROAD_BUS_E!R38+FC_TRA_ROAD_LCV_E!R38+FC_TRA_ROAD_HGV_E!R38</f>
        <v>0</v>
      </c>
      <c r="S38" s="8">
        <f>FC_TRA_ROAD_P2W_E!S38+FC_TRA_ROAD_CAR_E!S38+FC_TRA_ROAD_BUS_E!S38+FC_TRA_ROAD_LCV_E!S38+FC_TRA_ROAD_HGV_E!S38</f>
        <v>0</v>
      </c>
      <c r="T38" s="8">
        <f>FC_TRA_ROAD_P2W_E!T38+FC_TRA_ROAD_CAR_E!T38+FC_TRA_ROAD_BUS_E!T38+FC_TRA_ROAD_LCV_E!T38+FC_TRA_ROAD_HGV_E!T38</f>
        <v>0</v>
      </c>
      <c r="U38" s="8">
        <f>FC_TRA_ROAD_P2W_E!U38+FC_TRA_ROAD_CAR_E!U38+FC_TRA_ROAD_BUS_E!U38+FC_TRA_ROAD_LCV_E!U38+FC_TRA_ROAD_HGV_E!U38</f>
        <v>0</v>
      </c>
      <c r="V38" s="8">
        <f>FC_TRA_ROAD_P2W_E!V38+FC_TRA_ROAD_CAR_E!V38+FC_TRA_ROAD_BUS_E!V38+FC_TRA_ROAD_LCV_E!V38+FC_TRA_ROAD_HGV_E!V38</f>
        <v>0</v>
      </c>
      <c r="W38" s="8">
        <f>FC_TRA_ROAD_P2W_E!W38+FC_TRA_ROAD_CAR_E!W38+FC_TRA_ROAD_BUS_E!W38+FC_TRA_ROAD_LCV_E!W38+FC_TRA_ROAD_HGV_E!W38</f>
        <v>0</v>
      </c>
      <c r="X38" s="8">
        <f>FC_TRA_ROAD_P2W_E!X38+FC_TRA_ROAD_CAR_E!X38+FC_TRA_ROAD_BUS_E!X38+FC_TRA_ROAD_LCV_E!X38+FC_TRA_ROAD_HGV_E!X38</f>
        <v>0</v>
      </c>
      <c r="Y38" s="8">
        <f>FC_TRA_ROAD_P2W_E!Y38+FC_TRA_ROAD_CAR_E!Y38+FC_TRA_ROAD_BUS_E!Y38+FC_TRA_ROAD_LCV_E!Y38+FC_TRA_ROAD_HGV_E!Y38</f>
        <v>0</v>
      </c>
      <c r="Z38" s="8">
        <f>FC_TRA_ROAD_P2W_E!Z38+FC_TRA_ROAD_CAR_E!Z38+FC_TRA_ROAD_BUS_E!Z38+FC_TRA_ROAD_LCV_E!Z38+FC_TRA_ROAD_HGV_E!Z38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FC_TRA_ROAD_P2W_E!C39+FC_TRA_ROAD_CAR_E!C39+FC_TRA_ROAD_BUS_E!C39+FC_TRA_ROAD_LCV_E!C39+FC_TRA_ROAD_HGV_E!C39</f>
        <v>0</v>
      </c>
      <c r="D39" s="8">
        <f>FC_TRA_ROAD_P2W_E!D39+FC_TRA_ROAD_CAR_E!D39+FC_TRA_ROAD_BUS_E!D39+FC_TRA_ROAD_LCV_E!D39+FC_TRA_ROAD_HGV_E!D39</f>
        <v>0</v>
      </c>
      <c r="E39" s="8">
        <f>FC_TRA_ROAD_P2W_E!E39+FC_TRA_ROAD_CAR_E!E39+FC_TRA_ROAD_BUS_E!E39+FC_TRA_ROAD_LCV_E!E39+FC_TRA_ROAD_HGV_E!E39</f>
        <v>0</v>
      </c>
      <c r="F39" s="8">
        <f>FC_TRA_ROAD_P2W_E!F39+FC_TRA_ROAD_CAR_E!F39+FC_TRA_ROAD_BUS_E!F39+FC_TRA_ROAD_LCV_E!F39+FC_TRA_ROAD_HGV_E!F39</f>
        <v>0</v>
      </c>
      <c r="G39" s="8">
        <f>FC_TRA_ROAD_P2W_E!G39+FC_TRA_ROAD_CAR_E!G39+FC_TRA_ROAD_BUS_E!G39+FC_TRA_ROAD_LCV_E!G39+FC_TRA_ROAD_HGV_E!G39</f>
        <v>0</v>
      </c>
      <c r="H39" s="8">
        <f>FC_TRA_ROAD_P2W_E!H39+FC_TRA_ROAD_CAR_E!H39+FC_TRA_ROAD_BUS_E!H39+FC_TRA_ROAD_LCV_E!H39+FC_TRA_ROAD_HGV_E!H39</f>
        <v>0</v>
      </c>
      <c r="I39" s="8">
        <f>FC_TRA_ROAD_P2W_E!I39+FC_TRA_ROAD_CAR_E!I39+FC_TRA_ROAD_BUS_E!I39+FC_TRA_ROAD_LCV_E!I39+FC_TRA_ROAD_HGV_E!I39</f>
        <v>0</v>
      </c>
      <c r="J39" s="8">
        <f>FC_TRA_ROAD_P2W_E!J39+FC_TRA_ROAD_CAR_E!J39+FC_TRA_ROAD_BUS_E!J39+FC_TRA_ROAD_LCV_E!J39+FC_TRA_ROAD_HGV_E!J39</f>
        <v>0</v>
      </c>
      <c r="K39" s="8">
        <f>FC_TRA_ROAD_P2W_E!K39+FC_TRA_ROAD_CAR_E!K39+FC_TRA_ROAD_BUS_E!K39+FC_TRA_ROAD_LCV_E!K39+FC_TRA_ROAD_HGV_E!K39</f>
        <v>0</v>
      </c>
      <c r="L39" s="8">
        <f>FC_TRA_ROAD_P2W_E!L39+FC_TRA_ROAD_CAR_E!L39+FC_TRA_ROAD_BUS_E!L39+FC_TRA_ROAD_LCV_E!L39+FC_TRA_ROAD_HGV_E!L39</f>
        <v>0</v>
      </c>
      <c r="M39" s="8">
        <f>FC_TRA_ROAD_P2W_E!M39+FC_TRA_ROAD_CAR_E!M39+FC_TRA_ROAD_BUS_E!M39+FC_TRA_ROAD_LCV_E!M39+FC_TRA_ROAD_HGV_E!M39</f>
        <v>0</v>
      </c>
      <c r="N39" s="8">
        <f>FC_TRA_ROAD_P2W_E!N39+FC_TRA_ROAD_CAR_E!N39+FC_TRA_ROAD_BUS_E!N39+FC_TRA_ROAD_LCV_E!N39+FC_TRA_ROAD_HGV_E!N39</f>
        <v>0</v>
      </c>
      <c r="O39" s="8">
        <f>FC_TRA_ROAD_P2W_E!O39+FC_TRA_ROAD_CAR_E!O39+FC_TRA_ROAD_BUS_E!O39+FC_TRA_ROAD_LCV_E!O39+FC_TRA_ROAD_HGV_E!O39</f>
        <v>0</v>
      </c>
      <c r="P39" s="8">
        <f>FC_TRA_ROAD_P2W_E!P39+FC_TRA_ROAD_CAR_E!P39+FC_TRA_ROAD_BUS_E!P39+FC_TRA_ROAD_LCV_E!P39+FC_TRA_ROAD_HGV_E!P39</f>
        <v>0</v>
      </c>
      <c r="Q39" s="8">
        <f>FC_TRA_ROAD_P2W_E!Q39+FC_TRA_ROAD_CAR_E!Q39+FC_TRA_ROAD_BUS_E!Q39+FC_TRA_ROAD_LCV_E!Q39+FC_TRA_ROAD_HGV_E!Q39</f>
        <v>0</v>
      </c>
      <c r="R39" s="8">
        <f>FC_TRA_ROAD_P2W_E!R39+FC_TRA_ROAD_CAR_E!R39+FC_TRA_ROAD_BUS_E!R39+FC_TRA_ROAD_LCV_E!R39+FC_TRA_ROAD_HGV_E!R39</f>
        <v>0</v>
      </c>
      <c r="S39" s="8">
        <f>FC_TRA_ROAD_P2W_E!S39+FC_TRA_ROAD_CAR_E!S39+FC_TRA_ROAD_BUS_E!S39+FC_TRA_ROAD_LCV_E!S39+FC_TRA_ROAD_HGV_E!S39</f>
        <v>0</v>
      </c>
      <c r="T39" s="8">
        <f>FC_TRA_ROAD_P2W_E!T39+FC_TRA_ROAD_CAR_E!T39+FC_TRA_ROAD_BUS_E!T39+FC_TRA_ROAD_LCV_E!T39+FC_TRA_ROAD_HGV_E!T39</f>
        <v>0</v>
      </c>
      <c r="U39" s="8">
        <f>FC_TRA_ROAD_P2W_E!U39+FC_TRA_ROAD_CAR_E!U39+FC_TRA_ROAD_BUS_E!U39+FC_TRA_ROAD_LCV_E!U39+FC_TRA_ROAD_HGV_E!U39</f>
        <v>0</v>
      </c>
      <c r="V39" s="8">
        <f>FC_TRA_ROAD_P2W_E!V39+FC_TRA_ROAD_CAR_E!V39+FC_TRA_ROAD_BUS_E!V39+FC_TRA_ROAD_LCV_E!V39+FC_TRA_ROAD_HGV_E!V39</f>
        <v>0</v>
      </c>
      <c r="W39" s="8">
        <f>FC_TRA_ROAD_P2W_E!W39+FC_TRA_ROAD_CAR_E!W39+FC_TRA_ROAD_BUS_E!W39+FC_TRA_ROAD_LCV_E!W39+FC_TRA_ROAD_HGV_E!W39</f>
        <v>0</v>
      </c>
      <c r="X39" s="8">
        <f>FC_TRA_ROAD_P2W_E!X39+FC_TRA_ROAD_CAR_E!X39+FC_TRA_ROAD_BUS_E!X39+FC_TRA_ROAD_LCV_E!X39+FC_TRA_ROAD_HGV_E!X39</f>
        <v>0</v>
      </c>
      <c r="Y39" s="8">
        <f>FC_TRA_ROAD_P2W_E!Y39+FC_TRA_ROAD_CAR_E!Y39+FC_TRA_ROAD_BUS_E!Y39+FC_TRA_ROAD_LCV_E!Y39+FC_TRA_ROAD_HGV_E!Y39</f>
        <v>0</v>
      </c>
      <c r="Z39" s="8">
        <f>FC_TRA_ROAD_P2W_E!Z39+FC_TRA_ROAD_CAR_E!Z39+FC_TRA_ROAD_BUS_E!Z39+FC_TRA_ROAD_LCV_E!Z39+FC_TRA_ROAD_HGV_E!Z39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FC_TRA_ROAD_P2W_E!C40+FC_TRA_ROAD_CAR_E!C40+FC_TRA_ROAD_BUS_E!C40+FC_TRA_ROAD_LCV_E!C40+FC_TRA_ROAD_HGV_E!C40</f>
        <v>0</v>
      </c>
      <c r="D40" s="8">
        <f>FC_TRA_ROAD_P2W_E!D40+FC_TRA_ROAD_CAR_E!D40+FC_TRA_ROAD_BUS_E!D40+FC_TRA_ROAD_LCV_E!D40+FC_TRA_ROAD_HGV_E!D40</f>
        <v>0</v>
      </c>
      <c r="E40" s="8">
        <f>FC_TRA_ROAD_P2W_E!E40+FC_TRA_ROAD_CAR_E!E40+FC_TRA_ROAD_BUS_E!E40+FC_TRA_ROAD_LCV_E!E40+FC_TRA_ROAD_HGV_E!E40</f>
        <v>0</v>
      </c>
      <c r="F40" s="8">
        <f>FC_TRA_ROAD_P2W_E!F40+FC_TRA_ROAD_CAR_E!F40+FC_TRA_ROAD_BUS_E!F40+FC_TRA_ROAD_LCV_E!F40+FC_TRA_ROAD_HGV_E!F40</f>
        <v>0</v>
      </c>
      <c r="G40" s="8">
        <f>FC_TRA_ROAD_P2W_E!G40+FC_TRA_ROAD_CAR_E!G40+FC_TRA_ROAD_BUS_E!G40+FC_TRA_ROAD_LCV_E!G40+FC_TRA_ROAD_HGV_E!G40</f>
        <v>0</v>
      </c>
      <c r="H40" s="8">
        <f>FC_TRA_ROAD_P2W_E!H40+FC_TRA_ROAD_CAR_E!H40+FC_TRA_ROAD_BUS_E!H40+FC_TRA_ROAD_LCV_E!H40+FC_TRA_ROAD_HGV_E!H40</f>
        <v>0</v>
      </c>
      <c r="I40" s="8">
        <f>FC_TRA_ROAD_P2W_E!I40+FC_TRA_ROAD_CAR_E!I40+FC_TRA_ROAD_BUS_E!I40+FC_TRA_ROAD_LCV_E!I40+FC_TRA_ROAD_HGV_E!I40</f>
        <v>0</v>
      </c>
      <c r="J40" s="8">
        <f>FC_TRA_ROAD_P2W_E!J40+FC_TRA_ROAD_CAR_E!J40+FC_TRA_ROAD_BUS_E!J40+FC_TRA_ROAD_LCV_E!J40+FC_TRA_ROAD_HGV_E!J40</f>
        <v>0</v>
      </c>
      <c r="K40" s="8">
        <f>FC_TRA_ROAD_P2W_E!K40+FC_TRA_ROAD_CAR_E!K40+FC_TRA_ROAD_BUS_E!K40+FC_TRA_ROAD_LCV_E!K40+FC_TRA_ROAD_HGV_E!K40</f>
        <v>0</v>
      </c>
      <c r="L40" s="8">
        <f>FC_TRA_ROAD_P2W_E!L40+FC_TRA_ROAD_CAR_E!L40+FC_TRA_ROAD_BUS_E!L40+FC_TRA_ROAD_LCV_E!L40+FC_TRA_ROAD_HGV_E!L40</f>
        <v>0</v>
      </c>
      <c r="M40" s="8">
        <f>FC_TRA_ROAD_P2W_E!M40+FC_TRA_ROAD_CAR_E!M40+FC_TRA_ROAD_BUS_E!M40+FC_TRA_ROAD_LCV_E!M40+FC_TRA_ROAD_HGV_E!M40</f>
        <v>0</v>
      </c>
      <c r="N40" s="8">
        <f>FC_TRA_ROAD_P2W_E!N40+FC_TRA_ROAD_CAR_E!N40+FC_TRA_ROAD_BUS_E!N40+FC_TRA_ROAD_LCV_E!N40+FC_TRA_ROAD_HGV_E!N40</f>
        <v>0</v>
      </c>
      <c r="O40" s="8">
        <f>FC_TRA_ROAD_P2W_E!O40+FC_TRA_ROAD_CAR_E!O40+FC_TRA_ROAD_BUS_E!O40+FC_TRA_ROAD_LCV_E!O40+FC_TRA_ROAD_HGV_E!O40</f>
        <v>0</v>
      </c>
      <c r="P40" s="8">
        <f>FC_TRA_ROAD_P2W_E!P40+FC_TRA_ROAD_CAR_E!P40+FC_TRA_ROAD_BUS_E!P40+FC_TRA_ROAD_LCV_E!P40+FC_TRA_ROAD_HGV_E!P40</f>
        <v>0</v>
      </c>
      <c r="Q40" s="8">
        <f>FC_TRA_ROAD_P2W_E!Q40+FC_TRA_ROAD_CAR_E!Q40+FC_TRA_ROAD_BUS_E!Q40+FC_TRA_ROAD_LCV_E!Q40+FC_TRA_ROAD_HGV_E!Q40</f>
        <v>0</v>
      </c>
      <c r="R40" s="8">
        <f>FC_TRA_ROAD_P2W_E!R40+FC_TRA_ROAD_CAR_E!R40+FC_TRA_ROAD_BUS_E!R40+FC_TRA_ROAD_LCV_E!R40+FC_TRA_ROAD_HGV_E!R40</f>
        <v>0</v>
      </c>
      <c r="S40" s="8">
        <f>FC_TRA_ROAD_P2W_E!S40+FC_TRA_ROAD_CAR_E!S40+FC_TRA_ROAD_BUS_E!S40+FC_TRA_ROAD_LCV_E!S40+FC_TRA_ROAD_HGV_E!S40</f>
        <v>0</v>
      </c>
      <c r="T40" s="8">
        <f>FC_TRA_ROAD_P2W_E!T40+FC_TRA_ROAD_CAR_E!T40+FC_TRA_ROAD_BUS_E!T40+FC_TRA_ROAD_LCV_E!T40+FC_TRA_ROAD_HGV_E!T40</f>
        <v>0</v>
      </c>
      <c r="U40" s="8">
        <f>FC_TRA_ROAD_P2W_E!U40+FC_TRA_ROAD_CAR_E!U40+FC_TRA_ROAD_BUS_E!U40+FC_TRA_ROAD_LCV_E!U40+FC_TRA_ROAD_HGV_E!U40</f>
        <v>0</v>
      </c>
      <c r="V40" s="8">
        <f>FC_TRA_ROAD_P2W_E!V40+FC_TRA_ROAD_CAR_E!V40+FC_TRA_ROAD_BUS_E!V40+FC_TRA_ROAD_LCV_E!V40+FC_TRA_ROAD_HGV_E!V40</f>
        <v>0</v>
      </c>
      <c r="W40" s="8">
        <f>FC_TRA_ROAD_P2W_E!W40+FC_TRA_ROAD_CAR_E!W40+FC_TRA_ROAD_BUS_E!W40+FC_TRA_ROAD_LCV_E!W40+FC_TRA_ROAD_HGV_E!W40</f>
        <v>0</v>
      </c>
      <c r="X40" s="8">
        <f>FC_TRA_ROAD_P2W_E!X40+FC_TRA_ROAD_CAR_E!X40+FC_TRA_ROAD_BUS_E!X40+FC_TRA_ROAD_LCV_E!X40+FC_TRA_ROAD_HGV_E!X40</f>
        <v>0</v>
      </c>
      <c r="Y40" s="8">
        <f>FC_TRA_ROAD_P2W_E!Y40+FC_TRA_ROAD_CAR_E!Y40+FC_TRA_ROAD_BUS_E!Y40+FC_TRA_ROAD_LCV_E!Y40+FC_TRA_ROAD_HGV_E!Y40</f>
        <v>0</v>
      </c>
      <c r="Z40" s="8">
        <f>FC_TRA_ROAD_P2W_E!Z40+FC_TRA_ROAD_CAR_E!Z40+FC_TRA_ROAD_BUS_E!Z40+FC_TRA_ROAD_LCV_E!Z40+FC_TRA_ROAD_HGV_E!Z40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FC_TRA_ROAD_P2W_E!C41+FC_TRA_ROAD_CAR_E!C41+FC_TRA_ROAD_BUS_E!C41+FC_TRA_ROAD_LCV_E!C41+FC_TRA_ROAD_HGV_E!C41</f>
        <v>0</v>
      </c>
      <c r="D41" s="8">
        <f>FC_TRA_ROAD_P2W_E!D41+FC_TRA_ROAD_CAR_E!D41+FC_TRA_ROAD_BUS_E!D41+FC_TRA_ROAD_LCV_E!D41+FC_TRA_ROAD_HGV_E!D41</f>
        <v>0</v>
      </c>
      <c r="E41" s="8">
        <f>FC_TRA_ROAD_P2W_E!E41+FC_TRA_ROAD_CAR_E!E41+FC_TRA_ROAD_BUS_E!E41+FC_TRA_ROAD_LCV_E!E41+FC_TRA_ROAD_HGV_E!E41</f>
        <v>0</v>
      </c>
      <c r="F41" s="8">
        <f>FC_TRA_ROAD_P2W_E!F41+FC_TRA_ROAD_CAR_E!F41+FC_TRA_ROAD_BUS_E!F41+FC_TRA_ROAD_LCV_E!F41+FC_TRA_ROAD_HGV_E!F41</f>
        <v>0</v>
      </c>
      <c r="G41" s="8">
        <f>FC_TRA_ROAD_P2W_E!G41+FC_TRA_ROAD_CAR_E!G41+FC_TRA_ROAD_BUS_E!G41+FC_TRA_ROAD_LCV_E!G41+FC_TRA_ROAD_HGV_E!G41</f>
        <v>0</v>
      </c>
      <c r="H41" s="8">
        <f>FC_TRA_ROAD_P2W_E!H41+FC_TRA_ROAD_CAR_E!H41+FC_TRA_ROAD_BUS_E!H41+FC_TRA_ROAD_LCV_E!H41+FC_TRA_ROAD_HGV_E!H41</f>
        <v>0</v>
      </c>
      <c r="I41" s="8">
        <f>FC_TRA_ROAD_P2W_E!I41+FC_TRA_ROAD_CAR_E!I41+FC_TRA_ROAD_BUS_E!I41+FC_TRA_ROAD_LCV_E!I41+FC_TRA_ROAD_HGV_E!I41</f>
        <v>0</v>
      </c>
      <c r="J41" s="8">
        <f>FC_TRA_ROAD_P2W_E!J41+FC_TRA_ROAD_CAR_E!J41+FC_TRA_ROAD_BUS_E!J41+FC_TRA_ROAD_LCV_E!J41+FC_TRA_ROAD_HGV_E!J41</f>
        <v>0</v>
      </c>
      <c r="K41" s="8">
        <f>FC_TRA_ROAD_P2W_E!K41+FC_TRA_ROAD_CAR_E!K41+FC_TRA_ROAD_BUS_E!K41+FC_TRA_ROAD_LCV_E!K41+FC_TRA_ROAD_HGV_E!K41</f>
        <v>0</v>
      </c>
      <c r="L41" s="8">
        <f>FC_TRA_ROAD_P2W_E!L41+FC_TRA_ROAD_CAR_E!L41+FC_TRA_ROAD_BUS_E!L41+FC_TRA_ROAD_LCV_E!L41+FC_TRA_ROAD_HGV_E!L41</f>
        <v>0</v>
      </c>
      <c r="M41" s="8">
        <f>FC_TRA_ROAD_P2W_E!M41+FC_TRA_ROAD_CAR_E!M41+FC_TRA_ROAD_BUS_E!M41+FC_TRA_ROAD_LCV_E!M41+FC_TRA_ROAD_HGV_E!M41</f>
        <v>0</v>
      </c>
      <c r="N41" s="8">
        <f>FC_TRA_ROAD_P2W_E!N41+FC_TRA_ROAD_CAR_E!N41+FC_TRA_ROAD_BUS_E!N41+FC_TRA_ROAD_LCV_E!N41+FC_TRA_ROAD_HGV_E!N41</f>
        <v>0</v>
      </c>
      <c r="O41" s="8">
        <f>FC_TRA_ROAD_P2W_E!O41+FC_TRA_ROAD_CAR_E!O41+FC_TRA_ROAD_BUS_E!O41+FC_TRA_ROAD_LCV_E!O41+FC_TRA_ROAD_HGV_E!O41</f>
        <v>0</v>
      </c>
      <c r="P41" s="8">
        <f>FC_TRA_ROAD_P2W_E!P41+FC_TRA_ROAD_CAR_E!P41+FC_TRA_ROAD_BUS_E!P41+FC_TRA_ROAD_LCV_E!P41+FC_TRA_ROAD_HGV_E!P41</f>
        <v>0</v>
      </c>
      <c r="Q41" s="8">
        <f>FC_TRA_ROAD_P2W_E!Q41+FC_TRA_ROAD_CAR_E!Q41+FC_TRA_ROAD_BUS_E!Q41+FC_TRA_ROAD_LCV_E!Q41+FC_TRA_ROAD_HGV_E!Q41</f>
        <v>0</v>
      </c>
      <c r="R41" s="8">
        <f>FC_TRA_ROAD_P2W_E!R41+FC_TRA_ROAD_CAR_E!R41+FC_TRA_ROAD_BUS_E!R41+FC_TRA_ROAD_LCV_E!R41+FC_TRA_ROAD_HGV_E!R41</f>
        <v>0</v>
      </c>
      <c r="S41" s="8">
        <f>FC_TRA_ROAD_P2W_E!S41+FC_TRA_ROAD_CAR_E!S41+FC_TRA_ROAD_BUS_E!S41+FC_TRA_ROAD_LCV_E!S41+FC_TRA_ROAD_HGV_E!S41</f>
        <v>0</v>
      </c>
      <c r="T41" s="8">
        <f>FC_TRA_ROAD_P2W_E!T41+FC_TRA_ROAD_CAR_E!T41+FC_TRA_ROAD_BUS_E!T41+FC_TRA_ROAD_LCV_E!T41+FC_TRA_ROAD_HGV_E!T41</f>
        <v>0</v>
      </c>
      <c r="U41" s="8">
        <f>FC_TRA_ROAD_P2W_E!U41+FC_TRA_ROAD_CAR_E!U41+FC_TRA_ROAD_BUS_E!U41+FC_TRA_ROAD_LCV_E!U41+FC_TRA_ROAD_HGV_E!U41</f>
        <v>0</v>
      </c>
      <c r="V41" s="8">
        <f>FC_TRA_ROAD_P2W_E!V41+FC_TRA_ROAD_CAR_E!V41+FC_TRA_ROAD_BUS_E!V41+FC_TRA_ROAD_LCV_E!V41+FC_TRA_ROAD_HGV_E!V41</f>
        <v>0</v>
      </c>
      <c r="W41" s="8">
        <f>FC_TRA_ROAD_P2W_E!W41+FC_TRA_ROAD_CAR_E!W41+FC_TRA_ROAD_BUS_E!W41+FC_TRA_ROAD_LCV_E!W41+FC_TRA_ROAD_HGV_E!W41</f>
        <v>0</v>
      </c>
      <c r="X41" s="8">
        <f>FC_TRA_ROAD_P2W_E!X41+FC_TRA_ROAD_CAR_E!X41+FC_TRA_ROAD_BUS_E!X41+FC_TRA_ROAD_LCV_E!X41+FC_TRA_ROAD_HGV_E!X41</f>
        <v>0</v>
      </c>
      <c r="Y41" s="8">
        <f>FC_TRA_ROAD_P2W_E!Y41+FC_TRA_ROAD_CAR_E!Y41+FC_TRA_ROAD_BUS_E!Y41+FC_TRA_ROAD_LCV_E!Y41+FC_TRA_ROAD_HGV_E!Y41</f>
        <v>0</v>
      </c>
      <c r="Z41" s="8">
        <f>FC_TRA_ROAD_P2W_E!Z41+FC_TRA_ROAD_CAR_E!Z41+FC_TRA_ROAD_BUS_E!Z41+FC_TRA_ROAD_LCV_E!Z41+FC_TRA_ROAD_HGV_E!Z41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FC_TRA_ROAD_P2W_E!C42+FC_TRA_ROAD_CAR_E!C42+FC_TRA_ROAD_BUS_E!C42+FC_TRA_ROAD_LCV_E!C42+FC_TRA_ROAD_HGV_E!C42</f>
        <v>0</v>
      </c>
      <c r="D42" s="8">
        <f>FC_TRA_ROAD_P2W_E!D42+FC_TRA_ROAD_CAR_E!D42+FC_TRA_ROAD_BUS_E!D42+FC_TRA_ROAD_LCV_E!D42+FC_TRA_ROAD_HGV_E!D42</f>
        <v>0</v>
      </c>
      <c r="E42" s="8">
        <f>FC_TRA_ROAD_P2W_E!E42+FC_TRA_ROAD_CAR_E!E42+FC_TRA_ROAD_BUS_E!E42+FC_TRA_ROAD_LCV_E!E42+FC_TRA_ROAD_HGV_E!E42</f>
        <v>0</v>
      </c>
      <c r="F42" s="8">
        <f>FC_TRA_ROAD_P2W_E!F42+FC_TRA_ROAD_CAR_E!F42+FC_TRA_ROAD_BUS_E!F42+FC_TRA_ROAD_LCV_E!F42+FC_TRA_ROAD_HGV_E!F42</f>
        <v>0</v>
      </c>
      <c r="G42" s="8">
        <f>FC_TRA_ROAD_P2W_E!G42+FC_TRA_ROAD_CAR_E!G42+FC_TRA_ROAD_BUS_E!G42+FC_TRA_ROAD_LCV_E!G42+FC_TRA_ROAD_HGV_E!G42</f>
        <v>0</v>
      </c>
      <c r="H42" s="8">
        <f>FC_TRA_ROAD_P2W_E!H42+FC_TRA_ROAD_CAR_E!H42+FC_TRA_ROAD_BUS_E!H42+FC_TRA_ROAD_LCV_E!H42+FC_TRA_ROAD_HGV_E!H42</f>
        <v>0</v>
      </c>
      <c r="I42" s="8">
        <f>FC_TRA_ROAD_P2W_E!I42+FC_TRA_ROAD_CAR_E!I42+FC_TRA_ROAD_BUS_E!I42+FC_TRA_ROAD_LCV_E!I42+FC_TRA_ROAD_HGV_E!I42</f>
        <v>0</v>
      </c>
      <c r="J42" s="8">
        <f>FC_TRA_ROAD_P2W_E!J42+FC_TRA_ROAD_CAR_E!J42+FC_TRA_ROAD_BUS_E!J42+FC_TRA_ROAD_LCV_E!J42+FC_TRA_ROAD_HGV_E!J42</f>
        <v>0</v>
      </c>
      <c r="K42" s="8">
        <f>FC_TRA_ROAD_P2W_E!K42+FC_TRA_ROAD_CAR_E!K42+FC_TRA_ROAD_BUS_E!K42+FC_TRA_ROAD_LCV_E!K42+FC_TRA_ROAD_HGV_E!K42</f>
        <v>0</v>
      </c>
      <c r="L42" s="8">
        <f>FC_TRA_ROAD_P2W_E!L42+FC_TRA_ROAD_CAR_E!L42+FC_TRA_ROAD_BUS_E!L42+FC_TRA_ROAD_LCV_E!L42+FC_TRA_ROAD_HGV_E!L42</f>
        <v>0</v>
      </c>
      <c r="M42" s="8">
        <f>FC_TRA_ROAD_P2W_E!M42+FC_TRA_ROAD_CAR_E!M42+FC_TRA_ROAD_BUS_E!M42+FC_TRA_ROAD_LCV_E!M42+FC_TRA_ROAD_HGV_E!M42</f>
        <v>0</v>
      </c>
      <c r="N42" s="8">
        <f>FC_TRA_ROAD_P2W_E!N42+FC_TRA_ROAD_CAR_E!N42+FC_TRA_ROAD_BUS_E!N42+FC_TRA_ROAD_LCV_E!N42+FC_TRA_ROAD_HGV_E!N42</f>
        <v>0</v>
      </c>
      <c r="O42" s="8">
        <f>FC_TRA_ROAD_P2W_E!O42+FC_TRA_ROAD_CAR_E!O42+FC_TRA_ROAD_BUS_E!O42+FC_TRA_ROAD_LCV_E!O42+FC_TRA_ROAD_HGV_E!O42</f>
        <v>0</v>
      </c>
      <c r="P42" s="8">
        <f>FC_TRA_ROAD_P2W_E!P42+FC_TRA_ROAD_CAR_E!P42+FC_TRA_ROAD_BUS_E!P42+FC_TRA_ROAD_LCV_E!P42+FC_TRA_ROAD_HGV_E!P42</f>
        <v>0</v>
      </c>
      <c r="Q42" s="8">
        <f>FC_TRA_ROAD_P2W_E!Q42+FC_TRA_ROAD_CAR_E!Q42+FC_TRA_ROAD_BUS_E!Q42+FC_TRA_ROAD_LCV_E!Q42+FC_TRA_ROAD_HGV_E!Q42</f>
        <v>0</v>
      </c>
      <c r="R42" s="8">
        <f>FC_TRA_ROAD_P2W_E!R42+FC_TRA_ROAD_CAR_E!R42+FC_TRA_ROAD_BUS_E!R42+FC_TRA_ROAD_LCV_E!R42+FC_TRA_ROAD_HGV_E!R42</f>
        <v>0</v>
      </c>
      <c r="S42" s="8">
        <f>FC_TRA_ROAD_P2W_E!S42+FC_TRA_ROAD_CAR_E!S42+FC_TRA_ROAD_BUS_E!S42+FC_TRA_ROAD_LCV_E!S42+FC_TRA_ROAD_HGV_E!S42</f>
        <v>0</v>
      </c>
      <c r="T42" s="8">
        <f>FC_TRA_ROAD_P2W_E!T42+FC_TRA_ROAD_CAR_E!T42+FC_TRA_ROAD_BUS_E!T42+FC_TRA_ROAD_LCV_E!T42+FC_TRA_ROAD_HGV_E!T42</f>
        <v>0</v>
      </c>
      <c r="U42" s="8">
        <f>FC_TRA_ROAD_P2W_E!U42+FC_TRA_ROAD_CAR_E!U42+FC_TRA_ROAD_BUS_E!U42+FC_TRA_ROAD_LCV_E!U42+FC_TRA_ROAD_HGV_E!U42</f>
        <v>0</v>
      </c>
      <c r="V42" s="8">
        <f>FC_TRA_ROAD_P2W_E!V42+FC_TRA_ROAD_CAR_E!V42+FC_TRA_ROAD_BUS_E!V42+FC_TRA_ROAD_LCV_E!V42+FC_TRA_ROAD_HGV_E!V42</f>
        <v>0</v>
      </c>
      <c r="W42" s="8">
        <f>FC_TRA_ROAD_P2W_E!W42+FC_TRA_ROAD_CAR_E!W42+FC_TRA_ROAD_BUS_E!W42+FC_TRA_ROAD_LCV_E!W42+FC_TRA_ROAD_HGV_E!W42</f>
        <v>0</v>
      </c>
      <c r="X42" s="8">
        <f>FC_TRA_ROAD_P2W_E!X42+FC_TRA_ROAD_CAR_E!X42+FC_TRA_ROAD_BUS_E!X42+FC_TRA_ROAD_LCV_E!X42+FC_TRA_ROAD_HGV_E!X42</f>
        <v>0</v>
      </c>
      <c r="Y42" s="8">
        <f>FC_TRA_ROAD_P2W_E!Y42+FC_TRA_ROAD_CAR_E!Y42+FC_TRA_ROAD_BUS_E!Y42+FC_TRA_ROAD_LCV_E!Y42+FC_TRA_ROAD_HGV_E!Y42</f>
        <v>0</v>
      </c>
      <c r="Z42" s="8">
        <f>FC_TRA_ROAD_P2W_E!Z42+FC_TRA_ROAD_CAR_E!Z42+FC_TRA_ROAD_BUS_E!Z42+FC_TRA_ROAD_LCV_E!Z42+FC_TRA_ROAD_HGV_E!Z42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FC_TRA_ROAD_P2W_E!C43+FC_TRA_ROAD_CAR_E!C43+FC_TRA_ROAD_BUS_E!C43+FC_TRA_ROAD_LCV_E!C43+FC_TRA_ROAD_HGV_E!C43</f>
        <v>10611.538605720001</v>
      </c>
      <c r="D43" s="8">
        <f>FC_TRA_ROAD_P2W_E!D43+FC_TRA_ROAD_CAR_E!D43+FC_TRA_ROAD_BUS_E!D43+FC_TRA_ROAD_LCV_E!D43+FC_TRA_ROAD_HGV_E!D43</f>
        <v>11263.321583280002</v>
      </c>
      <c r="E43" s="8">
        <f>FC_TRA_ROAD_P2W_E!E43+FC_TRA_ROAD_CAR_E!E43+FC_TRA_ROAD_BUS_E!E43+FC_TRA_ROAD_LCV_E!E43+FC_TRA_ROAD_HGV_E!E43</f>
        <v>11558.710800000001</v>
      </c>
      <c r="F43" s="8">
        <f>FC_TRA_ROAD_P2W_E!F43+FC_TRA_ROAD_CAR_E!F43+FC_TRA_ROAD_BUS_E!F43+FC_TRA_ROAD_LCV_E!F43+FC_TRA_ROAD_HGV_E!F43</f>
        <v>12823.747541279999</v>
      </c>
      <c r="G43" s="8">
        <f>FC_TRA_ROAD_P2W_E!G43+FC_TRA_ROAD_CAR_E!G43+FC_TRA_ROAD_BUS_E!G43+FC_TRA_ROAD_LCV_E!G43+FC_TRA_ROAD_HGV_E!G43</f>
        <v>13623.224860439997</v>
      </c>
      <c r="H43" s="8">
        <f>FC_TRA_ROAD_P2W_E!H43+FC_TRA_ROAD_CAR_E!H43+FC_TRA_ROAD_BUS_E!H43+FC_TRA_ROAD_LCV_E!H43+FC_TRA_ROAD_HGV_E!H43</f>
        <v>13160.87642844</v>
      </c>
      <c r="I43" s="8">
        <f>FC_TRA_ROAD_P2W_E!I43+FC_TRA_ROAD_CAR_E!I43+FC_TRA_ROAD_BUS_E!I43+FC_TRA_ROAD_LCV_E!I43+FC_TRA_ROAD_HGV_E!I43</f>
        <v>13430.254411079997</v>
      </c>
      <c r="J43" s="8">
        <f>FC_TRA_ROAD_P2W_E!J43+FC_TRA_ROAD_CAR_E!J43+FC_TRA_ROAD_BUS_E!J43+FC_TRA_ROAD_LCV_E!J43+FC_TRA_ROAD_HGV_E!J43</f>
        <v>13497.166888919997</v>
      </c>
      <c r="K43" s="8">
        <f>FC_TRA_ROAD_P2W_E!K43+FC_TRA_ROAD_CAR_E!K43+FC_TRA_ROAD_BUS_E!K43+FC_TRA_ROAD_LCV_E!K43+FC_TRA_ROAD_HGV_E!K43</f>
        <v>13850.846100000001</v>
      </c>
      <c r="L43" s="8">
        <f>FC_TRA_ROAD_P2W_E!L43+FC_TRA_ROAD_CAR_E!L43+FC_TRA_ROAD_BUS_E!L43+FC_TRA_ROAD_LCV_E!L43+FC_TRA_ROAD_HGV_E!L43</f>
        <v>13506.725699999999</v>
      </c>
      <c r="M43" s="8">
        <f>FC_TRA_ROAD_P2W_E!M43+FC_TRA_ROAD_CAR_E!M43+FC_TRA_ROAD_BUS_E!M43+FC_TRA_ROAD_LCV_E!M43+FC_TRA_ROAD_HGV_E!M43</f>
        <v>13481.235181439997</v>
      </c>
      <c r="N43" s="8">
        <f>FC_TRA_ROAD_P2W_E!N43+FC_TRA_ROAD_CAR_E!N43+FC_TRA_ROAD_BUS_E!N43+FC_TRA_ROAD_LCV_E!N43+FC_TRA_ROAD_HGV_E!N43</f>
        <v>12649.61088144</v>
      </c>
      <c r="O43" s="8">
        <f>FC_TRA_ROAD_P2W_E!O43+FC_TRA_ROAD_CAR_E!O43+FC_TRA_ROAD_BUS_E!O43+FC_TRA_ROAD_LCV_E!O43+FC_TRA_ROAD_HGV_E!O43</f>
        <v>11623.622311079998</v>
      </c>
      <c r="P43" s="8">
        <f>FC_TRA_ROAD_P2W_E!P43+FC_TRA_ROAD_CAR_E!P43+FC_TRA_ROAD_BUS_E!P43+FC_TRA_ROAD_LCV_E!P43+FC_TRA_ROAD_HGV_E!P43</f>
        <v>11461.121188920004</v>
      </c>
      <c r="Q43" s="8">
        <f>FC_TRA_ROAD_P2W_E!Q43+FC_TRA_ROAD_CAR_E!Q43+FC_TRA_ROAD_BUS_E!Q43+FC_TRA_ROAD_LCV_E!Q43+FC_TRA_ROAD_HGV_E!Q43</f>
        <v>11693.720970359998</v>
      </c>
      <c r="R43" s="8">
        <f>FC_TRA_ROAD_P2W_E!R43+FC_TRA_ROAD_CAR_E!R43+FC_TRA_ROAD_BUS_E!R43+FC_TRA_ROAD_LCV_E!R43+FC_TRA_ROAD_HGV_E!R43</f>
        <v>11843.4771</v>
      </c>
      <c r="S43" s="8">
        <f>FC_TRA_ROAD_P2W_E!S43+FC_TRA_ROAD_CAR_E!S43+FC_TRA_ROAD_BUS_E!S43+FC_TRA_ROAD_LCV_E!S43+FC_TRA_ROAD_HGV_E!S43</f>
        <v>12391.52058144</v>
      </c>
      <c r="T43" s="8">
        <f>FC_TRA_ROAD_P2W_E!T43+FC_TRA_ROAD_CAR_E!T43+FC_TRA_ROAD_BUS_E!T43+FC_TRA_ROAD_LCV_E!T43+FC_TRA_ROAD_HGV_E!T43</f>
        <v>12701.44581732</v>
      </c>
      <c r="U43" s="8">
        <f>FC_TRA_ROAD_P2W_E!U43+FC_TRA_ROAD_CAR_E!U43+FC_TRA_ROAD_BUS_E!U43+FC_TRA_ROAD_LCV_E!U43+FC_TRA_ROAD_HGV_E!U43</f>
        <v>12812.752761120002</v>
      </c>
      <c r="V43" s="8">
        <f>FC_TRA_ROAD_P2W_E!V43+FC_TRA_ROAD_CAR_E!V43+FC_TRA_ROAD_BUS_E!V43+FC_TRA_ROAD_LCV_E!V43+FC_TRA_ROAD_HGV_E!V43</f>
        <v>13154.789231999999</v>
      </c>
      <c r="W43" s="8">
        <f>FC_TRA_ROAD_P2W_E!W43+FC_TRA_ROAD_CAR_E!W43+FC_TRA_ROAD_BUS_E!W43+FC_TRA_ROAD_LCV_E!W43+FC_TRA_ROAD_HGV_E!W43</f>
        <v>11163.256172640002</v>
      </c>
      <c r="X43" s="8">
        <f>FC_TRA_ROAD_P2W_E!X43+FC_TRA_ROAD_CAR_E!X43+FC_TRA_ROAD_BUS_E!X43+FC_TRA_ROAD_LCV_E!X43+FC_TRA_ROAD_HGV_E!X43</f>
        <v>11913.495998039998</v>
      </c>
      <c r="Y43" s="8">
        <f>FC_TRA_ROAD_P2W_E!Y43+FC_TRA_ROAD_CAR_E!Y43+FC_TRA_ROAD_BUS_E!Y43+FC_TRA_ROAD_LCV_E!Y43+FC_TRA_ROAD_HGV_E!Y43</f>
        <v>12501.32700024</v>
      </c>
      <c r="Z43" s="8">
        <f>FC_TRA_ROAD_P2W_E!Z43+FC_TRA_ROAD_CAR_E!Z43+FC_TRA_ROAD_BUS_E!Z43+FC_TRA_ROAD_LCV_E!Z43+FC_TRA_ROAD_HGV_E!Z43</f>
        <v>13143.36016656</v>
      </c>
    </row>
    <row r="44" spans="1:26" ht="11.25" customHeight="1" x14ac:dyDescent="0.2">
      <c r="A44" s="28" t="s">
        <v>74</v>
      </c>
      <c r="B44" s="7" t="s">
        <v>75</v>
      </c>
      <c r="C44" s="8">
        <f>FC_TRA_ROAD_P2W_E!C44+FC_TRA_ROAD_CAR_E!C44+FC_TRA_ROAD_BUS_E!C44+FC_TRA_ROAD_LCV_E!C44+FC_TRA_ROAD_HGV_E!C44</f>
        <v>0</v>
      </c>
      <c r="D44" s="8">
        <f>FC_TRA_ROAD_P2W_E!D44+FC_TRA_ROAD_CAR_E!D44+FC_TRA_ROAD_BUS_E!D44+FC_TRA_ROAD_LCV_E!D44+FC_TRA_ROAD_HGV_E!D44</f>
        <v>0</v>
      </c>
      <c r="E44" s="8">
        <f>FC_TRA_ROAD_P2W_E!E44+FC_TRA_ROAD_CAR_E!E44+FC_TRA_ROAD_BUS_E!E44+FC_TRA_ROAD_LCV_E!E44+FC_TRA_ROAD_HGV_E!E44</f>
        <v>0</v>
      </c>
      <c r="F44" s="8">
        <f>FC_TRA_ROAD_P2W_E!F44+FC_TRA_ROAD_CAR_E!F44+FC_TRA_ROAD_BUS_E!F44+FC_TRA_ROAD_LCV_E!F44+FC_TRA_ROAD_HGV_E!F44</f>
        <v>0</v>
      </c>
      <c r="G44" s="8">
        <f>FC_TRA_ROAD_P2W_E!G44+FC_TRA_ROAD_CAR_E!G44+FC_TRA_ROAD_BUS_E!G44+FC_TRA_ROAD_LCV_E!G44+FC_TRA_ROAD_HGV_E!G44</f>
        <v>0</v>
      </c>
      <c r="H44" s="8">
        <f>FC_TRA_ROAD_P2W_E!H44+FC_TRA_ROAD_CAR_E!H44+FC_TRA_ROAD_BUS_E!H44+FC_TRA_ROAD_LCV_E!H44+FC_TRA_ROAD_HGV_E!H44</f>
        <v>0</v>
      </c>
      <c r="I44" s="8">
        <f>FC_TRA_ROAD_P2W_E!I44+FC_TRA_ROAD_CAR_E!I44+FC_TRA_ROAD_BUS_E!I44+FC_TRA_ROAD_LCV_E!I44+FC_TRA_ROAD_HGV_E!I44</f>
        <v>0</v>
      </c>
      <c r="J44" s="8">
        <f>FC_TRA_ROAD_P2W_E!J44+FC_TRA_ROAD_CAR_E!J44+FC_TRA_ROAD_BUS_E!J44+FC_TRA_ROAD_LCV_E!J44+FC_TRA_ROAD_HGV_E!J44</f>
        <v>0</v>
      </c>
      <c r="K44" s="8">
        <f>FC_TRA_ROAD_P2W_E!K44+FC_TRA_ROAD_CAR_E!K44+FC_TRA_ROAD_BUS_E!K44+FC_TRA_ROAD_LCV_E!K44+FC_TRA_ROAD_HGV_E!K44</f>
        <v>0</v>
      </c>
      <c r="L44" s="8">
        <f>FC_TRA_ROAD_P2W_E!L44+FC_TRA_ROAD_CAR_E!L44+FC_TRA_ROAD_BUS_E!L44+FC_TRA_ROAD_LCV_E!L44+FC_TRA_ROAD_HGV_E!L44</f>
        <v>0</v>
      </c>
      <c r="M44" s="8">
        <f>FC_TRA_ROAD_P2W_E!M44+FC_TRA_ROAD_CAR_E!M44+FC_TRA_ROAD_BUS_E!M44+FC_TRA_ROAD_LCV_E!M44+FC_TRA_ROAD_HGV_E!M44</f>
        <v>0</v>
      </c>
      <c r="N44" s="8">
        <f>FC_TRA_ROAD_P2W_E!N44+FC_TRA_ROAD_CAR_E!N44+FC_TRA_ROAD_BUS_E!N44+FC_TRA_ROAD_LCV_E!N44+FC_TRA_ROAD_HGV_E!N44</f>
        <v>0</v>
      </c>
      <c r="O44" s="8">
        <f>FC_TRA_ROAD_P2W_E!O44+FC_TRA_ROAD_CAR_E!O44+FC_TRA_ROAD_BUS_E!O44+FC_TRA_ROAD_LCV_E!O44+FC_TRA_ROAD_HGV_E!O44</f>
        <v>0</v>
      </c>
      <c r="P44" s="8">
        <f>FC_TRA_ROAD_P2W_E!P44+FC_TRA_ROAD_CAR_E!P44+FC_TRA_ROAD_BUS_E!P44+FC_TRA_ROAD_LCV_E!P44+FC_TRA_ROAD_HGV_E!P44</f>
        <v>0</v>
      </c>
      <c r="Q44" s="8">
        <f>FC_TRA_ROAD_P2W_E!Q44+FC_TRA_ROAD_CAR_E!Q44+FC_TRA_ROAD_BUS_E!Q44+FC_TRA_ROAD_LCV_E!Q44+FC_TRA_ROAD_HGV_E!Q44</f>
        <v>0</v>
      </c>
      <c r="R44" s="8">
        <f>FC_TRA_ROAD_P2W_E!R44+FC_TRA_ROAD_CAR_E!R44+FC_TRA_ROAD_BUS_E!R44+FC_TRA_ROAD_LCV_E!R44+FC_TRA_ROAD_HGV_E!R44</f>
        <v>0</v>
      </c>
      <c r="S44" s="8">
        <f>FC_TRA_ROAD_P2W_E!S44+FC_TRA_ROAD_CAR_E!S44+FC_TRA_ROAD_BUS_E!S44+FC_TRA_ROAD_LCV_E!S44+FC_TRA_ROAD_HGV_E!S44</f>
        <v>0</v>
      </c>
      <c r="T44" s="8">
        <f>FC_TRA_ROAD_P2W_E!T44+FC_TRA_ROAD_CAR_E!T44+FC_TRA_ROAD_BUS_E!T44+FC_TRA_ROAD_LCV_E!T44+FC_TRA_ROAD_HGV_E!T44</f>
        <v>0</v>
      </c>
      <c r="U44" s="8">
        <f>FC_TRA_ROAD_P2W_E!U44+FC_TRA_ROAD_CAR_E!U44+FC_TRA_ROAD_BUS_E!U44+FC_TRA_ROAD_LCV_E!U44+FC_TRA_ROAD_HGV_E!U44</f>
        <v>0</v>
      </c>
      <c r="V44" s="8">
        <f>FC_TRA_ROAD_P2W_E!V44+FC_TRA_ROAD_CAR_E!V44+FC_TRA_ROAD_BUS_E!V44+FC_TRA_ROAD_LCV_E!V44+FC_TRA_ROAD_HGV_E!V44</f>
        <v>0</v>
      </c>
      <c r="W44" s="8">
        <f>FC_TRA_ROAD_P2W_E!W44+FC_TRA_ROAD_CAR_E!W44+FC_TRA_ROAD_BUS_E!W44+FC_TRA_ROAD_LCV_E!W44+FC_TRA_ROAD_HGV_E!W44</f>
        <v>0</v>
      </c>
      <c r="X44" s="8">
        <f>FC_TRA_ROAD_P2W_E!X44+FC_TRA_ROAD_CAR_E!X44+FC_TRA_ROAD_BUS_E!X44+FC_TRA_ROAD_LCV_E!X44+FC_TRA_ROAD_HGV_E!X44</f>
        <v>0</v>
      </c>
      <c r="Y44" s="8">
        <f>FC_TRA_ROAD_P2W_E!Y44+FC_TRA_ROAD_CAR_E!Y44+FC_TRA_ROAD_BUS_E!Y44+FC_TRA_ROAD_LCV_E!Y44+FC_TRA_ROAD_HGV_E!Y44</f>
        <v>0</v>
      </c>
      <c r="Z44" s="8">
        <f>FC_TRA_ROAD_P2W_E!Z44+FC_TRA_ROAD_CAR_E!Z44+FC_TRA_ROAD_BUS_E!Z44+FC_TRA_ROAD_LCV_E!Z44+FC_TRA_ROAD_HGV_E!Z44</f>
        <v>0</v>
      </c>
    </row>
    <row r="45" spans="1:26" ht="11.25" customHeight="1" x14ac:dyDescent="0.2">
      <c r="A45" s="28" t="s">
        <v>76</v>
      </c>
      <c r="B45" s="7" t="s">
        <v>77</v>
      </c>
      <c r="C45" s="8">
        <f>FC_TRA_ROAD_P2W_E!C45+FC_TRA_ROAD_CAR_E!C45+FC_TRA_ROAD_BUS_E!C45+FC_TRA_ROAD_LCV_E!C45+FC_TRA_ROAD_HGV_E!C45</f>
        <v>0</v>
      </c>
      <c r="D45" s="8">
        <f>FC_TRA_ROAD_P2W_E!D45+FC_TRA_ROAD_CAR_E!D45+FC_TRA_ROAD_BUS_E!D45+FC_TRA_ROAD_LCV_E!D45+FC_TRA_ROAD_HGV_E!D45</f>
        <v>0</v>
      </c>
      <c r="E45" s="8">
        <f>FC_TRA_ROAD_P2W_E!E45+FC_TRA_ROAD_CAR_E!E45+FC_TRA_ROAD_BUS_E!E45+FC_TRA_ROAD_LCV_E!E45+FC_TRA_ROAD_HGV_E!E45</f>
        <v>0</v>
      </c>
      <c r="F45" s="8">
        <f>FC_TRA_ROAD_P2W_E!F45+FC_TRA_ROAD_CAR_E!F45+FC_TRA_ROAD_BUS_E!F45+FC_TRA_ROAD_LCV_E!F45+FC_TRA_ROAD_HGV_E!F45</f>
        <v>0</v>
      </c>
      <c r="G45" s="8">
        <f>FC_TRA_ROAD_P2W_E!G45+FC_TRA_ROAD_CAR_E!G45+FC_TRA_ROAD_BUS_E!G45+FC_TRA_ROAD_LCV_E!G45+FC_TRA_ROAD_HGV_E!G45</f>
        <v>0</v>
      </c>
      <c r="H45" s="8">
        <f>FC_TRA_ROAD_P2W_E!H45+FC_TRA_ROAD_CAR_E!H45+FC_TRA_ROAD_BUS_E!H45+FC_TRA_ROAD_LCV_E!H45+FC_TRA_ROAD_HGV_E!H45</f>
        <v>0</v>
      </c>
      <c r="I45" s="8">
        <f>FC_TRA_ROAD_P2W_E!I45+FC_TRA_ROAD_CAR_E!I45+FC_TRA_ROAD_BUS_E!I45+FC_TRA_ROAD_LCV_E!I45+FC_TRA_ROAD_HGV_E!I45</f>
        <v>0</v>
      </c>
      <c r="J45" s="8">
        <f>FC_TRA_ROAD_P2W_E!J45+FC_TRA_ROAD_CAR_E!J45+FC_TRA_ROAD_BUS_E!J45+FC_TRA_ROAD_LCV_E!J45+FC_TRA_ROAD_HGV_E!J45</f>
        <v>0</v>
      </c>
      <c r="K45" s="8">
        <f>FC_TRA_ROAD_P2W_E!K45+FC_TRA_ROAD_CAR_E!K45+FC_TRA_ROAD_BUS_E!K45+FC_TRA_ROAD_LCV_E!K45+FC_TRA_ROAD_HGV_E!K45</f>
        <v>0</v>
      </c>
      <c r="L45" s="8">
        <f>FC_TRA_ROAD_P2W_E!L45+FC_TRA_ROAD_CAR_E!L45+FC_TRA_ROAD_BUS_E!L45+FC_TRA_ROAD_LCV_E!L45+FC_TRA_ROAD_HGV_E!L45</f>
        <v>0</v>
      </c>
      <c r="M45" s="8">
        <f>FC_TRA_ROAD_P2W_E!M45+FC_TRA_ROAD_CAR_E!M45+FC_TRA_ROAD_BUS_E!M45+FC_TRA_ROAD_LCV_E!M45+FC_TRA_ROAD_HGV_E!M45</f>
        <v>0</v>
      </c>
      <c r="N45" s="8">
        <f>FC_TRA_ROAD_P2W_E!N45+FC_TRA_ROAD_CAR_E!N45+FC_TRA_ROAD_BUS_E!N45+FC_TRA_ROAD_LCV_E!N45+FC_TRA_ROAD_HGV_E!N45</f>
        <v>0</v>
      </c>
      <c r="O45" s="8">
        <f>FC_TRA_ROAD_P2W_E!O45+FC_TRA_ROAD_CAR_E!O45+FC_TRA_ROAD_BUS_E!O45+FC_TRA_ROAD_LCV_E!O45+FC_TRA_ROAD_HGV_E!O45</f>
        <v>0</v>
      </c>
      <c r="P45" s="8">
        <f>FC_TRA_ROAD_P2W_E!P45+FC_TRA_ROAD_CAR_E!P45+FC_TRA_ROAD_BUS_E!P45+FC_TRA_ROAD_LCV_E!P45+FC_TRA_ROAD_HGV_E!P45</f>
        <v>0</v>
      </c>
      <c r="Q45" s="8">
        <f>FC_TRA_ROAD_P2W_E!Q45+FC_TRA_ROAD_CAR_E!Q45+FC_TRA_ROAD_BUS_E!Q45+FC_TRA_ROAD_LCV_E!Q45+FC_TRA_ROAD_HGV_E!Q45</f>
        <v>0</v>
      </c>
      <c r="R45" s="8">
        <f>FC_TRA_ROAD_P2W_E!R45+FC_TRA_ROAD_CAR_E!R45+FC_TRA_ROAD_BUS_E!R45+FC_TRA_ROAD_LCV_E!R45+FC_TRA_ROAD_HGV_E!R45</f>
        <v>0</v>
      </c>
      <c r="S45" s="8">
        <f>FC_TRA_ROAD_P2W_E!S45+FC_TRA_ROAD_CAR_E!S45+FC_TRA_ROAD_BUS_E!S45+FC_TRA_ROAD_LCV_E!S45+FC_TRA_ROAD_HGV_E!S45</f>
        <v>0</v>
      </c>
      <c r="T45" s="8">
        <f>FC_TRA_ROAD_P2W_E!T45+FC_TRA_ROAD_CAR_E!T45+FC_TRA_ROAD_BUS_E!T45+FC_TRA_ROAD_LCV_E!T45+FC_TRA_ROAD_HGV_E!T45</f>
        <v>0</v>
      </c>
      <c r="U45" s="8">
        <f>FC_TRA_ROAD_P2W_E!U45+FC_TRA_ROAD_CAR_E!U45+FC_TRA_ROAD_BUS_E!U45+FC_TRA_ROAD_LCV_E!U45+FC_TRA_ROAD_HGV_E!U45</f>
        <v>0</v>
      </c>
      <c r="V45" s="8">
        <f>FC_TRA_ROAD_P2W_E!V45+FC_TRA_ROAD_CAR_E!V45+FC_TRA_ROAD_BUS_E!V45+FC_TRA_ROAD_LCV_E!V45+FC_TRA_ROAD_HGV_E!V45</f>
        <v>0</v>
      </c>
      <c r="W45" s="8">
        <f>FC_TRA_ROAD_P2W_E!W45+FC_TRA_ROAD_CAR_E!W45+FC_TRA_ROAD_BUS_E!W45+FC_TRA_ROAD_LCV_E!W45+FC_TRA_ROAD_HGV_E!W45</f>
        <v>0</v>
      </c>
      <c r="X45" s="8">
        <f>FC_TRA_ROAD_P2W_E!X45+FC_TRA_ROAD_CAR_E!X45+FC_TRA_ROAD_BUS_E!X45+FC_TRA_ROAD_LCV_E!X45+FC_TRA_ROAD_HGV_E!X45</f>
        <v>0</v>
      </c>
      <c r="Y45" s="8">
        <f>FC_TRA_ROAD_P2W_E!Y45+FC_TRA_ROAD_CAR_E!Y45+FC_TRA_ROAD_BUS_E!Y45+FC_TRA_ROAD_LCV_E!Y45+FC_TRA_ROAD_HGV_E!Y45</f>
        <v>0</v>
      </c>
      <c r="Z45" s="8">
        <f>FC_TRA_ROAD_P2W_E!Z45+FC_TRA_ROAD_CAR_E!Z45+FC_TRA_ROAD_BUS_E!Z45+FC_TRA_ROAD_LCV_E!Z45+FC_TRA_ROAD_HGV_E!Z45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FC_TRA_ROAD_P2W_E!C46+FC_TRA_ROAD_CAR_E!C46+FC_TRA_ROAD_BUS_E!C46+FC_TRA_ROAD_LCV_E!C46+FC_TRA_ROAD_HGV_E!C46</f>
        <v>0</v>
      </c>
      <c r="D46" s="8">
        <f>FC_TRA_ROAD_P2W_E!D46+FC_TRA_ROAD_CAR_E!D46+FC_TRA_ROAD_BUS_E!D46+FC_TRA_ROAD_LCV_E!D46+FC_TRA_ROAD_HGV_E!D46</f>
        <v>0</v>
      </c>
      <c r="E46" s="8">
        <f>FC_TRA_ROAD_P2W_E!E46+FC_TRA_ROAD_CAR_E!E46+FC_TRA_ROAD_BUS_E!E46+FC_TRA_ROAD_LCV_E!E46+FC_TRA_ROAD_HGV_E!E46</f>
        <v>0</v>
      </c>
      <c r="F46" s="8">
        <f>FC_TRA_ROAD_P2W_E!F46+FC_TRA_ROAD_CAR_E!F46+FC_TRA_ROAD_BUS_E!F46+FC_TRA_ROAD_LCV_E!F46+FC_TRA_ROAD_HGV_E!F46</f>
        <v>0</v>
      </c>
      <c r="G46" s="8">
        <f>FC_TRA_ROAD_P2W_E!G46+FC_TRA_ROAD_CAR_E!G46+FC_TRA_ROAD_BUS_E!G46+FC_TRA_ROAD_LCV_E!G46+FC_TRA_ROAD_HGV_E!G46</f>
        <v>0</v>
      </c>
      <c r="H46" s="8">
        <f>FC_TRA_ROAD_P2W_E!H46+FC_TRA_ROAD_CAR_E!H46+FC_TRA_ROAD_BUS_E!H46+FC_TRA_ROAD_LCV_E!H46+FC_TRA_ROAD_HGV_E!H46</f>
        <v>0</v>
      </c>
      <c r="I46" s="8">
        <f>FC_TRA_ROAD_P2W_E!I46+FC_TRA_ROAD_CAR_E!I46+FC_TRA_ROAD_BUS_E!I46+FC_TRA_ROAD_LCV_E!I46+FC_TRA_ROAD_HGV_E!I46</f>
        <v>0</v>
      </c>
      <c r="J46" s="8">
        <f>FC_TRA_ROAD_P2W_E!J46+FC_TRA_ROAD_CAR_E!J46+FC_TRA_ROAD_BUS_E!J46+FC_TRA_ROAD_LCV_E!J46+FC_TRA_ROAD_HGV_E!J46</f>
        <v>0</v>
      </c>
      <c r="K46" s="8">
        <f>FC_TRA_ROAD_P2W_E!K46+FC_TRA_ROAD_CAR_E!K46+FC_TRA_ROAD_BUS_E!K46+FC_TRA_ROAD_LCV_E!K46+FC_TRA_ROAD_HGV_E!K46</f>
        <v>0</v>
      </c>
      <c r="L46" s="8">
        <f>FC_TRA_ROAD_P2W_E!L46+FC_TRA_ROAD_CAR_E!L46+FC_TRA_ROAD_BUS_E!L46+FC_TRA_ROAD_LCV_E!L46+FC_TRA_ROAD_HGV_E!L46</f>
        <v>0</v>
      </c>
      <c r="M46" s="8">
        <f>FC_TRA_ROAD_P2W_E!M46+FC_TRA_ROAD_CAR_E!M46+FC_TRA_ROAD_BUS_E!M46+FC_TRA_ROAD_LCV_E!M46+FC_TRA_ROAD_HGV_E!M46</f>
        <v>0</v>
      </c>
      <c r="N46" s="8">
        <f>FC_TRA_ROAD_P2W_E!N46+FC_TRA_ROAD_CAR_E!N46+FC_TRA_ROAD_BUS_E!N46+FC_TRA_ROAD_LCV_E!N46+FC_TRA_ROAD_HGV_E!N46</f>
        <v>0</v>
      </c>
      <c r="O46" s="8">
        <f>FC_TRA_ROAD_P2W_E!O46+FC_TRA_ROAD_CAR_E!O46+FC_TRA_ROAD_BUS_E!O46+FC_TRA_ROAD_LCV_E!O46+FC_TRA_ROAD_HGV_E!O46</f>
        <v>0</v>
      </c>
      <c r="P46" s="8">
        <f>FC_TRA_ROAD_P2W_E!P46+FC_TRA_ROAD_CAR_E!P46+FC_TRA_ROAD_BUS_E!P46+FC_TRA_ROAD_LCV_E!P46+FC_TRA_ROAD_HGV_E!P46</f>
        <v>0</v>
      </c>
      <c r="Q46" s="8">
        <f>FC_TRA_ROAD_P2W_E!Q46+FC_TRA_ROAD_CAR_E!Q46+FC_TRA_ROAD_BUS_E!Q46+FC_TRA_ROAD_LCV_E!Q46+FC_TRA_ROAD_HGV_E!Q46</f>
        <v>0</v>
      </c>
      <c r="R46" s="8">
        <f>FC_TRA_ROAD_P2W_E!R46+FC_TRA_ROAD_CAR_E!R46+FC_TRA_ROAD_BUS_E!R46+FC_TRA_ROAD_LCV_E!R46+FC_TRA_ROAD_HGV_E!R46</f>
        <v>0</v>
      </c>
      <c r="S46" s="8">
        <f>FC_TRA_ROAD_P2W_E!S46+FC_TRA_ROAD_CAR_E!S46+FC_TRA_ROAD_BUS_E!S46+FC_TRA_ROAD_LCV_E!S46+FC_TRA_ROAD_HGV_E!S46</f>
        <v>0</v>
      </c>
      <c r="T46" s="8">
        <f>FC_TRA_ROAD_P2W_E!T46+FC_TRA_ROAD_CAR_E!T46+FC_TRA_ROAD_BUS_E!T46+FC_TRA_ROAD_LCV_E!T46+FC_TRA_ROAD_HGV_E!T46</f>
        <v>0</v>
      </c>
      <c r="U46" s="8">
        <f>FC_TRA_ROAD_P2W_E!U46+FC_TRA_ROAD_CAR_E!U46+FC_TRA_ROAD_BUS_E!U46+FC_TRA_ROAD_LCV_E!U46+FC_TRA_ROAD_HGV_E!U46</f>
        <v>0</v>
      </c>
      <c r="V46" s="8">
        <f>FC_TRA_ROAD_P2W_E!V46+FC_TRA_ROAD_CAR_E!V46+FC_TRA_ROAD_BUS_E!V46+FC_TRA_ROAD_LCV_E!V46+FC_TRA_ROAD_HGV_E!V46</f>
        <v>0</v>
      </c>
      <c r="W46" s="8">
        <f>FC_TRA_ROAD_P2W_E!W46+FC_TRA_ROAD_CAR_E!W46+FC_TRA_ROAD_BUS_E!W46+FC_TRA_ROAD_LCV_E!W46+FC_TRA_ROAD_HGV_E!W46</f>
        <v>0</v>
      </c>
      <c r="X46" s="8">
        <f>FC_TRA_ROAD_P2W_E!X46+FC_TRA_ROAD_CAR_E!X46+FC_TRA_ROAD_BUS_E!X46+FC_TRA_ROAD_LCV_E!X46+FC_TRA_ROAD_HGV_E!X46</f>
        <v>0</v>
      </c>
      <c r="Y46" s="8">
        <f>FC_TRA_ROAD_P2W_E!Y46+FC_TRA_ROAD_CAR_E!Y46+FC_TRA_ROAD_BUS_E!Y46+FC_TRA_ROAD_LCV_E!Y46+FC_TRA_ROAD_HGV_E!Y46</f>
        <v>0</v>
      </c>
      <c r="Z46" s="8">
        <f>FC_TRA_ROAD_P2W_E!Z46+FC_TRA_ROAD_CAR_E!Z46+FC_TRA_ROAD_BUS_E!Z46+FC_TRA_ROAD_LCV_E!Z46+FC_TRA_ROAD_HGV_E!Z46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FC_TRA_ROAD_P2W_E!C47+FC_TRA_ROAD_CAR_E!C47+FC_TRA_ROAD_BUS_E!C47+FC_TRA_ROAD_LCV_E!C47+FC_TRA_ROAD_HGV_E!C47</f>
        <v>0</v>
      </c>
      <c r="D47" s="8">
        <f>FC_TRA_ROAD_P2W_E!D47+FC_TRA_ROAD_CAR_E!D47+FC_TRA_ROAD_BUS_E!D47+FC_TRA_ROAD_LCV_E!D47+FC_TRA_ROAD_HGV_E!D47</f>
        <v>0</v>
      </c>
      <c r="E47" s="8">
        <f>FC_TRA_ROAD_P2W_E!E47+FC_TRA_ROAD_CAR_E!E47+FC_TRA_ROAD_BUS_E!E47+FC_TRA_ROAD_LCV_E!E47+FC_TRA_ROAD_HGV_E!E47</f>
        <v>0</v>
      </c>
      <c r="F47" s="8">
        <f>FC_TRA_ROAD_P2W_E!F47+FC_TRA_ROAD_CAR_E!F47+FC_TRA_ROAD_BUS_E!F47+FC_TRA_ROAD_LCV_E!F47+FC_TRA_ROAD_HGV_E!F47</f>
        <v>0</v>
      </c>
      <c r="G47" s="8">
        <f>FC_TRA_ROAD_P2W_E!G47+FC_TRA_ROAD_CAR_E!G47+FC_TRA_ROAD_BUS_E!G47+FC_TRA_ROAD_LCV_E!G47+FC_TRA_ROAD_HGV_E!G47</f>
        <v>0</v>
      </c>
      <c r="H47" s="8">
        <f>FC_TRA_ROAD_P2W_E!H47+FC_TRA_ROAD_CAR_E!H47+FC_TRA_ROAD_BUS_E!H47+FC_TRA_ROAD_LCV_E!H47+FC_TRA_ROAD_HGV_E!H47</f>
        <v>0</v>
      </c>
      <c r="I47" s="8">
        <f>FC_TRA_ROAD_P2W_E!I47+FC_TRA_ROAD_CAR_E!I47+FC_TRA_ROAD_BUS_E!I47+FC_TRA_ROAD_LCV_E!I47+FC_TRA_ROAD_HGV_E!I47</f>
        <v>0</v>
      </c>
      <c r="J47" s="8">
        <f>FC_TRA_ROAD_P2W_E!J47+FC_TRA_ROAD_CAR_E!J47+FC_TRA_ROAD_BUS_E!J47+FC_TRA_ROAD_LCV_E!J47+FC_TRA_ROAD_HGV_E!J47</f>
        <v>0</v>
      </c>
      <c r="K47" s="8">
        <f>FC_TRA_ROAD_P2W_E!K47+FC_TRA_ROAD_CAR_E!K47+FC_TRA_ROAD_BUS_E!K47+FC_TRA_ROAD_LCV_E!K47+FC_TRA_ROAD_HGV_E!K47</f>
        <v>0</v>
      </c>
      <c r="L47" s="8">
        <f>FC_TRA_ROAD_P2W_E!L47+FC_TRA_ROAD_CAR_E!L47+FC_TRA_ROAD_BUS_E!L47+FC_TRA_ROAD_LCV_E!L47+FC_TRA_ROAD_HGV_E!L47</f>
        <v>0</v>
      </c>
      <c r="M47" s="8">
        <f>FC_TRA_ROAD_P2W_E!M47+FC_TRA_ROAD_CAR_E!M47+FC_TRA_ROAD_BUS_E!M47+FC_TRA_ROAD_LCV_E!M47+FC_TRA_ROAD_HGV_E!M47</f>
        <v>0</v>
      </c>
      <c r="N47" s="8">
        <f>FC_TRA_ROAD_P2W_E!N47+FC_TRA_ROAD_CAR_E!N47+FC_TRA_ROAD_BUS_E!N47+FC_TRA_ROAD_LCV_E!N47+FC_TRA_ROAD_HGV_E!N47</f>
        <v>0</v>
      </c>
      <c r="O47" s="8">
        <f>FC_TRA_ROAD_P2W_E!O47+FC_TRA_ROAD_CAR_E!O47+FC_TRA_ROAD_BUS_E!O47+FC_TRA_ROAD_LCV_E!O47+FC_TRA_ROAD_HGV_E!O47</f>
        <v>0</v>
      </c>
      <c r="P47" s="8">
        <f>FC_TRA_ROAD_P2W_E!P47+FC_TRA_ROAD_CAR_E!P47+FC_TRA_ROAD_BUS_E!P47+FC_TRA_ROAD_LCV_E!P47+FC_TRA_ROAD_HGV_E!P47</f>
        <v>0</v>
      </c>
      <c r="Q47" s="8">
        <f>FC_TRA_ROAD_P2W_E!Q47+FC_TRA_ROAD_CAR_E!Q47+FC_TRA_ROAD_BUS_E!Q47+FC_TRA_ROAD_LCV_E!Q47+FC_TRA_ROAD_HGV_E!Q47</f>
        <v>0</v>
      </c>
      <c r="R47" s="8">
        <f>FC_TRA_ROAD_P2W_E!R47+FC_TRA_ROAD_CAR_E!R47+FC_TRA_ROAD_BUS_E!R47+FC_TRA_ROAD_LCV_E!R47+FC_TRA_ROAD_HGV_E!R47</f>
        <v>0</v>
      </c>
      <c r="S47" s="8">
        <f>FC_TRA_ROAD_P2W_E!S47+FC_TRA_ROAD_CAR_E!S47+FC_TRA_ROAD_BUS_E!S47+FC_TRA_ROAD_LCV_E!S47+FC_TRA_ROAD_HGV_E!S47</f>
        <v>0</v>
      </c>
      <c r="T47" s="8">
        <f>FC_TRA_ROAD_P2W_E!T47+FC_TRA_ROAD_CAR_E!T47+FC_TRA_ROAD_BUS_E!T47+FC_TRA_ROAD_LCV_E!T47+FC_TRA_ROAD_HGV_E!T47</f>
        <v>0</v>
      </c>
      <c r="U47" s="8">
        <f>FC_TRA_ROAD_P2W_E!U47+FC_TRA_ROAD_CAR_E!U47+FC_TRA_ROAD_BUS_E!U47+FC_TRA_ROAD_LCV_E!U47+FC_TRA_ROAD_HGV_E!U47</f>
        <v>0</v>
      </c>
      <c r="V47" s="8">
        <f>FC_TRA_ROAD_P2W_E!V47+FC_TRA_ROAD_CAR_E!V47+FC_TRA_ROAD_BUS_E!V47+FC_TRA_ROAD_LCV_E!V47+FC_TRA_ROAD_HGV_E!V47</f>
        <v>0</v>
      </c>
      <c r="W47" s="8">
        <f>FC_TRA_ROAD_P2W_E!W47+FC_TRA_ROAD_CAR_E!W47+FC_TRA_ROAD_BUS_E!W47+FC_TRA_ROAD_LCV_E!W47+FC_TRA_ROAD_HGV_E!W47</f>
        <v>0</v>
      </c>
      <c r="X47" s="8">
        <f>FC_TRA_ROAD_P2W_E!X47+FC_TRA_ROAD_CAR_E!X47+FC_TRA_ROAD_BUS_E!X47+FC_TRA_ROAD_LCV_E!X47+FC_TRA_ROAD_HGV_E!X47</f>
        <v>0</v>
      </c>
      <c r="Y47" s="8">
        <f>FC_TRA_ROAD_P2W_E!Y47+FC_TRA_ROAD_CAR_E!Y47+FC_TRA_ROAD_BUS_E!Y47+FC_TRA_ROAD_LCV_E!Y47+FC_TRA_ROAD_HGV_E!Y47</f>
        <v>0</v>
      </c>
      <c r="Z47" s="8">
        <f>FC_TRA_ROAD_P2W_E!Z47+FC_TRA_ROAD_CAR_E!Z47+FC_TRA_ROAD_BUS_E!Z47+FC_TRA_ROAD_LCV_E!Z47+FC_TRA_ROAD_HGV_E!Z47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FC_TRA_ROAD_P2W_E!C48+FC_TRA_ROAD_CAR_E!C48+FC_TRA_ROAD_BUS_E!C48+FC_TRA_ROAD_LCV_E!C48+FC_TRA_ROAD_HGV_E!C48</f>
        <v>0</v>
      </c>
      <c r="D48" s="8">
        <f>FC_TRA_ROAD_P2W_E!D48+FC_TRA_ROAD_CAR_E!D48+FC_TRA_ROAD_BUS_E!D48+FC_TRA_ROAD_LCV_E!D48+FC_TRA_ROAD_HGV_E!D48</f>
        <v>0</v>
      </c>
      <c r="E48" s="8">
        <f>FC_TRA_ROAD_P2W_E!E48+FC_TRA_ROAD_CAR_E!E48+FC_TRA_ROAD_BUS_E!E48+FC_TRA_ROAD_LCV_E!E48+FC_TRA_ROAD_HGV_E!E48</f>
        <v>0</v>
      </c>
      <c r="F48" s="8">
        <f>FC_TRA_ROAD_P2W_E!F48+FC_TRA_ROAD_CAR_E!F48+FC_TRA_ROAD_BUS_E!F48+FC_TRA_ROAD_LCV_E!F48+FC_TRA_ROAD_HGV_E!F48</f>
        <v>0</v>
      </c>
      <c r="G48" s="8">
        <f>FC_TRA_ROAD_P2W_E!G48+FC_TRA_ROAD_CAR_E!G48+FC_TRA_ROAD_BUS_E!G48+FC_TRA_ROAD_LCV_E!G48+FC_TRA_ROAD_HGV_E!G48</f>
        <v>0</v>
      </c>
      <c r="H48" s="8">
        <f>FC_TRA_ROAD_P2W_E!H48+FC_TRA_ROAD_CAR_E!H48+FC_TRA_ROAD_BUS_E!H48+FC_TRA_ROAD_LCV_E!H48+FC_TRA_ROAD_HGV_E!H48</f>
        <v>0</v>
      </c>
      <c r="I48" s="8">
        <f>FC_TRA_ROAD_P2W_E!I48+FC_TRA_ROAD_CAR_E!I48+FC_TRA_ROAD_BUS_E!I48+FC_TRA_ROAD_LCV_E!I48+FC_TRA_ROAD_HGV_E!I48</f>
        <v>0</v>
      </c>
      <c r="J48" s="8">
        <f>FC_TRA_ROAD_P2W_E!J48+FC_TRA_ROAD_CAR_E!J48+FC_TRA_ROAD_BUS_E!J48+FC_TRA_ROAD_LCV_E!J48+FC_TRA_ROAD_HGV_E!J48</f>
        <v>0</v>
      </c>
      <c r="K48" s="8">
        <f>FC_TRA_ROAD_P2W_E!K48+FC_TRA_ROAD_CAR_E!K48+FC_TRA_ROAD_BUS_E!K48+FC_TRA_ROAD_LCV_E!K48+FC_TRA_ROAD_HGV_E!K48</f>
        <v>0</v>
      </c>
      <c r="L48" s="8">
        <f>FC_TRA_ROAD_P2W_E!L48+FC_TRA_ROAD_CAR_E!L48+FC_TRA_ROAD_BUS_E!L48+FC_TRA_ROAD_LCV_E!L48+FC_TRA_ROAD_HGV_E!L48</f>
        <v>0</v>
      </c>
      <c r="M48" s="8">
        <f>FC_TRA_ROAD_P2W_E!M48+FC_TRA_ROAD_CAR_E!M48+FC_TRA_ROAD_BUS_E!M48+FC_TRA_ROAD_LCV_E!M48+FC_TRA_ROAD_HGV_E!M48</f>
        <v>0</v>
      </c>
      <c r="N48" s="8">
        <f>FC_TRA_ROAD_P2W_E!N48+FC_TRA_ROAD_CAR_E!N48+FC_TRA_ROAD_BUS_E!N48+FC_TRA_ROAD_LCV_E!N48+FC_TRA_ROAD_HGV_E!N48</f>
        <v>0</v>
      </c>
      <c r="O48" s="8">
        <f>FC_TRA_ROAD_P2W_E!O48+FC_TRA_ROAD_CAR_E!O48+FC_TRA_ROAD_BUS_E!O48+FC_TRA_ROAD_LCV_E!O48+FC_TRA_ROAD_HGV_E!O48</f>
        <v>0</v>
      </c>
      <c r="P48" s="8">
        <f>FC_TRA_ROAD_P2W_E!P48+FC_TRA_ROAD_CAR_E!P48+FC_TRA_ROAD_BUS_E!P48+FC_TRA_ROAD_LCV_E!P48+FC_TRA_ROAD_HGV_E!P48</f>
        <v>0</v>
      </c>
      <c r="Q48" s="8">
        <f>FC_TRA_ROAD_P2W_E!Q48+FC_TRA_ROAD_CAR_E!Q48+FC_TRA_ROAD_BUS_E!Q48+FC_TRA_ROAD_LCV_E!Q48+FC_TRA_ROAD_HGV_E!Q48</f>
        <v>0</v>
      </c>
      <c r="R48" s="8">
        <f>FC_TRA_ROAD_P2W_E!R48+FC_TRA_ROAD_CAR_E!R48+FC_TRA_ROAD_BUS_E!R48+FC_TRA_ROAD_LCV_E!R48+FC_TRA_ROAD_HGV_E!R48</f>
        <v>0</v>
      </c>
      <c r="S48" s="8">
        <f>FC_TRA_ROAD_P2W_E!S48+FC_TRA_ROAD_CAR_E!S48+FC_TRA_ROAD_BUS_E!S48+FC_TRA_ROAD_LCV_E!S48+FC_TRA_ROAD_HGV_E!S48</f>
        <v>0</v>
      </c>
      <c r="T48" s="8">
        <f>FC_TRA_ROAD_P2W_E!T48+FC_TRA_ROAD_CAR_E!T48+FC_TRA_ROAD_BUS_E!T48+FC_TRA_ROAD_LCV_E!T48+FC_TRA_ROAD_HGV_E!T48</f>
        <v>0</v>
      </c>
      <c r="U48" s="8">
        <f>FC_TRA_ROAD_P2W_E!U48+FC_TRA_ROAD_CAR_E!U48+FC_TRA_ROAD_BUS_E!U48+FC_TRA_ROAD_LCV_E!U48+FC_TRA_ROAD_HGV_E!U48</f>
        <v>0</v>
      </c>
      <c r="V48" s="8">
        <f>FC_TRA_ROAD_P2W_E!V48+FC_TRA_ROAD_CAR_E!V48+FC_TRA_ROAD_BUS_E!V48+FC_TRA_ROAD_LCV_E!V48+FC_TRA_ROAD_HGV_E!V48</f>
        <v>0</v>
      </c>
      <c r="W48" s="8">
        <f>FC_TRA_ROAD_P2W_E!W48+FC_TRA_ROAD_CAR_E!W48+FC_TRA_ROAD_BUS_E!W48+FC_TRA_ROAD_LCV_E!W48+FC_TRA_ROAD_HGV_E!W48</f>
        <v>0</v>
      </c>
      <c r="X48" s="8">
        <f>FC_TRA_ROAD_P2W_E!X48+FC_TRA_ROAD_CAR_E!X48+FC_TRA_ROAD_BUS_E!X48+FC_TRA_ROAD_LCV_E!X48+FC_TRA_ROAD_HGV_E!X48</f>
        <v>0</v>
      </c>
      <c r="Y48" s="8">
        <f>FC_TRA_ROAD_P2W_E!Y48+FC_TRA_ROAD_CAR_E!Y48+FC_TRA_ROAD_BUS_E!Y48+FC_TRA_ROAD_LCV_E!Y48+FC_TRA_ROAD_HGV_E!Y48</f>
        <v>0</v>
      </c>
      <c r="Z48" s="8">
        <f>FC_TRA_ROAD_P2W_E!Z48+FC_TRA_ROAD_CAR_E!Z48+FC_TRA_ROAD_BUS_E!Z48+FC_TRA_ROAD_LCV_E!Z48+FC_TRA_ROAD_HGV_E!Z48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FC_TRA_ROAD_P2W_E!C49+FC_TRA_ROAD_CAR_E!C49+FC_TRA_ROAD_BUS_E!C49+FC_TRA_ROAD_LCV_E!C49+FC_TRA_ROAD_HGV_E!C49</f>
        <v>0</v>
      </c>
      <c r="D49" s="8">
        <f>FC_TRA_ROAD_P2W_E!D49+FC_TRA_ROAD_CAR_E!D49+FC_TRA_ROAD_BUS_E!D49+FC_TRA_ROAD_LCV_E!D49+FC_TRA_ROAD_HGV_E!D49</f>
        <v>0</v>
      </c>
      <c r="E49" s="8">
        <f>FC_TRA_ROAD_P2W_E!E49+FC_TRA_ROAD_CAR_E!E49+FC_TRA_ROAD_BUS_E!E49+FC_TRA_ROAD_LCV_E!E49+FC_TRA_ROAD_HGV_E!E49</f>
        <v>0</v>
      </c>
      <c r="F49" s="8">
        <f>FC_TRA_ROAD_P2W_E!F49+FC_TRA_ROAD_CAR_E!F49+FC_TRA_ROAD_BUS_E!F49+FC_TRA_ROAD_LCV_E!F49+FC_TRA_ROAD_HGV_E!F49</f>
        <v>0</v>
      </c>
      <c r="G49" s="8">
        <f>FC_TRA_ROAD_P2W_E!G49+FC_TRA_ROAD_CAR_E!G49+FC_TRA_ROAD_BUS_E!G49+FC_TRA_ROAD_LCV_E!G49+FC_TRA_ROAD_HGV_E!G49</f>
        <v>0</v>
      </c>
      <c r="H49" s="8">
        <f>FC_TRA_ROAD_P2W_E!H49+FC_TRA_ROAD_CAR_E!H49+FC_TRA_ROAD_BUS_E!H49+FC_TRA_ROAD_LCV_E!H49+FC_TRA_ROAD_HGV_E!H49</f>
        <v>0</v>
      </c>
      <c r="I49" s="8">
        <f>FC_TRA_ROAD_P2W_E!I49+FC_TRA_ROAD_CAR_E!I49+FC_TRA_ROAD_BUS_E!I49+FC_TRA_ROAD_LCV_E!I49+FC_TRA_ROAD_HGV_E!I49</f>
        <v>0</v>
      </c>
      <c r="J49" s="8">
        <f>FC_TRA_ROAD_P2W_E!J49+FC_TRA_ROAD_CAR_E!J49+FC_TRA_ROAD_BUS_E!J49+FC_TRA_ROAD_LCV_E!J49+FC_TRA_ROAD_HGV_E!J49</f>
        <v>0</v>
      </c>
      <c r="K49" s="8">
        <f>FC_TRA_ROAD_P2W_E!K49+FC_TRA_ROAD_CAR_E!K49+FC_TRA_ROAD_BUS_E!K49+FC_TRA_ROAD_LCV_E!K49+FC_TRA_ROAD_HGV_E!K49</f>
        <v>0</v>
      </c>
      <c r="L49" s="8">
        <f>FC_TRA_ROAD_P2W_E!L49+FC_TRA_ROAD_CAR_E!L49+FC_TRA_ROAD_BUS_E!L49+FC_TRA_ROAD_LCV_E!L49+FC_TRA_ROAD_HGV_E!L49</f>
        <v>0</v>
      </c>
      <c r="M49" s="8">
        <f>FC_TRA_ROAD_P2W_E!M49+FC_TRA_ROAD_CAR_E!M49+FC_TRA_ROAD_BUS_E!M49+FC_TRA_ROAD_LCV_E!M49+FC_TRA_ROAD_HGV_E!M49</f>
        <v>0</v>
      </c>
      <c r="N49" s="8">
        <f>FC_TRA_ROAD_P2W_E!N49+FC_TRA_ROAD_CAR_E!N49+FC_TRA_ROAD_BUS_E!N49+FC_TRA_ROAD_LCV_E!N49+FC_TRA_ROAD_HGV_E!N49</f>
        <v>0</v>
      </c>
      <c r="O49" s="8">
        <f>FC_TRA_ROAD_P2W_E!O49+FC_TRA_ROAD_CAR_E!O49+FC_TRA_ROAD_BUS_E!O49+FC_TRA_ROAD_LCV_E!O49+FC_TRA_ROAD_HGV_E!O49</f>
        <v>0</v>
      </c>
      <c r="P49" s="8">
        <f>FC_TRA_ROAD_P2W_E!P49+FC_TRA_ROAD_CAR_E!P49+FC_TRA_ROAD_BUS_E!P49+FC_TRA_ROAD_LCV_E!P49+FC_TRA_ROAD_HGV_E!P49</f>
        <v>0</v>
      </c>
      <c r="Q49" s="8">
        <f>FC_TRA_ROAD_P2W_E!Q49+FC_TRA_ROAD_CAR_E!Q49+FC_TRA_ROAD_BUS_E!Q49+FC_TRA_ROAD_LCV_E!Q49+FC_TRA_ROAD_HGV_E!Q49</f>
        <v>0</v>
      </c>
      <c r="R49" s="8">
        <f>FC_TRA_ROAD_P2W_E!R49+FC_TRA_ROAD_CAR_E!R49+FC_TRA_ROAD_BUS_E!R49+FC_TRA_ROAD_LCV_E!R49+FC_TRA_ROAD_HGV_E!R49</f>
        <v>0</v>
      </c>
      <c r="S49" s="8">
        <f>FC_TRA_ROAD_P2W_E!S49+FC_TRA_ROAD_CAR_E!S49+FC_TRA_ROAD_BUS_E!S49+FC_TRA_ROAD_LCV_E!S49+FC_TRA_ROAD_HGV_E!S49</f>
        <v>0</v>
      </c>
      <c r="T49" s="8">
        <f>FC_TRA_ROAD_P2W_E!T49+FC_TRA_ROAD_CAR_E!T49+FC_TRA_ROAD_BUS_E!T49+FC_TRA_ROAD_LCV_E!T49+FC_TRA_ROAD_HGV_E!T49</f>
        <v>0</v>
      </c>
      <c r="U49" s="8">
        <f>FC_TRA_ROAD_P2W_E!U49+FC_TRA_ROAD_CAR_E!U49+FC_TRA_ROAD_BUS_E!U49+FC_TRA_ROAD_LCV_E!U49+FC_TRA_ROAD_HGV_E!U49</f>
        <v>0</v>
      </c>
      <c r="V49" s="8">
        <f>FC_TRA_ROAD_P2W_E!V49+FC_TRA_ROAD_CAR_E!V49+FC_TRA_ROAD_BUS_E!V49+FC_TRA_ROAD_LCV_E!V49+FC_TRA_ROAD_HGV_E!V49</f>
        <v>0</v>
      </c>
      <c r="W49" s="8">
        <f>FC_TRA_ROAD_P2W_E!W49+FC_TRA_ROAD_CAR_E!W49+FC_TRA_ROAD_BUS_E!W49+FC_TRA_ROAD_LCV_E!W49+FC_TRA_ROAD_HGV_E!W49</f>
        <v>0</v>
      </c>
      <c r="X49" s="8">
        <f>FC_TRA_ROAD_P2W_E!X49+FC_TRA_ROAD_CAR_E!X49+FC_TRA_ROAD_BUS_E!X49+FC_TRA_ROAD_LCV_E!X49+FC_TRA_ROAD_HGV_E!X49</f>
        <v>0</v>
      </c>
      <c r="Y49" s="8">
        <f>FC_TRA_ROAD_P2W_E!Y49+FC_TRA_ROAD_CAR_E!Y49+FC_TRA_ROAD_BUS_E!Y49+FC_TRA_ROAD_LCV_E!Y49+FC_TRA_ROAD_HGV_E!Y49</f>
        <v>0</v>
      </c>
      <c r="Z49" s="8">
        <f>FC_TRA_ROAD_P2W_E!Z49+FC_TRA_ROAD_CAR_E!Z49+FC_TRA_ROAD_BUS_E!Z49+FC_TRA_ROAD_LCV_E!Z49+FC_TRA_ROAD_HGV_E!Z49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FC_TRA_ROAD_P2W_E!C50+FC_TRA_ROAD_CAR_E!C50+FC_TRA_ROAD_BUS_E!C50+FC_TRA_ROAD_LCV_E!C50+FC_TRA_ROAD_HGV_E!C50</f>
        <v>0</v>
      </c>
      <c r="D50" s="8">
        <f>FC_TRA_ROAD_P2W_E!D50+FC_TRA_ROAD_CAR_E!D50+FC_TRA_ROAD_BUS_E!D50+FC_TRA_ROAD_LCV_E!D50+FC_TRA_ROAD_HGV_E!D50</f>
        <v>0</v>
      </c>
      <c r="E50" s="8">
        <f>FC_TRA_ROAD_P2W_E!E50+FC_TRA_ROAD_CAR_E!E50+FC_TRA_ROAD_BUS_E!E50+FC_TRA_ROAD_LCV_E!E50+FC_TRA_ROAD_HGV_E!E50</f>
        <v>0</v>
      </c>
      <c r="F50" s="8">
        <f>FC_TRA_ROAD_P2W_E!F50+FC_TRA_ROAD_CAR_E!F50+FC_TRA_ROAD_BUS_E!F50+FC_TRA_ROAD_LCV_E!F50+FC_TRA_ROAD_HGV_E!F50</f>
        <v>0</v>
      </c>
      <c r="G50" s="8">
        <f>FC_TRA_ROAD_P2W_E!G50+FC_TRA_ROAD_CAR_E!G50+FC_TRA_ROAD_BUS_E!G50+FC_TRA_ROAD_LCV_E!G50+FC_TRA_ROAD_HGV_E!G50</f>
        <v>0</v>
      </c>
      <c r="H50" s="8">
        <f>FC_TRA_ROAD_P2W_E!H50+FC_TRA_ROAD_CAR_E!H50+FC_TRA_ROAD_BUS_E!H50+FC_TRA_ROAD_LCV_E!H50+FC_TRA_ROAD_HGV_E!H50</f>
        <v>0</v>
      </c>
      <c r="I50" s="8">
        <f>FC_TRA_ROAD_P2W_E!I50+FC_TRA_ROAD_CAR_E!I50+FC_TRA_ROAD_BUS_E!I50+FC_TRA_ROAD_LCV_E!I50+FC_TRA_ROAD_HGV_E!I50</f>
        <v>0</v>
      </c>
      <c r="J50" s="8">
        <f>FC_TRA_ROAD_P2W_E!J50+FC_TRA_ROAD_CAR_E!J50+FC_TRA_ROAD_BUS_E!J50+FC_TRA_ROAD_LCV_E!J50+FC_TRA_ROAD_HGV_E!J50</f>
        <v>0</v>
      </c>
      <c r="K50" s="8">
        <f>FC_TRA_ROAD_P2W_E!K50+FC_TRA_ROAD_CAR_E!K50+FC_TRA_ROAD_BUS_E!K50+FC_TRA_ROAD_LCV_E!K50+FC_TRA_ROAD_HGV_E!K50</f>
        <v>0</v>
      </c>
      <c r="L50" s="8">
        <f>FC_TRA_ROAD_P2W_E!L50+FC_TRA_ROAD_CAR_E!L50+FC_TRA_ROAD_BUS_E!L50+FC_TRA_ROAD_LCV_E!L50+FC_TRA_ROAD_HGV_E!L50</f>
        <v>0</v>
      </c>
      <c r="M50" s="8">
        <f>FC_TRA_ROAD_P2W_E!M50+FC_TRA_ROAD_CAR_E!M50+FC_TRA_ROAD_BUS_E!M50+FC_TRA_ROAD_LCV_E!M50+FC_TRA_ROAD_HGV_E!M50</f>
        <v>0</v>
      </c>
      <c r="N50" s="8">
        <f>FC_TRA_ROAD_P2W_E!N50+FC_TRA_ROAD_CAR_E!N50+FC_TRA_ROAD_BUS_E!N50+FC_TRA_ROAD_LCV_E!N50+FC_TRA_ROAD_HGV_E!N50</f>
        <v>0</v>
      </c>
      <c r="O50" s="8">
        <f>FC_TRA_ROAD_P2W_E!O50+FC_TRA_ROAD_CAR_E!O50+FC_TRA_ROAD_BUS_E!O50+FC_TRA_ROAD_LCV_E!O50+FC_TRA_ROAD_HGV_E!O50</f>
        <v>0</v>
      </c>
      <c r="P50" s="8">
        <f>FC_TRA_ROAD_P2W_E!P50+FC_TRA_ROAD_CAR_E!P50+FC_TRA_ROAD_BUS_E!P50+FC_TRA_ROAD_LCV_E!P50+FC_TRA_ROAD_HGV_E!P50</f>
        <v>0</v>
      </c>
      <c r="Q50" s="8">
        <f>FC_TRA_ROAD_P2W_E!Q50+FC_TRA_ROAD_CAR_E!Q50+FC_TRA_ROAD_BUS_E!Q50+FC_TRA_ROAD_LCV_E!Q50+FC_TRA_ROAD_HGV_E!Q50</f>
        <v>0</v>
      </c>
      <c r="R50" s="8">
        <f>FC_TRA_ROAD_P2W_E!R50+FC_TRA_ROAD_CAR_E!R50+FC_TRA_ROAD_BUS_E!R50+FC_TRA_ROAD_LCV_E!R50+FC_TRA_ROAD_HGV_E!R50</f>
        <v>0</v>
      </c>
      <c r="S50" s="8">
        <f>FC_TRA_ROAD_P2W_E!S50+FC_TRA_ROAD_CAR_E!S50+FC_TRA_ROAD_BUS_E!S50+FC_TRA_ROAD_LCV_E!S50+FC_TRA_ROAD_HGV_E!S50</f>
        <v>0</v>
      </c>
      <c r="T50" s="8">
        <f>FC_TRA_ROAD_P2W_E!T50+FC_TRA_ROAD_CAR_E!T50+FC_TRA_ROAD_BUS_E!T50+FC_TRA_ROAD_LCV_E!T50+FC_TRA_ROAD_HGV_E!T50</f>
        <v>0</v>
      </c>
      <c r="U50" s="8">
        <f>FC_TRA_ROAD_P2W_E!U50+FC_TRA_ROAD_CAR_E!U50+FC_TRA_ROAD_BUS_E!U50+FC_TRA_ROAD_LCV_E!U50+FC_TRA_ROAD_HGV_E!U50</f>
        <v>0</v>
      </c>
      <c r="V50" s="8">
        <f>FC_TRA_ROAD_P2W_E!V50+FC_TRA_ROAD_CAR_E!V50+FC_TRA_ROAD_BUS_E!V50+FC_TRA_ROAD_LCV_E!V50+FC_TRA_ROAD_HGV_E!V50</f>
        <v>0</v>
      </c>
      <c r="W50" s="8">
        <f>FC_TRA_ROAD_P2W_E!W50+FC_TRA_ROAD_CAR_E!W50+FC_TRA_ROAD_BUS_E!W50+FC_TRA_ROAD_LCV_E!W50+FC_TRA_ROAD_HGV_E!W50</f>
        <v>0</v>
      </c>
      <c r="X50" s="8">
        <f>FC_TRA_ROAD_P2W_E!X50+FC_TRA_ROAD_CAR_E!X50+FC_TRA_ROAD_BUS_E!X50+FC_TRA_ROAD_LCV_E!X50+FC_TRA_ROAD_HGV_E!X50</f>
        <v>0</v>
      </c>
      <c r="Y50" s="8">
        <f>FC_TRA_ROAD_P2W_E!Y50+FC_TRA_ROAD_CAR_E!Y50+FC_TRA_ROAD_BUS_E!Y50+FC_TRA_ROAD_LCV_E!Y50+FC_TRA_ROAD_HGV_E!Y50</f>
        <v>0</v>
      </c>
      <c r="Z50" s="8">
        <f>FC_TRA_ROAD_P2W_E!Z50+FC_TRA_ROAD_CAR_E!Z50+FC_TRA_ROAD_BUS_E!Z50+FC_TRA_ROAD_LCV_E!Z50+FC_TRA_ROAD_HGV_E!Z50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FC_TRA_ROAD_P2W_E!C51+FC_TRA_ROAD_CAR_E!C51+FC_TRA_ROAD_BUS_E!C51+FC_TRA_ROAD_LCV_E!C51+FC_TRA_ROAD_HGV_E!C51</f>
        <v>2.6254799999999996</v>
      </c>
      <c r="D51" s="27">
        <f>FC_TRA_ROAD_P2W_E!D51+FC_TRA_ROAD_CAR_E!D51+FC_TRA_ROAD_BUS_E!D51+FC_TRA_ROAD_LCV_E!D51+FC_TRA_ROAD_HGV_E!D51</f>
        <v>10.6029</v>
      </c>
      <c r="E51" s="27">
        <f>FC_TRA_ROAD_P2W_E!E51+FC_TRA_ROAD_CAR_E!E51+FC_TRA_ROAD_BUS_E!E51+FC_TRA_ROAD_LCV_E!E51+FC_TRA_ROAD_HGV_E!E51</f>
        <v>16.257780000000004</v>
      </c>
      <c r="F51" s="27">
        <f>FC_TRA_ROAD_P2W_E!F51+FC_TRA_ROAD_CAR_E!F51+FC_TRA_ROAD_BUS_E!F51+FC_TRA_ROAD_LCV_E!F51+FC_TRA_ROAD_HGV_E!F51</f>
        <v>21.155310000000004</v>
      </c>
      <c r="G51" s="27">
        <f>FC_TRA_ROAD_P2W_E!G51+FC_TRA_ROAD_CAR_E!G51+FC_TRA_ROAD_BUS_E!G51+FC_TRA_ROAD_LCV_E!G51+FC_TRA_ROAD_HGV_E!G51</f>
        <v>22.064129999999999</v>
      </c>
      <c r="H51" s="27">
        <f>FC_TRA_ROAD_P2W_E!H51+FC_TRA_ROAD_CAR_E!H51+FC_TRA_ROAD_BUS_E!H51+FC_TRA_ROAD_LCV_E!H51+FC_TRA_ROAD_HGV_E!H51</f>
        <v>26.103330000000003</v>
      </c>
      <c r="I51" s="27">
        <f>FC_TRA_ROAD_P2W_E!I51+FC_TRA_ROAD_CAR_E!I51+FC_TRA_ROAD_BUS_E!I51+FC_TRA_ROAD_LCV_E!I51+FC_TRA_ROAD_HGV_E!I51</f>
        <v>24.437159999999995</v>
      </c>
      <c r="J51" s="27">
        <f>FC_TRA_ROAD_P2W_E!J51+FC_TRA_ROAD_CAR_E!J51+FC_TRA_ROAD_BUS_E!J51+FC_TRA_ROAD_LCV_E!J51+FC_TRA_ROAD_HGV_E!J51</f>
        <v>27.062639999999995</v>
      </c>
      <c r="K51" s="27">
        <f>FC_TRA_ROAD_P2W_E!K51+FC_TRA_ROAD_CAR_E!K51+FC_TRA_ROAD_BUS_E!K51+FC_TRA_ROAD_LCV_E!K51+FC_TRA_ROAD_HGV_E!K51</f>
        <v>28.223910000000004</v>
      </c>
      <c r="L51" s="27">
        <f>FC_TRA_ROAD_P2W_E!L51+FC_TRA_ROAD_CAR_E!L51+FC_TRA_ROAD_BUS_E!L51+FC_TRA_ROAD_LCV_E!L51+FC_TRA_ROAD_HGV_E!L51</f>
        <v>28.072440000000011</v>
      </c>
      <c r="M51" s="27">
        <f>FC_TRA_ROAD_P2W_E!M51+FC_TRA_ROAD_CAR_E!M51+FC_TRA_ROAD_BUS_E!M51+FC_TRA_ROAD_LCV_E!M51+FC_TRA_ROAD_HGV_E!M51</f>
        <v>29.435669999999998</v>
      </c>
      <c r="N51" s="27">
        <f>FC_TRA_ROAD_P2W_E!N51+FC_TRA_ROAD_CAR_E!N51+FC_TRA_ROAD_BUS_E!N51+FC_TRA_ROAD_LCV_E!N51+FC_TRA_ROAD_HGV_E!N51</f>
        <v>29.486160000000012</v>
      </c>
      <c r="O51" s="27">
        <f>FC_TRA_ROAD_P2W_E!O51+FC_TRA_ROAD_CAR_E!O51+FC_TRA_ROAD_BUS_E!O51+FC_TRA_ROAD_LCV_E!O51+FC_TRA_ROAD_HGV_E!O51</f>
        <v>28.12293</v>
      </c>
      <c r="P51" s="27">
        <f>FC_TRA_ROAD_P2W_E!P51+FC_TRA_ROAD_CAR_E!P51+FC_TRA_ROAD_BUS_E!P51+FC_TRA_ROAD_LCV_E!P51+FC_TRA_ROAD_HGV_E!P51</f>
        <v>29.082240000000006</v>
      </c>
      <c r="Q51" s="27">
        <f>FC_TRA_ROAD_P2W_E!Q51+FC_TRA_ROAD_CAR_E!Q51+FC_TRA_ROAD_BUS_E!Q51+FC_TRA_ROAD_LCV_E!Q51+FC_TRA_ROAD_HGV_E!Q51</f>
        <v>28.425870000000007</v>
      </c>
      <c r="R51" s="27">
        <f>FC_TRA_ROAD_P2W_E!R51+FC_TRA_ROAD_CAR_E!R51+FC_TRA_ROAD_BUS_E!R51+FC_TRA_ROAD_LCV_E!R51+FC_TRA_ROAD_HGV_E!R51</f>
        <v>33.070950000000011</v>
      </c>
      <c r="S51" s="27">
        <f>FC_TRA_ROAD_P2W_E!S51+FC_TRA_ROAD_CAR_E!S51+FC_TRA_ROAD_BUS_E!S51+FC_TRA_ROAD_LCV_E!S51+FC_TRA_ROAD_HGV_E!S51</f>
        <v>32.566050000000004</v>
      </c>
      <c r="T51" s="27">
        <f>FC_TRA_ROAD_P2W_E!T51+FC_TRA_ROAD_CAR_E!T51+FC_TRA_ROAD_BUS_E!T51+FC_TRA_ROAD_LCV_E!T51+FC_TRA_ROAD_HGV_E!T51</f>
        <v>34.471542599999999</v>
      </c>
      <c r="U51" s="27">
        <f>FC_TRA_ROAD_P2W_E!U51+FC_TRA_ROAD_CAR_E!U51+FC_TRA_ROAD_BUS_E!U51+FC_TRA_ROAD_LCV_E!U51+FC_TRA_ROAD_HGV_E!U51</f>
        <v>37.751978880000003</v>
      </c>
      <c r="V51" s="27">
        <f>FC_TRA_ROAD_P2W_E!V51+FC_TRA_ROAD_CAR_E!V51+FC_TRA_ROAD_BUS_E!V51+FC_TRA_ROAD_LCV_E!V51+FC_TRA_ROAD_HGV_E!V51</f>
        <v>41.122489319999993</v>
      </c>
      <c r="W51" s="27">
        <f>FC_TRA_ROAD_P2W_E!W51+FC_TRA_ROAD_CAR_E!W51+FC_TRA_ROAD_BUS_E!W51+FC_TRA_ROAD_LCV_E!W51+FC_TRA_ROAD_HGV_E!W51</f>
        <v>47.198052000000011</v>
      </c>
      <c r="X51" s="27">
        <f>FC_TRA_ROAD_P2W_E!X51+FC_TRA_ROAD_CAR_E!X51+FC_TRA_ROAD_BUS_E!X51+FC_TRA_ROAD_LCV_E!X51+FC_TRA_ROAD_HGV_E!X51</f>
        <v>55.908990719999998</v>
      </c>
      <c r="Y51" s="27">
        <f>FC_TRA_ROAD_P2W_E!Y51+FC_TRA_ROAD_CAR_E!Y51+FC_TRA_ROAD_BUS_E!Y51+FC_TRA_ROAD_LCV_E!Y51+FC_TRA_ROAD_HGV_E!Y51</f>
        <v>76.870419119999994</v>
      </c>
      <c r="Z51" s="27">
        <f>FC_TRA_ROAD_P2W_E!Z51+FC_TRA_ROAD_CAR_E!Z51+FC_TRA_ROAD_BUS_E!Z51+FC_TRA_ROAD_LCV_E!Z51+FC_TRA_ROAD_HGV_E!Z51</f>
        <v>80.093498760000017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W52" si="28">SUM(C53:C54)</f>
        <v>0</v>
      </c>
      <c r="D52" s="27">
        <f t="shared" si="28"/>
        <v>0</v>
      </c>
      <c r="E52" s="27">
        <f t="shared" si="28"/>
        <v>0</v>
      </c>
      <c r="F52" s="27">
        <f t="shared" si="28"/>
        <v>0</v>
      </c>
      <c r="G52" s="27">
        <f t="shared" si="28"/>
        <v>0</v>
      </c>
      <c r="H52" s="27">
        <f t="shared" si="28"/>
        <v>0</v>
      </c>
      <c r="I52" s="27">
        <f t="shared" si="28"/>
        <v>0</v>
      </c>
      <c r="J52" s="27">
        <f t="shared" si="28"/>
        <v>0</v>
      </c>
      <c r="K52" s="27">
        <f t="shared" si="28"/>
        <v>0</v>
      </c>
      <c r="L52" s="27">
        <f t="shared" si="28"/>
        <v>0</v>
      </c>
      <c r="M52" s="27">
        <f t="shared" si="28"/>
        <v>0</v>
      </c>
      <c r="N52" s="27">
        <f t="shared" si="28"/>
        <v>0</v>
      </c>
      <c r="O52" s="27">
        <f t="shared" si="28"/>
        <v>0</v>
      </c>
      <c r="P52" s="27">
        <f t="shared" si="28"/>
        <v>0</v>
      </c>
      <c r="Q52" s="27">
        <f t="shared" si="28"/>
        <v>0</v>
      </c>
      <c r="R52" s="27">
        <f t="shared" si="28"/>
        <v>0</v>
      </c>
      <c r="S52" s="27">
        <f t="shared" si="28"/>
        <v>0</v>
      </c>
      <c r="T52" s="27">
        <f t="shared" si="28"/>
        <v>0</v>
      </c>
      <c r="U52" s="27">
        <f t="shared" si="28"/>
        <v>0</v>
      </c>
      <c r="V52" s="27">
        <f t="shared" si="28"/>
        <v>0</v>
      </c>
      <c r="W52" s="27">
        <f t="shared" si="28"/>
        <v>0</v>
      </c>
      <c r="X52" s="27">
        <f t="shared" ref="X52:Z52" si="29">SUM(X53:X54)</f>
        <v>0</v>
      </c>
      <c r="Y52" s="27">
        <f t="shared" si="29"/>
        <v>0</v>
      </c>
      <c r="Z52" s="27">
        <f t="shared" si="29"/>
        <v>0</v>
      </c>
    </row>
    <row r="53" spans="1:26" ht="11.25" customHeight="1" x14ac:dyDescent="0.2">
      <c r="A53" s="29" t="s">
        <v>116</v>
      </c>
      <c r="B53" s="7" t="s">
        <v>117</v>
      </c>
      <c r="C53" s="8">
        <f>FC_TRA_ROAD_P2W_E!C53+FC_TRA_ROAD_CAR_E!C53+FC_TRA_ROAD_BUS_E!C53+FC_TRA_ROAD_LCV_E!C53+FC_TRA_ROAD_HGV_E!C53</f>
        <v>0</v>
      </c>
      <c r="D53" s="8">
        <f>FC_TRA_ROAD_P2W_E!D53+FC_TRA_ROAD_CAR_E!D53+FC_TRA_ROAD_BUS_E!D53+FC_TRA_ROAD_LCV_E!D53+FC_TRA_ROAD_HGV_E!D53</f>
        <v>0</v>
      </c>
      <c r="E53" s="8">
        <f>FC_TRA_ROAD_P2W_E!E53+FC_TRA_ROAD_CAR_E!E53+FC_TRA_ROAD_BUS_E!E53+FC_TRA_ROAD_LCV_E!E53+FC_TRA_ROAD_HGV_E!E53</f>
        <v>0</v>
      </c>
      <c r="F53" s="8">
        <f>FC_TRA_ROAD_P2W_E!F53+FC_TRA_ROAD_CAR_E!F53+FC_TRA_ROAD_BUS_E!F53+FC_TRA_ROAD_LCV_E!F53+FC_TRA_ROAD_HGV_E!F53</f>
        <v>0</v>
      </c>
      <c r="G53" s="8">
        <f>FC_TRA_ROAD_P2W_E!G53+FC_TRA_ROAD_CAR_E!G53+FC_TRA_ROAD_BUS_E!G53+FC_TRA_ROAD_LCV_E!G53+FC_TRA_ROAD_HGV_E!G53</f>
        <v>0</v>
      </c>
      <c r="H53" s="8">
        <f>FC_TRA_ROAD_P2W_E!H53+FC_TRA_ROAD_CAR_E!H53+FC_TRA_ROAD_BUS_E!H53+FC_TRA_ROAD_LCV_E!H53+FC_TRA_ROAD_HGV_E!H53</f>
        <v>0</v>
      </c>
      <c r="I53" s="8">
        <f>FC_TRA_ROAD_P2W_E!I53+FC_TRA_ROAD_CAR_E!I53+FC_TRA_ROAD_BUS_E!I53+FC_TRA_ROAD_LCV_E!I53+FC_TRA_ROAD_HGV_E!I53</f>
        <v>0</v>
      </c>
      <c r="J53" s="8">
        <f>FC_TRA_ROAD_P2W_E!J53+FC_TRA_ROAD_CAR_E!J53+FC_TRA_ROAD_BUS_E!J53+FC_TRA_ROAD_LCV_E!J53+FC_TRA_ROAD_HGV_E!J53</f>
        <v>0</v>
      </c>
      <c r="K53" s="8">
        <f>FC_TRA_ROAD_P2W_E!K53+FC_TRA_ROAD_CAR_E!K53+FC_TRA_ROAD_BUS_E!K53+FC_TRA_ROAD_LCV_E!K53+FC_TRA_ROAD_HGV_E!K53</f>
        <v>0</v>
      </c>
      <c r="L53" s="8">
        <f>FC_TRA_ROAD_P2W_E!L53+FC_TRA_ROAD_CAR_E!L53+FC_TRA_ROAD_BUS_E!L53+FC_TRA_ROAD_LCV_E!L53+FC_TRA_ROAD_HGV_E!L53</f>
        <v>0</v>
      </c>
      <c r="M53" s="8">
        <f>FC_TRA_ROAD_P2W_E!M53+FC_TRA_ROAD_CAR_E!M53+FC_TRA_ROAD_BUS_E!M53+FC_TRA_ROAD_LCV_E!M53+FC_TRA_ROAD_HGV_E!M53</f>
        <v>0</v>
      </c>
      <c r="N53" s="8">
        <f>FC_TRA_ROAD_P2W_E!N53+FC_TRA_ROAD_CAR_E!N53+FC_TRA_ROAD_BUS_E!N53+FC_TRA_ROAD_LCV_E!N53+FC_TRA_ROAD_HGV_E!N53</f>
        <v>0</v>
      </c>
      <c r="O53" s="8">
        <f>FC_TRA_ROAD_P2W_E!O53+FC_TRA_ROAD_CAR_E!O53+FC_TRA_ROAD_BUS_E!O53+FC_TRA_ROAD_LCV_E!O53+FC_TRA_ROAD_HGV_E!O53</f>
        <v>0</v>
      </c>
      <c r="P53" s="8">
        <f>FC_TRA_ROAD_P2W_E!P53+FC_TRA_ROAD_CAR_E!P53+FC_TRA_ROAD_BUS_E!P53+FC_TRA_ROAD_LCV_E!P53+FC_TRA_ROAD_HGV_E!P53</f>
        <v>0</v>
      </c>
      <c r="Q53" s="8">
        <f>FC_TRA_ROAD_P2W_E!Q53+FC_TRA_ROAD_CAR_E!Q53+FC_TRA_ROAD_BUS_E!Q53+FC_TRA_ROAD_LCV_E!Q53+FC_TRA_ROAD_HGV_E!Q53</f>
        <v>0</v>
      </c>
      <c r="R53" s="8">
        <f>FC_TRA_ROAD_P2W_E!R53+FC_TRA_ROAD_CAR_E!R53+FC_TRA_ROAD_BUS_E!R53+FC_TRA_ROAD_LCV_E!R53+FC_TRA_ROAD_HGV_E!R53</f>
        <v>0</v>
      </c>
      <c r="S53" s="8">
        <f>FC_TRA_ROAD_P2W_E!S53+FC_TRA_ROAD_CAR_E!S53+FC_TRA_ROAD_BUS_E!S53+FC_TRA_ROAD_LCV_E!S53+FC_TRA_ROAD_HGV_E!S53</f>
        <v>0</v>
      </c>
      <c r="T53" s="8">
        <f>FC_TRA_ROAD_P2W_E!T53+FC_TRA_ROAD_CAR_E!T53+FC_TRA_ROAD_BUS_E!T53+FC_TRA_ROAD_LCV_E!T53+FC_TRA_ROAD_HGV_E!T53</f>
        <v>0</v>
      </c>
      <c r="U53" s="8">
        <f>FC_TRA_ROAD_P2W_E!U53+FC_TRA_ROAD_CAR_E!U53+FC_TRA_ROAD_BUS_E!U53+FC_TRA_ROAD_LCV_E!U53+FC_TRA_ROAD_HGV_E!U53</f>
        <v>0</v>
      </c>
      <c r="V53" s="8">
        <f>FC_TRA_ROAD_P2W_E!V53+FC_TRA_ROAD_CAR_E!V53+FC_TRA_ROAD_BUS_E!V53+FC_TRA_ROAD_LCV_E!V53+FC_TRA_ROAD_HGV_E!V53</f>
        <v>0</v>
      </c>
      <c r="W53" s="8">
        <f>FC_TRA_ROAD_P2W_E!W53+FC_TRA_ROAD_CAR_E!W53+FC_TRA_ROAD_BUS_E!W53+FC_TRA_ROAD_LCV_E!W53+FC_TRA_ROAD_HGV_E!W53</f>
        <v>0</v>
      </c>
      <c r="X53" s="8">
        <f>FC_TRA_ROAD_P2W_E!X53+FC_TRA_ROAD_CAR_E!X53+FC_TRA_ROAD_BUS_E!X53+FC_TRA_ROAD_LCV_E!X53+FC_TRA_ROAD_HGV_E!X53</f>
        <v>0</v>
      </c>
      <c r="Y53" s="8">
        <f>FC_TRA_ROAD_P2W_E!Y53+FC_TRA_ROAD_CAR_E!Y53+FC_TRA_ROAD_BUS_E!Y53+FC_TRA_ROAD_LCV_E!Y53+FC_TRA_ROAD_HGV_E!Y53</f>
        <v>0</v>
      </c>
      <c r="Z53" s="8">
        <f>FC_TRA_ROAD_P2W_E!Z53+FC_TRA_ROAD_CAR_E!Z53+FC_TRA_ROAD_BUS_E!Z53+FC_TRA_ROAD_LCV_E!Z53+FC_TRA_ROAD_HGV_E!Z53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FC_TRA_ROAD_P2W_E!C54+FC_TRA_ROAD_CAR_E!C54+FC_TRA_ROAD_BUS_E!C54+FC_TRA_ROAD_LCV_E!C54+FC_TRA_ROAD_HGV_E!C54</f>
        <v>0</v>
      </c>
      <c r="D54" s="45">
        <f>FC_TRA_ROAD_P2W_E!D54+FC_TRA_ROAD_CAR_E!D54+FC_TRA_ROAD_BUS_E!D54+FC_TRA_ROAD_LCV_E!D54+FC_TRA_ROAD_HGV_E!D54</f>
        <v>0</v>
      </c>
      <c r="E54" s="45">
        <f>FC_TRA_ROAD_P2W_E!E54+FC_TRA_ROAD_CAR_E!E54+FC_TRA_ROAD_BUS_E!E54+FC_TRA_ROAD_LCV_E!E54+FC_TRA_ROAD_HGV_E!E54</f>
        <v>0</v>
      </c>
      <c r="F54" s="45">
        <f>FC_TRA_ROAD_P2W_E!F54+FC_TRA_ROAD_CAR_E!F54+FC_TRA_ROAD_BUS_E!F54+FC_TRA_ROAD_LCV_E!F54+FC_TRA_ROAD_HGV_E!F54</f>
        <v>0</v>
      </c>
      <c r="G54" s="45">
        <f>FC_TRA_ROAD_P2W_E!G54+FC_TRA_ROAD_CAR_E!G54+FC_TRA_ROAD_BUS_E!G54+FC_TRA_ROAD_LCV_E!G54+FC_TRA_ROAD_HGV_E!G54</f>
        <v>0</v>
      </c>
      <c r="H54" s="45">
        <f>FC_TRA_ROAD_P2W_E!H54+FC_TRA_ROAD_CAR_E!H54+FC_TRA_ROAD_BUS_E!H54+FC_TRA_ROAD_LCV_E!H54+FC_TRA_ROAD_HGV_E!H54</f>
        <v>0</v>
      </c>
      <c r="I54" s="45">
        <f>FC_TRA_ROAD_P2W_E!I54+FC_TRA_ROAD_CAR_E!I54+FC_TRA_ROAD_BUS_E!I54+FC_TRA_ROAD_LCV_E!I54+FC_TRA_ROAD_HGV_E!I54</f>
        <v>0</v>
      </c>
      <c r="J54" s="45">
        <f>FC_TRA_ROAD_P2W_E!J54+FC_TRA_ROAD_CAR_E!J54+FC_TRA_ROAD_BUS_E!J54+FC_TRA_ROAD_LCV_E!J54+FC_TRA_ROAD_HGV_E!J54</f>
        <v>0</v>
      </c>
      <c r="K54" s="45">
        <f>FC_TRA_ROAD_P2W_E!K54+FC_TRA_ROAD_CAR_E!K54+FC_TRA_ROAD_BUS_E!K54+FC_TRA_ROAD_LCV_E!K54+FC_TRA_ROAD_HGV_E!K54</f>
        <v>0</v>
      </c>
      <c r="L54" s="45">
        <f>FC_TRA_ROAD_P2W_E!L54+FC_TRA_ROAD_CAR_E!L54+FC_TRA_ROAD_BUS_E!L54+FC_TRA_ROAD_LCV_E!L54+FC_TRA_ROAD_HGV_E!L54</f>
        <v>0</v>
      </c>
      <c r="M54" s="45">
        <f>FC_TRA_ROAD_P2W_E!M54+FC_TRA_ROAD_CAR_E!M54+FC_TRA_ROAD_BUS_E!M54+FC_TRA_ROAD_LCV_E!M54+FC_TRA_ROAD_HGV_E!M54</f>
        <v>0</v>
      </c>
      <c r="N54" s="45">
        <f>FC_TRA_ROAD_P2W_E!N54+FC_TRA_ROAD_CAR_E!N54+FC_TRA_ROAD_BUS_E!N54+FC_TRA_ROAD_LCV_E!N54+FC_TRA_ROAD_HGV_E!N54</f>
        <v>0</v>
      </c>
      <c r="O54" s="45">
        <f>FC_TRA_ROAD_P2W_E!O54+FC_TRA_ROAD_CAR_E!O54+FC_TRA_ROAD_BUS_E!O54+FC_TRA_ROAD_LCV_E!O54+FC_TRA_ROAD_HGV_E!O54</f>
        <v>0</v>
      </c>
      <c r="P54" s="45">
        <f>FC_TRA_ROAD_P2W_E!P54+FC_TRA_ROAD_CAR_E!P54+FC_TRA_ROAD_BUS_E!P54+FC_TRA_ROAD_LCV_E!P54+FC_TRA_ROAD_HGV_E!P54</f>
        <v>0</v>
      </c>
      <c r="Q54" s="45">
        <f>FC_TRA_ROAD_P2W_E!Q54+FC_TRA_ROAD_CAR_E!Q54+FC_TRA_ROAD_BUS_E!Q54+FC_TRA_ROAD_LCV_E!Q54+FC_TRA_ROAD_HGV_E!Q54</f>
        <v>0</v>
      </c>
      <c r="R54" s="45">
        <f>FC_TRA_ROAD_P2W_E!R54+FC_TRA_ROAD_CAR_E!R54+FC_TRA_ROAD_BUS_E!R54+FC_TRA_ROAD_LCV_E!R54+FC_TRA_ROAD_HGV_E!R54</f>
        <v>0</v>
      </c>
      <c r="S54" s="45">
        <f>FC_TRA_ROAD_P2W_E!S54+FC_TRA_ROAD_CAR_E!S54+FC_TRA_ROAD_BUS_E!S54+FC_TRA_ROAD_LCV_E!S54+FC_TRA_ROAD_HGV_E!S54</f>
        <v>0</v>
      </c>
      <c r="T54" s="45">
        <f>FC_TRA_ROAD_P2W_E!T54+FC_TRA_ROAD_CAR_E!T54+FC_TRA_ROAD_BUS_E!T54+FC_TRA_ROAD_LCV_E!T54+FC_TRA_ROAD_HGV_E!T54</f>
        <v>0</v>
      </c>
      <c r="U54" s="45">
        <f>FC_TRA_ROAD_P2W_E!U54+FC_TRA_ROAD_CAR_E!U54+FC_TRA_ROAD_BUS_E!U54+FC_TRA_ROAD_LCV_E!U54+FC_TRA_ROAD_HGV_E!U54</f>
        <v>0</v>
      </c>
      <c r="V54" s="45">
        <f>FC_TRA_ROAD_P2W_E!V54+FC_TRA_ROAD_CAR_E!V54+FC_TRA_ROAD_BUS_E!V54+FC_TRA_ROAD_LCV_E!V54+FC_TRA_ROAD_HGV_E!V54</f>
        <v>0</v>
      </c>
      <c r="W54" s="45">
        <f>FC_TRA_ROAD_P2W_E!W54+FC_TRA_ROAD_CAR_E!W54+FC_TRA_ROAD_BUS_E!W54+FC_TRA_ROAD_LCV_E!W54+FC_TRA_ROAD_HGV_E!W54</f>
        <v>0</v>
      </c>
      <c r="X54" s="45">
        <f>FC_TRA_ROAD_P2W_E!X54+FC_TRA_ROAD_CAR_E!X54+FC_TRA_ROAD_BUS_E!X54+FC_TRA_ROAD_LCV_E!X54+FC_TRA_ROAD_HGV_E!X54</f>
        <v>0</v>
      </c>
      <c r="Y54" s="45">
        <f>FC_TRA_ROAD_P2W_E!Y54+FC_TRA_ROAD_CAR_E!Y54+FC_TRA_ROAD_BUS_E!Y54+FC_TRA_ROAD_LCV_E!Y54+FC_TRA_ROAD_HGV_E!Y54</f>
        <v>0</v>
      </c>
      <c r="Z54" s="45">
        <f>FC_TRA_ROAD_P2W_E!Z54+FC_TRA_ROAD_CAR_E!Z54+FC_TRA_ROAD_BUS_E!Z54+FC_TRA_ROAD_LCV_E!Z54+FC_TRA_ROAD_HGV_E!Z54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0">SUM(C62:C72)</f>
        <v>0</v>
      </c>
      <c r="D61" s="49">
        <f t="shared" si="30"/>
        <v>0</v>
      </c>
      <c r="E61" s="49">
        <f t="shared" si="30"/>
        <v>0</v>
      </c>
      <c r="F61" s="49">
        <f t="shared" si="30"/>
        <v>0</v>
      </c>
      <c r="G61" s="49">
        <f t="shared" si="30"/>
        <v>0</v>
      </c>
      <c r="H61" s="49">
        <f t="shared" si="30"/>
        <v>0</v>
      </c>
      <c r="I61" s="49">
        <f t="shared" si="30"/>
        <v>212.66623007999996</v>
      </c>
      <c r="J61" s="49">
        <f t="shared" si="30"/>
        <v>362.21958863999998</v>
      </c>
      <c r="K61" s="49">
        <f t="shared" si="30"/>
        <v>373.8646641599999</v>
      </c>
      <c r="L61" s="49">
        <f t="shared" si="30"/>
        <v>615.6849168</v>
      </c>
      <c r="M61" s="49">
        <f t="shared" si="30"/>
        <v>917.90479728000003</v>
      </c>
      <c r="N61" s="49">
        <f t="shared" si="30"/>
        <v>865.02120191999995</v>
      </c>
      <c r="O61" s="49">
        <f t="shared" si="30"/>
        <v>806.24758175999978</v>
      </c>
      <c r="P61" s="49">
        <f t="shared" si="30"/>
        <v>770.78984544000002</v>
      </c>
      <c r="Q61" s="49">
        <f t="shared" si="30"/>
        <v>770.65294463999976</v>
      </c>
      <c r="R61" s="49">
        <f t="shared" si="30"/>
        <v>961.88016240000013</v>
      </c>
      <c r="S61" s="49">
        <f t="shared" si="30"/>
        <v>778.78793232000021</v>
      </c>
      <c r="T61" s="49">
        <f t="shared" si="30"/>
        <v>713.69942832000004</v>
      </c>
      <c r="U61" s="49">
        <f t="shared" si="30"/>
        <v>771.02499888</v>
      </c>
      <c r="V61" s="49">
        <f t="shared" si="30"/>
        <v>801.74364623999975</v>
      </c>
      <c r="W61" s="49">
        <f t="shared" si="30"/>
        <v>717.75609839999981</v>
      </c>
      <c r="X61" s="49">
        <f t="shared" si="30"/>
        <v>1001.5912310400003</v>
      </c>
      <c r="Y61" s="49">
        <f t="shared" ref="Y61:Z61" si="31">SUM(Y62:Y72)</f>
        <v>1004.2412184</v>
      </c>
      <c r="Z61" s="49">
        <f t="shared" si="31"/>
        <v>1044.9491227200003</v>
      </c>
    </row>
    <row r="62" spans="1:26" ht="11.25" customHeight="1" x14ac:dyDescent="0.2">
      <c r="A62" s="50" t="s">
        <v>92</v>
      </c>
      <c r="B62" s="51" t="s">
        <v>93</v>
      </c>
      <c r="C62" s="52">
        <f>FC_TRA_ROAD_P2W_E!C62+FC_TRA_ROAD_CAR_E!C62+FC_TRA_ROAD_BUS_E!C62+FC_TRA_ROAD_LCV_E!C62+FC_TRA_ROAD_HGV_E!C62</f>
        <v>0</v>
      </c>
      <c r="D62" s="52">
        <f>FC_TRA_ROAD_P2W_E!D62+FC_TRA_ROAD_CAR_E!D62+FC_TRA_ROAD_BUS_E!D62+FC_TRA_ROAD_LCV_E!D62+FC_TRA_ROAD_HGV_E!D62</f>
        <v>0</v>
      </c>
      <c r="E62" s="52">
        <f>FC_TRA_ROAD_P2W_E!E62+FC_TRA_ROAD_CAR_E!E62+FC_TRA_ROAD_BUS_E!E62+FC_TRA_ROAD_LCV_E!E62+FC_TRA_ROAD_HGV_E!E62</f>
        <v>0</v>
      </c>
      <c r="F62" s="52">
        <f>FC_TRA_ROAD_P2W_E!F62+FC_TRA_ROAD_CAR_E!F62+FC_TRA_ROAD_BUS_E!F62+FC_TRA_ROAD_LCV_E!F62+FC_TRA_ROAD_HGV_E!F62</f>
        <v>0</v>
      </c>
      <c r="G62" s="52">
        <f>FC_TRA_ROAD_P2W_E!G62+FC_TRA_ROAD_CAR_E!G62+FC_TRA_ROAD_BUS_E!G62+FC_TRA_ROAD_LCV_E!G62+FC_TRA_ROAD_HGV_E!G62</f>
        <v>0</v>
      </c>
      <c r="H62" s="52">
        <f>FC_TRA_ROAD_P2W_E!H62+FC_TRA_ROAD_CAR_E!H62+FC_TRA_ROAD_BUS_E!H62+FC_TRA_ROAD_LCV_E!H62+FC_TRA_ROAD_HGV_E!H62</f>
        <v>0</v>
      </c>
      <c r="I62" s="52">
        <f>FC_TRA_ROAD_P2W_E!I62+FC_TRA_ROAD_CAR_E!I62+FC_TRA_ROAD_BUS_E!I62+FC_TRA_ROAD_LCV_E!I62+FC_TRA_ROAD_HGV_E!I62</f>
        <v>0</v>
      </c>
      <c r="J62" s="52">
        <f>FC_TRA_ROAD_P2W_E!J62+FC_TRA_ROAD_CAR_E!J62+FC_TRA_ROAD_BUS_E!J62+FC_TRA_ROAD_LCV_E!J62+FC_TRA_ROAD_HGV_E!J62</f>
        <v>0</v>
      </c>
      <c r="K62" s="52">
        <f>FC_TRA_ROAD_P2W_E!K62+FC_TRA_ROAD_CAR_E!K62+FC_TRA_ROAD_BUS_E!K62+FC_TRA_ROAD_LCV_E!K62+FC_TRA_ROAD_HGV_E!K62</f>
        <v>0</v>
      </c>
      <c r="L62" s="52">
        <f>FC_TRA_ROAD_P2W_E!L62+FC_TRA_ROAD_CAR_E!L62+FC_TRA_ROAD_BUS_E!L62+FC_TRA_ROAD_LCV_E!L62+FC_TRA_ROAD_HGV_E!L62</f>
        <v>0</v>
      </c>
      <c r="M62" s="52">
        <f>FC_TRA_ROAD_P2W_E!M62+FC_TRA_ROAD_CAR_E!M62+FC_TRA_ROAD_BUS_E!M62+FC_TRA_ROAD_LCV_E!M62+FC_TRA_ROAD_HGV_E!M62</f>
        <v>0</v>
      </c>
      <c r="N62" s="52">
        <f>FC_TRA_ROAD_P2W_E!N62+FC_TRA_ROAD_CAR_E!N62+FC_TRA_ROAD_BUS_E!N62+FC_TRA_ROAD_LCV_E!N62+FC_TRA_ROAD_HGV_E!N62</f>
        <v>0</v>
      </c>
      <c r="O62" s="52">
        <f>FC_TRA_ROAD_P2W_E!O62+FC_TRA_ROAD_CAR_E!O62+FC_TRA_ROAD_BUS_E!O62+FC_TRA_ROAD_LCV_E!O62+FC_TRA_ROAD_HGV_E!O62</f>
        <v>0</v>
      </c>
      <c r="P62" s="52">
        <f>FC_TRA_ROAD_P2W_E!P62+FC_TRA_ROAD_CAR_E!P62+FC_TRA_ROAD_BUS_E!P62+FC_TRA_ROAD_LCV_E!P62+FC_TRA_ROAD_HGV_E!P62</f>
        <v>0</v>
      </c>
      <c r="Q62" s="52">
        <f>FC_TRA_ROAD_P2W_E!Q62+FC_TRA_ROAD_CAR_E!Q62+FC_TRA_ROAD_BUS_E!Q62+FC_TRA_ROAD_LCV_E!Q62+FC_TRA_ROAD_HGV_E!Q62</f>
        <v>0</v>
      </c>
      <c r="R62" s="52">
        <f>FC_TRA_ROAD_P2W_E!R62+FC_TRA_ROAD_CAR_E!R62+FC_TRA_ROAD_BUS_E!R62+FC_TRA_ROAD_LCV_E!R62+FC_TRA_ROAD_HGV_E!R62</f>
        <v>0</v>
      </c>
      <c r="S62" s="52">
        <f>FC_TRA_ROAD_P2W_E!S62+FC_TRA_ROAD_CAR_E!S62+FC_TRA_ROAD_BUS_E!S62+FC_TRA_ROAD_LCV_E!S62+FC_TRA_ROAD_HGV_E!S62</f>
        <v>0</v>
      </c>
      <c r="T62" s="52">
        <f>FC_TRA_ROAD_P2W_E!T62+FC_TRA_ROAD_CAR_E!T62+FC_TRA_ROAD_BUS_E!T62+FC_TRA_ROAD_LCV_E!T62+FC_TRA_ROAD_HGV_E!T62</f>
        <v>0</v>
      </c>
      <c r="U62" s="52">
        <f>FC_TRA_ROAD_P2W_E!U62+FC_TRA_ROAD_CAR_E!U62+FC_TRA_ROAD_BUS_E!U62+FC_TRA_ROAD_LCV_E!U62+FC_TRA_ROAD_HGV_E!U62</f>
        <v>0</v>
      </c>
      <c r="V62" s="52">
        <f>FC_TRA_ROAD_P2W_E!V62+FC_TRA_ROAD_CAR_E!V62+FC_TRA_ROAD_BUS_E!V62+FC_TRA_ROAD_LCV_E!V62+FC_TRA_ROAD_HGV_E!V62</f>
        <v>0</v>
      </c>
      <c r="W62" s="52">
        <f>FC_TRA_ROAD_P2W_E!W62+FC_TRA_ROAD_CAR_E!W62+FC_TRA_ROAD_BUS_E!W62+FC_TRA_ROAD_LCV_E!W62+FC_TRA_ROAD_HGV_E!W62</f>
        <v>0</v>
      </c>
      <c r="X62" s="52">
        <f>FC_TRA_ROAD_P2W_E!X62+FC_TRA_ROAD_CAR_E!X62+FC_TRA_ROAD_BUS_E!X62+FC_TRA_ROAD_LCV_E!X62+FC_TRA_ROAD_HGV_E!X62</f>
        <v>0</v>
      </c>
      <c r="Y62" s="52">
        <f>FC_TRA_ROAD_P2W_E!Y62+FC_TRA_ROAD_CAR_E!Y62+FC_TRA_ROAD_BUS_E!Y62+FC_TRA_ROAD_LCV_E!Y62+FC_TRA_ROAD_HGV_E!Y62</f>
        <v>0</v>
      </c>
      <c r="Z62" s="52">
        <f>FC_TRA_ROAD_P2W_E!Z62+FC_TRA_ROAD_CAR_E!Z62+FC_TRA_ROAD_BUS_E!Z62+FC_TRA_ROAD_LCV_E!Z62+FC_TRA_ROAD_HGV_E!Z62</f>
        <v>0</v>
      </c>
    </row>
    <row r="63" spans="1:26" ht="11.25" customHeight="1" x14ac:dyDescent="0.2">
      <c r="A63" s="50" t="s">
        <v>94</v>
      </c>
      <c r="B63" s="51" t="s">
        <v>95</v>
      </c>
      <c r="C63" s="52">
        <f>FC_TRA_ROAD_P2W_E!C63+FC_TRA_ROAD_CAR_E!C63+FC_TRA_ROAD_BUS_E!C63+FC_TRA_ROAD_LCV_E!C63+FC_TRA_ROAD_HGV_E!C63</f>
        <v>0</v>
      </c>
      <c r="D63" s="52">
        <f>FC_TRA_ROAD_P2W_E!D63+FC_TRA_ROAD_CAR_E!D63+FC_TRA_ROAD_BUS_E!D63+FC_TRA_ROAD_LCV_E!D63+FC_TRA_ROAD_HGV_E!D63</f>
        <v>0</v>
      </c>
      <c r="E63" s="52">
        <f>FC_TRA_ROAD_P2W_E!E63+FC_TRA_ROAD_CAR_E!E63+FC_TRA_ROAD_BUS_E!E63+FC_TRA_ROAD_LCV_E!E63+FC_TRA_ROAD_HGV_E!E63</f>
        <v>0</v>
      </c>
      <c r="F63" s="52">
        <f>FC_TRA_ROAD_P2W_E!F63+FC_TRA_ROAD_CAR_E!F63+FC_TRA_ROAD_BUS_E!F63+FC_TRA_ROAD_LCV_E!F63+FC_TRA_ROAD_HGV_E!F63</f>
        <v>0</v>
      </c>
      <c r="G63" s="52">
        <f>FC_TRA_ROAD_P2W_E!G63+FC_TRA_ROAD_CAR_E!G63+FC_TRA_ROAD_BUS_E!G63+FC_TRA_ROAD_LCV_E!G63+FC_TRA_ROAD_HGV_E!G63</f>
        <v>0</v>
      </c>
      <c r="H63" s="52">
        <f>FC_TRA_ROAD_P2W_E!H63+FC_TRA_ROAD_CAR_E!H63+FC_TRA_ROAD_BUS_E!H63+FC_TRA_ROAD_LCV_E!H63+FC_TRA_ROAD_HGV_E!H63</f>
        <v>0</v>
      </c>
      <c r="I63" s="52">
        <f>FC_TRA_ROAD_P2W_E!I63+FC_TRA_ROAD_CAR_E!I63+FC_TRA_ROAD_BUS_E!I63+FC_TRA_ROAD_LCV_E!I63+FC_TRA_ROAD_HGV_E!I63</f>
        <v>0</v>
      </c>
      <c r="J63" s="52">
        <f>FC_TRA_ROAD_P2W_E!J63+FC_TRA_ROAD_CAR_E!J63+FC_TRA_ROAD_BUS_E!J63+FC_TRA_ROAD_LCV_E!J63+FC_TRA_ROAD_HGV_E!J63</f>
        <v>0</v>
      </c>
      <c r="K63" s="52">
        <f>FC_TRA_ROAD_P2W_E!K63+FC_TRA_ROAD_CAR_E!K63+FC_TRA_ROAD_BUS_E!K63+FC_TRA_ROAD_LCV_E!K63+FC_TRA_ROAD_HGV_E!K63</f>
        <v>0</v>
      </c>
      <c r="L63" s="52">
        <f>FC_TRA_ROAD_P2W_E!L63+FC_TRA_ROAD_CAR_E!L63+FC_TRA_ROAD_BUS_E!L63+FC_TRA_ROAD_LCV_E!L63+FC_TRA_ROAD_HGV_E!L63</f>
        <v>0</v>
      </c>
      <c r="M63" s="52">
        <f>FC_TRA_ROAD_P2W_E!M63+FC_TRA_ROAD_CAR_E!M63+FC_TRA_ROAD_BUS_E!M63+FC_TRA_ROAD_LCV_E!M63+FC_TRA_ROAD_HGV_E!M63</f>
        <v>0</v>
      </c>
      <c r="N63" s="52">
        <f>FC_TRA_ROAD_P2W_E!N63+FC_TRA_ROAD_CAR_E!N63+FC_TRA_ROAD_BUS_E!N63+FC_TRA_ROAD_LCV_E!N63+FC_TRA_ROAD_HGV_E!N63</f>
        <v>0</v>
      </c>
      <c r="O63" s="52">
        <f>FC_TRA_ROAD_P2W_E!O63+FC_TRA_ROAD_CAR_E!O63+FC_TRA_ROAD_BUS_E!O63+FC_TRA_ROAD_LCV_E!O63+FC_TRA_ROAD_HGV_E!O63</f>
        <v>0</v>
      </c>
      <c r="P63" s="52">
        <f>FC_TRA_ROAD_P2W_E!P63+FC_TRA_ROAD_CAR_E!P63+FC_TRA_ROAD_BUS_E!P63+FC_TRA_ROAD_LCV_E!P63+FC_TRA_ROAD_HGV_E!P63</f>
        <v>0</v>
      </c>
      <c r="Q63" s="52">
        <f>FC_TRA_ROAD_P2W_E!Q63+FC_TRA_ROAD_CAR_E!Q63+FC_TRA_ROAD_BUS_E!Q63+FC_TRA_ROAD_LCV_E!Q63+FC_TRA_ROAD_HGV_E!Q63</f>
        <v>0</v>
      </c>
      <c r="R63" s="52">
        <f>FC_TRA_ROAD_P2W_E!R63+FC_TRA_ROAD_CAR_E!R63+FC_TRA_ROAD_BUS_E!R63+FC_TRA_ROAD_LCV_E!R63+FC_TRA_ROAD_HGV_E!R63</f>
        <v>0</v>
      </c>
      <c r="S63" s="52">
        <f>FC_TRA_ROAD_P2W_E!S63+FC_TRA_ROAD_CAR_E!S63+FC_TRA_ROAD_BUS_E!S63+FC_TRA_ROAD_LCV_E!S63+FC_TRA_ROAD_HGV_E!S63</f>
        <v>0</v>
      </c>
      <c r="T63" s="52">
        <f>FC_TRA_ROAD_P2W_E!T63+FC_TRA_ROAD_CAR_E!T63+FC_TRA_ROAD_BUS_E!T63+FC_TRA_ROAD_LCV_E!T63+FC_TRA_ROAD_HGV_E!T63</f>
        <v>0</v>
      </c>
      <c r="U63" s="52">
        <f>FC_TRA_ROAD_P2W_E!U63+FC_TRA_ROAD_CAR_E!U63+FC_TRA_ROAD_BUS_E!U63+FC_TRA_ROAD_LCV_E!U63+FC_TRA_ROAD_HGV_E!U63</f>
        <v>0</v>
      </c>
      <c r="V63" s="52">
        <f>FC_TRA_ROAD_P2W_E!V63+FC_TRA_ROAD_CAR_E!V63+FC_TRA_ROAD_BUS_E!V63+FC_TRA_ROAD_LCV_E!V63+FC_TRA_ROAD_HGV_E!V63</f>
        <v>0</v>
      </c>
      <c r="W63" s="52">
        <f>FC_TRA_ROAD_P2W_E!W63+FC_TRA_ROAD_CAR_E!W63+FC_TRA_ROAD_BUS_E!W63+FC_TRA_ROAD_LCV_E!W63+FC_TRA_ROAD_HGV_E!W63</f>
        <v>0</v>
      </c>
      <c r="X63" s="52">
        <f>FC_TRA_ROAD_P2W_E!X63+FC_TRA_ROAD_CAR_E!X63+FC_TRA_ROAD_BUS_E!X63+FC_TRA_ROAD_LCV_E!X63+FC_TRA_ROAD_HGV_E!X63</f>
        <v>0</v>
      </c>
      <c r="Y63" s="52">
        <f>FC_TRA_ROAD_P2W_E!Y63+FC_TRA_ROAD_CAR_E!Y63+FC_TRA_ROAD_BUS_E!Y63+FC_TRA_ROAD_LCV_E!Y63+FC_TRA_ROAD_HGV_E!Y63</f>
        <v>0</v>
      </c>
      <c r="Z63" s="52">
        <f>FC_TRA_ROAD_P2W_E!Z63+FC_TRA_ROAD_CAR_E!Z63+FC_TRA_ROAD_BUS_E!Z63+FC_TRA_ROAD_LCV_E!Z63+FC_TRA_ROAD_HGV_E!Z63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FC_TRA_ROAD_P2W_E!C64+FC_TRA_ROAD_CAR_E!C64+FC_TRA_ROAD_BUS_E!C64+FC_TRA_ROAD_LCV_E!C64+FC_TRA_ROAD_HGV_E!C64</f>
        <v>0</v>
      </c>
      <c r="D64" s="52">
        <f>FC_TRA_ROAD_P2W_E!D64+FC_TRA_ROAD_CAR_E!D64+FC_TRA_ROAD_BUS_E!D64+FC_TRA_ROAD_LCV_E!D64+FC_TRA_ROAD_HGV_E!D64</f>
        <v>0</v>
      </c>
      <c r="E64" s="52">
        <f>FC_TRA_ROAD_P2W_E!E64+FC_TRA_ROAD_CAR_E!E64+FC_TRA_ROAD_BUS_E!E64+FC_TRA_ROAD_LCV_E!E64+FC_TRA_ROAD_HGV_E!E64</f>
        <v>0</v>
      </c>
      <c r="F64" s="52">
        <f>FC_TRA_ROAD_P2W_E!F64+FC_TRA_ROAD_CAR_E!F64+FC_TRA_ROAD_BUS_E!F64+FC_TRA_ROAD_LCV_E!F64+FC_TRA_ROAD_HGV_E!F64</f>
        <v>0</v>
      </c>
      <c r="G64" s="52">
        <f>FC_TRA_ROAD_P2W_E!G64+FC_TRA_ROAD_CAR_E!G64+FC_TRA_ROAD_BUS_E!G64+FC_TRA_ROAD_LCV_E!G64+FC_TRA_ROAD_HGV_E!G64</f>
        <v>0</v>
      </c>
      <c r="H64" s="52">
        <f>FC_TRA_ROAD_P2W_E!H64+FC_TRA_ROAD_CAR_E!H64+FC_TRA_ROAD_BUS_E!H64+FC_TRA_ROAD_LCV_E!H64+FC_TRA_ROAD_HGV_E!H64</f>
        <v>0</v>
      </c>
      <c r="I64" s="52">
        <f>FC_TRA_ROAD_P2W_E!I64+FC_TRA_ROAD_CAR_E!I64+FC_TRA_ROAD_BUS_E!I64+FC_TRA_ROAD_LCV_E!I64+FC_TRA_ROAD_HGV_E!I64</f>
        <v>0</v>
      </c>
      <c r="J64" s="52">
        <f>FC_TRA_ROAD_P2W_E!J64+FC_TRA_ROAD_CAR_E!J64+FC_TRA_ROAD_BUS_E!J64+FC_TRA_ROAD_LCV_E!J64+FC_TRA_ROAD_HGV_E!J64</f>
        <v>0</v>
      </c>
      <c r="K64" s="52">
        <f>FC_TRA_ROAD_P2W_E!K64+FC_TRA_ROAD_CAR_E!K64+FC_TRA_ROAD_BUS_E!K64+FC_TRA_ROAD_LCV_E!K64+FC_TRA_ROAD_HGV_E!K64</f>
        <v>0</v>
      </c>
      <c r="L64" s="52">
        <f>FC_TRA_ROAD_P2W_E!L64+FC_TRA_ROAD_CAR_E!L64+FC_TRA_ROAD_BUS_E!L64+FC_TRA_ROAD_LCV_E!L64+FC_TRA_ROAD_HGV_E!L64</f>
        <v>0</v>
      </c>
      <c r="M64" s="52">
        <f>FC_TRA_ROAD_P2W_E!M64+FC_TRA_ROAD_CAR_E!M64+FC_TRA_ROAD_BUS_E!M64+FC_TRA_ROAD_LCV_E!M64+FC_TRA_ROAD_HGV_E!M64</f>
        <v>0</v>
      </c>
      <c r="N64" s="52">
        <f>FC_TRA_ROAD_P2W_E!N64+FC_TRA_ROAD_CAR_E!N64+FC_TRA_ROAD_BUS_E!N64+FC_TRA_ROAD_LCV_E!N64+FC_TRA_ROAD_HGV_E!N64</f>
        <v>0</v>
      </c>
      <c r="O64" s="52">
        <f>FC_TRA_ROAD_P2W_E!O64+FC_TRA_ROAD_CAR_E!O64+FC_TRA_ROAD_BUS_E!O64+FC_TRA_ROAD_LCV_E!O64+FC_TRA_ROAD_HGV_E!O64</f>
        <v>0</v>
      </c>
      <c r="P64" s="52">
        <f>FC_TRA_ROAD_P2W_E!P64+FC_TRA_ROAD_CAR_E!P64+FC_TRA_ROAD_BUS_E!P64+FC_TRA_ROAD_LCV_E!P64+FC_TRA_ROAD_HGV_E!P64</f>
        <v>0</v>
      </c>
      <c r="Q64" s="52">
        <f>FC_TRA_ROAD_P2W_E!Q64+FC_TRA_ROAD_CAR_E!Q64+FC_TRA_ROAD_BUS_E!Q64+FC_TRA_ROAD_LCV_E!Q64+FC_TRA_ROAD_HGV_E!Q64</f>
        <v>0</v>
      </c>
      <c r="R64" s="52">
        <f>FC_TRA_ROAD_P2W_E!R64+FC_TRA_ROAD_CAR_E!R64+FC_TRA_ROAD_BUS_E!R64+FC_TRA_ROAD_LCV_E!R64+FC_TRA_ROAD_HGV_E!R64</f>
        <v>0</v>
      </c>
      <c r="S64" s="52">
        <f>FC_TRA_ROAD_P2W_E!S64+FC_TRA_ROAD_CAR_E!S64+FC_TRA_ROAD_BUS_E!S64+FC_TRA_ROAD_LCV_E!S64+FC_TRA_ROAD_HGV_E!S64</f>
        <v>0</v>
      </c>
      <c r="T64" s="52">
        <f>FC_TRA_ROAD_P2W_E!T64+FC_TRA_ROAD_CAR_E!T64+FC_TRA_ROAD_BUS_E!T64+FC_TRA_ROAD_LCV_E!T64+FC_TRA_ROAD_HGV_E!T64</f>
        <v>0</v>
      </c>
      <c r="U64" s="52">
        <f>FC_TRA_ROAD_P2W_E!U64+FC_TRA_ROAD_CAR_E!U64+FC_TRA_ROAD_BUS_E!U64+FC_TRA_ROAD_LCV_E!U64+FC_TRA_ROAD_HGV_E!U64</f>
        <v>0</v>
      </c>
      <c r="V64" s="52">
        <f>FC_TRA_ROAD_P2W_E!V64+FC_TRA_ROAD_CAR_E!V64+FC_TRA_ROAD_BUS_E!V64+FC_TRA_ROAD_LCV_E!V64+FC_TRA_ROAD_HGV_E!V64</f>
        <v>0</v>
      </c>
      <c r="W64" s="52">
        <f>FC_TRA_ROAD_P2W_E!W64+FC_TRA_ROAD_CAR_E!W64+FC_TRA_ROAD_BUS_E!W64+FC_TRA_ROAD_LCV_E!W64+FC_TRA_ROAD_HGV_E!W64</f>
        <v>0</v>
      </c>
      <c r="X64" s="52">
        <f>FC_TRA_ROAD_P2W_E!X64+FC_TRA_ROAD_CAR_E!X64+FC_TRA_ROAD_BUS_E!X64+FC_TRA_ROAD_LCV_E!X64+FC_TRA_ROAD_HGV_E!X64</f>
        <v>0</v>
      </c>
      <c r="Y64" s="52">
        <f>FC_TRA_ROAD_P2W_E!Y64+FC_TRA_ROAD_CAR_E!Y64+FC_TRA_ROAD_BUS_E!Y64+FC_TRA_ROAD_LCV_E!Y64+FC_TRA_ROAD_HGV_E!Y64</f>
        <v>0</v>
      </c>
      <c r="Z64" s="52">
        <f>FC_TRA_ROAD_P2W_E!Z64+FC_TRA_ROAD_CAR_E!Z64+FC_TRA_ROAD_BUS_E!Z64+FC_TRA_ROAD_LCV_E!Z64+FC_TRA_ROAD_HGV_E!Z64</f>
        <v>0</v>
      </c>
    </row>
    <row r="65" spans="1:26" ht="11.25" customHeight="1" x14ac:dyDescent="0.2">
      <c r="A65" s="50" t="s">
        <v>98</v>
      </c>
      <c r="B65" s="51" t="s">
        <v>99</v>
      </c>
      <c r="C65" s="52">
        <f>FC_TRA_ROAD_P2W_E!C65+FC_TRA_ROAD_CAR_E!C65+FC_TRA_ROAD_BUS_E!C65+FC_TRA_ROAD_LCV_E!C65+FC_TRA_ROAD_HGV_E!C65</f>
        <v>0</v>
      </c>
      <c r="D65" s="52">
        <f>FC_TRA_ROAD_P2W_E!D65+FC_TRA_ROAD_CAR_E!D65+FC_TRA_ROAD_BUS_E!D65+FC_TRA_ROAD_LCV_E!D65+FC_TRA_ROAD_HGV_E!D65</f>
        <v>0</v>
      </c>
      <c r="E65" s="52">
        <f>FC_TRA_ROAD_P2W_E!E65+FC_TRA_ROAD_CAR_E!E65+FC_TRA_ROAD_BUS_E!E65+FC_TRA_ROAD_LCV_E!E65+FC_TRA_ROAD_HGV_E!E65</f>
        <v>0</v>
      </c>
      <c r="F65" s="52">
        <f>FC_TRA_ROAD_P2W_E!F65+FC_TRA_ROAD_CAR_E!F65+FC_TRA_ROAD_BUS_E!F65+FC_TRA_ROAD_LCV_E!F65+FC_TRA_ROAD_HGV_E!F65</f>
        <v>0</v>
      </c>
      <c r="G65" s="52">
        <f>FC_TRA_ROAD_P2W_E!G65+FC_TRA_ROAD_CAR_E!G65+FC_TRA_ROAD_BUS_E!G65+FC_TRA_ROAD_LCV_E!G65+FC_TRA_ROAD_HGV_E!G65</f>
        <v>0</v>
      </c>
      <c r="H65" s="52">
        <f>FC_TRA_ROAD_P2W_E!H65+FC_TRA_ROAD_CAR_E!H65+FC_TRA_ROAD_BUS_E!H65+FC_TRA_ROAD_LCV_E!H65+FC_TRA_ROAD_HGV_E!H65</f>
        <v>0</v>
      </c>
      <c r="I65" s="52">
        <f>FC_TRA_ROAD_P2W_E!I65+FC_TRA_ROAD_CAR_E!I65+FC_TRA_ROAD_BUS_E!I65+FC_TRA_ROAD_LCV_E!I65+FC_TRA_ROAD_HGV_E!I65</f>
        <v>0</v>
      </c>
      <c r="J65" s="52">
        <f>FC_TRA_ROAD_P2W_E!J65+FC_TRA_ROAD_CAR_E!J65+FC_TRA_ROAD_BUS_E!J65+FC_TRA_ROAD_LCV_E!J65+FC_TRA_ROAD_HGV_E!J65</f>
        <v>0</v>
      </c>
      <c r="K65" s="52">
        <f>FC_TRA_ROAD_P2W_E!K65+FC_TRA_ROAD_CAR_E!K65+FC_TRA_ROAD_BUS_E!K65+FC_TRA_ROAD_LCV_E!K65+FC_TRA_ROAD_HGV_E!K65</f>
        <v>0</v>
      </c>
      <c r="L65" s="52">
        <f>FC_TRA_ROAD_P2W_E!L65+FC_TRA_ROAD_CAR_E!L65+FC_TRA_ROAD_BUS_E!L65+FC_TRA_ROAD_LCV_E!L65+FC_TRA_ROAD_HGV_E!L65</f>
        <v>0</v>
      </c>
      <c r="M65" s="52">
        <f>FC_TRA_ROAD_P2W_E!M65+FC_TRA_ROAD_CAR_E!M65+FC_TRA_ROAD_BUS_E!M65+FC_TRA_ROAD_LCV_E!M65+FC_TRA_ROAD_HGV_E!M65</f>
        <v>0</v>
      </c>
      <c r="N65" s="52">
        <f>FC_TRA_ROAD_P2W_E!N65+FC_TRA_ROAD_CAR_E!N65+FC_TRA_ROAD_BUS_E!N65+FC_TRA_ROAD_LCV_E!N65+FC_TRA_ROAD_HGV_E!N65</f>
        <v>0</v>
      </c>
      <c r="O65" s="52">
        <f>FC_TRA_ROAD_P2W_E!O65+FC_TRA_ROAD_CAR_E!O65+FC_TRA_ROAD_BUS_E!O65+FC_TRA_ROAD_LCV_E!O65+FC_TRA_ROAD_HGV_E!O65</f>
        <v>0</v>
      </c>
      <c r="P65" s="52">
        <f>FC_TRA_ROAD_P2W_E!P65+FC_TRA_ROAD_CAR_E!P65+FC_TRA_ROAD_BUS_E!P65+FC_TRA_ROAD_LCV_E!P65+FC_TRA_ROAD_HGV_E!P65</f>
        <v>0</v>
      </c>
      <c r="Q65" s="52">
        <f>FC_TRA_ROAD_P2W_E!Q65+FC_TRA_ROAD_CAR_E!Q65+FC_TRA_ROAD_BUS_E!Q65+FC_TRA_ROAD_LCV_E!Q65+FC_TRA_ROAD_HGV_E!Q65</f>
        <v>0</v>
      </c>
      <c r="R65" s="52">
        <f>FC_TRA_ROAD_P2W_E!R65+FC_TRA_ROAD_CAR_E!R65+FC_TRA_ROAD_BUS_E!R65+FC_TRA_ROAD_LCV_E!R65+FC_TRA_ROAD_HGV_E!R65</f>
        <v>0</v>
      </c>
      <c r="S65" s="52">
        <f>FC_TRA_ROAD_P2W_E!S65+FC_TRA_ROAD_CAR_E!S65+FC_TRA_ROAD_BUS_E!S65+FC_TRA_ROAD_LCV_E!S65+FC_TRA_ROAD_HGV_E!S65</f>
        <v>0</v>
      </c>
      <c r="T65" s="52">
        <f>FC_TRA_ROAD_P2W_E!T65+FC_TRA_ROAD_CAR_E!T65+FC_TRA_ROAD_BUS_E!T65+FC_TRA_ROAD_LCV_E!T65+FC_TRA_ROAD_HGV_E!T65</f>
        <v>0</v>
      </c>
      <c r="U65" s="52">
        <f>FC_TRA_ROAD_P2W_E!U65+FC_TRA_ROAD_CAR_E!U65+FC_TRA_ROAD_BUS_E!U65+FC_TRA_ROAD_LCV_E!U65+FC_TRA_ROAD_HGV_E!U65</f>
        <v>0</v>
      </c>
      <c r="V65" s="52">
        <f>FC_TRA_ROAD_P2W_E!V65+FC_TRA_ROAD_CAR_E!V65+FC_TRA_ROAD_BUS_E!V65+FC_TRA_ROAD_LCV_E!V65+FC_TRA_ROAD_HGV_E!V65</f>
        <v>0</v>
      </c>
      <c r="W65" s="52">
        <f>FC_TRA_ROAD_P2W_E!W65+FC_TRA_ROAD_CAR_E!W65+FC_TRA_ROAD_BUS_E!W65+FC_TRA_ROAD_LCV_E!W65+FC_TRA_ROAD_HGV_E!W65</f>
        <v>0</v>
      </c>
      <c r="X65" s="52">
        <f>FC_TRA_ROAD_P2W_E!X65+FC_TRA_ROAD_CAR_E!X65+FC_TRA_ROAD_BUS_E!X65+FC_TRA_ROAD_LCV_E!X65+FC_TRA_ROAD_HGV_E!X65</f>
        <v>0</v>
      </c>
      <c r="Y65" s="52">
        <f>FC_TRA_ROAD_P2W_E!Y65+FC_TRA_ROAD_CAR_E!Y65+FC_TRA_ROAD_BUS_E!Y65+FC_TRA_ROAD_LCV_E!Y65+FC_TRA_ROAD_HGV_E!Y65</f>
        <v>0</v>
      </c>
      <c r="Z65" s="52">
        <f>FC_TRA_ROAD_P2W_E!Z65+FC_TRA_ROAD_CAR_E!Z65+FC_TRA_ROAD_BUS_E!Z65+FC_TRA_ROAD_LCV_E!Z65+FC_TRA_ROAD_HGV_E!Z65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FC_TRA_ROAD_P2W_E!C66+FC_TRA_ROAD_CAR_E!C66+FC_TRA_ROAD_BUS_E!C66+FC_TRA_ROAD_LCV_E!C66+FC_TRA_ROAD_HGV_E!C66</f>
        <v>0</v>
      </c>
      <c r="D66" s="52">
        <f>FC_TRA_ROAD_P2W_E!D66+FC_TRA_ROAD_CAR_E!D66+FC_TRA_ROAD_BUS_E!D66+FC_TRA_ROAD_LCV_E!D66+FC_TRA_ROAD_HGV_E!D66</f>
        <v>0</v>
      </c>
      <c r="E66" s="52">
        <f>FC_TRA_ROAD_P2W_E!E66+FC_TRA_ROAD_CAR_E!E66+FC_TRA_ROAD_BUS_E!E66+FC_TRA_ROAD_LCV_E!E66+FC_TRA_ROAD_HGV_E!E66</f>
        <v>0</v>
      </c>
      <c r="F66" s="52">
        <f>FC_TRA_ROAD_P2W_E!F66+FC_TRA_ROAD_CAR_E!F66+FC_TRA_ROAD_BUS_E!F66+FC_TRA_ROAD_LCV_E!F66+FC_TRA_ROAD_HGV_E!F66</f>
        <v>0</v>
      </c>
      <c r="G66" s="52">
        <f>FC_TRA_ROAD_P2W_E!G66+FC_TRA_ROAD_CAR_E!G66+FC_TRA_ROAD_BUS_E!G66+FC_TRA_ROAD_LCV_E!G66+FC_TRA_ROAD_HGV_E!G66</f>
        <v>0</v>
      </c>
      <c r="H66" s="52">
        <f>FC_TRA_ROAD_P2W_E!H66+FC_TRA_ROAD_CAR_E!H66+FC_TRA_ROAD_BUS_E!H66+FC_TRA_ROAD_LCV_E!H66+FC_TRA_ROAD_HGV_E!H66</f>
        <v>0</v>
      </c>
      <c r="I66" s="52">
        <f>FC_TRA_ROAD_P2W_E!I66+FC_TRA_ROAD_CAR_E!I66+FC_TRA_ROAD_BUS_E!I66+FC_TRA_ROAD_LCV_E!I66+FC_TRA_ROAD_HGV_E!I66</f>
        <v>0</v>
      </c>
      <c r="J66" s="52">
        <f>FC_TRA_ROAD_P2W_E!J66+FC_TRA_ROAD_CAR_E!J66+FC_TRA_ROAD_BUS_E!J66+FC_TRA_ROAD_LCV_E!J66+FC_TRA_ROAD_HGV_E!J66</f>
        <v>0</v>
      </c>
      <c r="K66" s="52">
        <f>FC_TRA_ROAD_P2W_E!K66+FC_TRA_ROAD_CAR_E!K66+FC_TRA_ROAD_BUS_E!K66+FC_TRA_ROAD_LCV_E!K66+FC_TRA_ROAD_HGV_E!K66</f>
        <v>0</v>
      </c>
      <c r="L66" s="52">
        <f>FC_TRA_ROAD_P2W_E!L66+FC_TRA_ROAD_CAR_E!L66+FC_TRA_ROAD_BUS_E!L66+FC_TRA_ROAD_LCV_E!L66+FC_TRA_ROAD_HGV_E!L66</f>
        <v>0</v>
      </c>
      <c r="M66" s="52">
        <f>FC_TRA_ROAD_P2W_E!M66+FC_TRA_ROAD_CAR_E!M66+FC_TRA_ROAD_BUS_E!M66+FC_TRA_ROAD_LCV_E!M66+FC_TRA_ROAD_HGV_E!M66</f>
        <v>0</v>
      </c>
      <c r="N66" s="52">
        <f>FC_TRA_ROAD_P2W_E!N66+FC_TRA_ROAD_CAR_E!N66+FC_TRA_ROAD_BUS_E!N66+FC_TRA_ROAD_LCV_E!N66+FC_TRA_ROAD_HGV_E!N66</f>
        <v>0</v>
      </c>
      <c r="O66" s="52">
        <f>FC_TRA_ROAD_P2W_E!O66+FC_TRA_ROAD_CAR_E!O66+FC_TRA_ROAD_BUS_E!O66+FC_TRA_ROAD_LCV_E!O66+FC_TRA_ROAD_HGV_E!O66</f>
        <v>0</v>
      </c>
      <c r="P66" s="52">
        <f>FC_TRA_ROAD_P2W_E!P66+FC_TRA_ROAD_CAR_E!P66+FC_TRA_ROAD_BUS_E!P66+FC_TRA_ROAD_LCV_E!P66+FC_TRA_ROAD_HGV_E!P66</f>
        <v>0</v>
      </c>
      <c r="Q66" s="52">
        <f>FC_TRA_ROAD_P2W_E!Q66+FC_TRA_ROAD_CAR_E!Q66+FC_TRA_ROAD_BUS_E!Q66+FC_TRA_ROAD_LCV_E!Q66+FC_TRA_ROAD_HGV_E!Q66</f>
        <v>0</v>
      </c>
      <c r="R66" s="52">
        <f>FC_TRA_ROAD_P2W_E!R66+FC_TRA_ROAD_CAR_E!R66+FC_TRA_ROAD_BUS_E!R66+FC_TRA_ROAD_LCV_E!R66+FC_TRA_ROAD_HGV_E!R66</f>
        <v>0</v>
      </c>
      <c r="S66" s="52">
        <f>FC_TRA_ROAD_P2W_E!S66+FC_TRA_ROAD_CAR_E!S66+FC_TRA_ROAD_BUS_E!S66+FC_TRA_ROAD_LCV_E!S66+FC_TRA_ROAD_HGV_E!S66</f>
        <v>0</v>
      </c>
      <c r="T66" s="52">
        <f>FC_TRA_ROAD_P2W_E!T66+FC_TRA_ROAD_CAR_E!T66+FC_TRA_ROAD_BUS_E!T66+FC_TRA_ROAD_LCV_E!T66+FC_TRA_ROAD_HGV_E!T66</f>
        <v>0</v>
      </c>
      <c r="U66" s="52">
        <f>FC_TRA_ROAD_P2W_E!U66+FC_TRA_ROAD_CAR_E!U66+FC_TRA_ROAD_BUS_E!U66+FC_TRA_ROAD_LCV_E!U66+FC_TRA_ROAD_HGV_E!U66</f>
        <v>0</v>
      </c>
      <c r="V66" s="52">
        <f>FC_TRA_ROAD_P2W_E!V66+FC_TRA_ROAD_CAR_E!V66+FC_TRA_ROAD_BUS_E!V66+FC_TRA_ROAD_LCV_E!V66+FC_TRA_ROAD_HGV_E!V66</f>
        <v>0</v>
      </c>
      <c r="W66" s="52">
        <f>FC_TRA_ROAD_P2W_E!W66+FC_TRA_ROAD_CAR_E!W66+FC_TRA_ROAD_BUS_E!W66+FC_TRA_ROAD_LCV_E!W66+FC_TRA_ROAD_HGV_E!W66</f>
        <v>0</v>
      </c>
      <c r="X66" s="52">
        <f>FC_TRA_ROAD_P2W_E!X66+FC_TRA_ROAD_CAR_E!X66+FC_TRA_ROAD_BUS_E!X66+FC_TRA_ROAD_LCV_E!X66+FC_TRA_ROAD_HGV_E!X66</f>
        <v>0</v>
      </c>
      <c r="Y66" s="52">
        <f>FC_TRA_ROAD_P2W_E!Y66+FC_TRA_ROAD_CAR_E!Y66+FC_TRA_ROAD_BUS_E!Y66+FC_TRA_ROAD_LCV_E!Y66+FC_TRA_ROAD_HGV_E!Y66</f>
        <v>0</v>
      </c>
      <c r="Z66" s="52">
        <f>FC_TRA_ROAD_P2W_E!Z66+FC_TRA_ROAD_CAR_E!Z66+FC_TRA_ROAD_BUS_E!Z66+FC_TRA_ROAD_LCV_E!Z66+FC_TRA_ROAD_HGV_E!Z66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FC_TRA_ROAD_P2W_E!C67+FC_TRA_ROAD_CAR_E!C67+FC_TRA_ROAD_BUS_E!C67+FC_TRA_ROAD_LCV_E!C67+FC_TRA_ROAD_HGV_E!C67</f>
        <v>0</v>
      </c>
      <c r="D67" s="52">
        <f>FC_TRA_ROAD_P2W_E!D67+FC_TRA_ROAD_CAR_E!D67+FC_TRA_ROAD_BUS_E!D67+FC_TRA_ROAD_LCV_E!D67+FC_TRA_ROAD_HGV_E!D67</f>
        <v>0</v>
      </c>
      <c r="E67" s="52">
        <f>FC_TRA_ROAD_P2W_E!E67+FC_TRA_ROAD_CAR_E!E67+FC_TRA_ROAD_BUS_E!E67+FC_TRA_ROAD_LCV_E!E67+FC_TRA_ROAD_HGV_E!E67</f>
        <v>0</v>
      </c>
      <c r="F67" s="52">
        <f>FC_TRA_ROAD_P2W_E!F67+FC_TRA_ROAD_CAR_E!F67+FC_TRA_ROAD_BUS_E!F67+FC_TRA_ROAD_LCV_E!F67+FC_TRA_ROAD_HGV_E!F67</f>
        <v>0</v>
      </c>
      <c r="G67" s="52">
        <f>FC_TRA_ROAD_P2W_E!G67+FC_TRA_ROAD_CAR_E!G67+FC_TRA_ROAD_BUS_E!G67+FC_TRA_ROAD_LCV_E!G67+FC_TRA_ROAD_HGV_E!G67</f>
        <v>0</v>
      </c>
      <c r="H67" s="52">
        <f>FC_TRA_ROAD_P2W_E!H67+FC_TRA_ROAD_CAR_E!H67+FC_TRA_ROAD_BUS_E!H67+FC_TRA_ROAD_LCV_E!H67+FC_TRA_ROAD_HGV_E!H67</f>
        <v>0</v>
      </c>
      <c r="I67" s="52">
        <f>FC_TRA_ROAD_P2W_E!I67+FC_TRA_ROAD_CAR_E!I67+FC_TRA_ROAD_BUS_E!I67+FC_TRA_ROAD_LCV_E!I67+FC_TRA_ROAD_HGV_E!I67</f>
        <v>0</v>
      </c>
      <c r="J67" s="52">
        <f>FC_TRA_ROAD_P2W_E!J67+FC_TRA_ROAD_CAR_E!J67+FC_TRA_ROAD_BUS_E!J67+FC_TRA_ROAD_LCV_E!J67+FC_TRA_ROAD_HGV_E!J67</f>
        <v>0</v>
      </c>
      <c r="K67" s="52">
        <f>FC_TRA_ROAD_P2W_E!K67+FC_TRA_ROAD_CAR_E!K67+FC_TRA_ROAD_BUS_E!K67+FC_TRA_ROAD_LCV_E!K67+FC_TRA_ROAD_HGV_E!K67</f>
        <v>0</v>
      </c>
      <c r="L67" s="52">
        <f>FC_TRA_ROAD_P2W_E!L67+FC_TRA_ROAD_CAR_E!L67+FC_TRA_ROAD_BUS_E!L67+FC_TRA_ROAD_LCV_E!L67+FC_TRA_ROAD_HGV_E!L67</f>
        <v>0</v>
      </c>
      <c r="M67" s="52">
        <f>FC_TRA_ROAD_P2W_E!M67+FC_TRA_ROAD_CAR_E!M67+FC_TRA_ROAD_BUS_E!M67+FC_TRA_ROAD_LCV_E!M67+FC_TRA_ROAD_HGV_E!M67</f>
        <v>0</v>
      </c>
      <c r="N67" s="52">
        <f>FC_TRA_ROAD_P2W_E!N67+FC_TRA_ROAD_CAR_E!N67+FC_TRA_ROAD_BUS_E!N67+FC_TRA_ROAD_LCV_E!N67+FC_TRA_ROAD_HGV_E!N67</f>
        <v>0</v>
      </c>
      <c r="O67" s="52">
        <f>FC_TRA_ROAD_P2W_E!O67+FC_TRA_ROAD_CAR_E!O67+FC_TRA_ROAD_BUS_E!O67+FC_TRA_ROAD_LCV_E!O67+FC_TRA_ROAD_HGV_E!O67</f>
        <v>3.8232000000000004</v>
      </c>
      <c r="P67" s="52">
        <f>FC_TRA_ROAD_P2W_E!P67+FC_TRA_ROAD_CAR_E!P67+FC_TRA_ROAD_BUS_E!P67+FC_TRA_ROAD_LCV_E!P67+FC_TRA_ROAD_HGV_E!P67</f>
        <v>5.7347999999999999</v>
      </c>
      <c r="Q67" s="52">
        <f>FC_TRA_ROAD_P2W_E!Q67+FC_TRA_ROAD_CAR_E!Q67+FC_TRA_ROAD_BUS_E!Q67+FC_TRA_ROAD_LCV_E!Q67+FC_TRA_ROAD_HGV_E!Q67</f>
        <v>5.7348000000000008</v>
      </c>
      <c r="R67" s="52">
        <f>FC_TRA_ROAD_P2W_E!R67+FC_TRA_ROAD_CAR_E!R67+FC_TRA_ROAD_BUS_E!R67+FC_TRA_ROAD_LCV_E!R67+FC_TRA_ROAD_HGV_E!R67</f>
        <v>63.082800000000013</v>
      </c>
      <c r="S67" s="52">
        <f>FC_TRA_ROAD_P2W_E!S67+FC_TRA_ROAD_CAR_E!S67+FC_TRA_ROAD_BUS_E!S67+FC_TRA_ROAD_LCV_E!S67+FC_TRA_ROAD_HGV_E!S67</f>
        <v>74.552399999999992</v>
      </c>
      <c r="T67" s="52">
        <f>FC_TRA_ROAD_P2W_E!T67+FC_TRA_ROAD_CAR_E!T67+FC_TRA_ROAD_BUS_E!T67+FC_TRA_ROAD_LCV_E!T67+FC_TRA_ROAD_HGV_E!T67</f>
        <v>8.7360119999999988</v>
      </c>
      <c r="U67" s="52">
        <f>FC_TRA_ROAD_P2W_E!U67+FC_TRA_ROAD_CAR_E!U67+FC_TRA_ROAD_BUS_E!U67+FC_TRA_ROAD_LCV_E!U67+FC_TRA_ROAD_HGV_E!U67</f>
        <v>16.598550240000005</v>
      </c>
      <c r="V67" s="52">
        <f>FC_TRA_ROAD_P2W_E!V67+FC_TRA_ROAD_CAR_E!V67+FC_TRA_ROAD_BUS_E!V67+FC_TRA_ROAD_LCV_E!V67+FC_TRA_ROAD_HGV_E!V67</f>
        <v>24.262027200000002</v>
      </c>
      <c r="W67" s="52">
        <f>FC_TRA_ROAD_P2W_E!W67+FC_TRA_ROAD_CAR_E!W67+FC_TRA_ROAD_BUS_E!W67+FC_TRA_ROAD_LCV_E!W67+FC_TRA_ROAD_HGV_E!W67</f>
        <v>19.022459039999998</v>
      </c>
      <c r="X67" s="52">
        <f>FC_TRA_ROAD_P2W_E!X67+FC_TRA_ROAD_CAR_E!X67+FC_TRA_ROAD_BUS_E!X67+FC_TRA_ROAD_LCV_E!X67+FC_TRA_ROAD_HGV_E!X67</f>
        <v>50.72239440000002</v>
      </c>
      <c r="Y67" s="52">
        <f>FC_TRA_ROAD_P2W_E!Y67+FC_TRA_ROAD_CAR_E!Y67+FC_TRA_ROAD_BUS_E!Y67+FC_TRA_ROAD_LCV_E!Y67+FC_TRA_ROAD_HGV_E!Y67</f>
        <v>76.240470239999993</v>
      </c>
      <c r="Z67" s="52">
        <f>FC_TRA_ROAD_P2W_E!Z67+FC_TRA_ROAD_CAR_E!Z67+FC_TRA_ROAD_BUS_E!Z67+FC_TRA_ROAD_LCV_E!Z67+FC_TRA_ROAD_HGV_E!Z67</f>
        <v>75.26937744</v>
      </c>
    </row>
    <row r="68" spans="1:26" ht="11.25" customHeight="1" x14ac:dyDescent="0.2">
      <c r="A68" s="50" t="s">
        <v>104</v>
      </c>
      <c r="B68" s="51" t="s">
        <v>105</v>
      </c>
      <c r="C68" s="52">
        <f>FC_TRA_ROAD_P2W_E!C68+FC_TRA_ROAD_CAR_E!C68+FC_TRA_ROAD_BUS_E!C68+FC_TRA_ROAD_LCV_E!C68+FC_TRA_ROAD_HGV_E!C68</f>
        <v>0</v>
      </c>
      <c r="D68" s="52">
        <f>FC_TRA_ROAD_P2W_E!D68+FC_TRA_ROAD_CAR_E!D68+FC_TRA_ROAD_BUS_E!D68+FC_TRA_ROAD_LCV_E!D68+FC_TRA_ROAD_HGV_E!D68</f>
        <v>0</v>
      </c>
      <c r="E68" s="52">
        <f>FC_TRA_ROAD_P2W_E!E68+FC_TRA_ROAD_CAR_E!E68+FC_TRA_ROAD_BUS_E!E68+FC_TRA_ROAD_LCV_E!E68+FC_TRA_ROAD_HGV_E!E68</f>
        <v>0</v>
      </c>
      <c r="F68" s="52">
        <f>FC_TRA_ROAD_P2W_E!F68+FC_TRA_ROAD_CAR_E!F68+FC_TRA_ROAD_BUS_E!F68+FC_TRA_ROAD_LCV_E!F68+FC_TRA_ROAD_HGV_E!F68</f>
        <v>0</v>
      </c>
      <c r="G68" s="52">
        <f>FC_TRA_ROAD_P2W_E!G68+FC_TRA_ROAD_CAR_E!G68+FC_TRA_ROAD_BUS_E!G68+FC_TRA_ROAD_LCV_E!G68+FC_TRA_ROAD_HGV_E!G68</f>
        <v>0</v>
      </c>
      <c r="H68" s="52">
        <f>FC_TRA_ROAD_P2W_E!H68+FC_TRA_ROAD_CAR_E!H68+FC_TRA_ROAD_BUS_E!H68+FC_TRA_ROAD_LCV_E!H68+FC_TRA_ROAD_HGV_E!H68</f>
        <v>0</v>
      </c>
      <c r="I68" s="52">
        <f>FC_TRA_ROAD_P2W_E!I68+FC_TRA_ROAD_CAR_E!I68+FC_TRA_ROAD_BUS_E!I68+FC_TRA_ROAD_LCV_E!I68+FC_TRA_ROAD_HGV_E!I68</f>
        <v>0</v>
      </c>
      <c r="J68" s="52">
        <f>FC_TRA_ROAD_P2W_E!J68+FC_TRA_ROAD_CAR_E!J68+FC_TRA_ROAD_BUS_E!J68+FC_TRA_ROAD_LCV_E!J68+FC_TRA_ROAD_HGV_E!J68</f>
        <v>0</v>
      </c>
      <c r="K68" s="52">
        <f>FC_TRA_ROAD_P2W_E!K68+FC_TRA_ROAD_CAR_E!K68+FC_TRA_ROAD_BUS_E!K68+FC_TRA_ROAD_LCV_E!K68+FC_TRA_ROAD_HGV_E!K68</f>
        <v>0</v>
      </c>
      <c r="L68" s="52">
        <f>FC_TRA_ROAD_P2W_E!L68+FC_TRA_ROAD_CAR_E!L68+FC_TRA_ROAD_BUS_E!L68+FC_TRA_ROAD_LCV_E!L68+FC_TRA_ROAD_HGV_E!L68</f>
        <v>0</v>
      </c>
      <c r="M68" s="52">
        <f>FC_TRA_ROAD_P2W_E!M68+FC_TRA_ROAD_CAR_E!M68+FC_TRA_ROAD_BUS_E!M68+FC_TRA_ROAD_LCV_E!M68+FC_TRA_ROAD_HGV_E!M68</f>
        <v>0</v>
      </c>
      <c r="N68" s="52">
        <f>FC_TRA_ROAD_P2W_E!N68+FC_TRA_ROAD_CAR_E!N68+FC_TRA_ROAD_BUS_E!N68+FC_TRA_ROAD_LCV_E!N68+FC_TRA_ROAD_HGV_E!N68</f>
        <v>0</v>
      </c>
      <c r="O68" s="52">
        <f>FC_TRA_ROAD_P2W_E!O68+FC_TRA_ROAD_CAR_E!O68+FC_TRA_ROAD_BUS_E!O68+FC_TRA_ROAD_LCV_E!O68+FC_TRA_ROAD_HGV_E!O68</f>
        <v>0</v>
      </c>
      <c r="P68" s="52">
        <f>FC_TRA_ROAD_P2W_E!P68+FC_TRA_ROAD_CAR_E!P68+FC_TRA_ROAD_BUS_E!P68+FC_TRA_ROAD_LCV_E!P68+FC_TRA_ROAD_HGV_E!P68</f>
        <v>0</v>
      </c>
      <c r="Q68" s="52">
        <f>FC_TRA_ROAD_P2W_E!Q68+FC_TRA_ROAD_CAR_E!Q68+FC_TRA_ROAD_BUS_E!Q68+FC_TRA_ROAD_LCV_E!Q68+FC_TRA_ROAD_HGV_E!Q68</f>
        <v>0</v>
      </c>
      <c r="R68" s="52">
        <f>FC_TRA_ROAD_P2W_E!R68+FC_TRA_ROAD_CAR_E!R68+FC_TRA_ROAD_BUS_E!R68+FC_TRA_ROAD_LCV_E!R68+FC_TRA_ROAD_HGV_E!R68</f>
        <v>0</v>
      </c>
      <c r="S68" s="52">
        <f>FC_TRA_ROAD_P2W_E!S68+FC_TRA_ROAD_CAR_E!S68+FC_TRA_ROAD_BUS_E!S68+FC_TRA_ROAD_LCV_E!S68+FC_TRA_ROAD_HGV_E!S68</f>
        <v>0</v>
      </c>
      <c r="T68" s="52">
        <f>FC_TRA_ROAD_P2W_E!T68+FC_TRA_ROAD_CAR_E!T68+FC_TRA_ROAD_BUS_E!T68+FC_TRA_ROAD_LCV_E!T68+FC_TRA_ROAD_HGV_E!T68</f>
        <v>6.1064150399999999</v>
      </c>
      <c r="U68" s="52">
        <f>FC_TRA_ROAD_P2W_E!U68+FC_TRA_ROAD_CAR_E!U68+FC_TRA_ROAD_BUS_E!U68+FC_TRA_ROAD_LCV_E!U68+FC_TRA_ROAD_HGV_E!U68</f>
        <v>12.495492000000002</v>
      </c>
      <c r="V68" s="52">
        <f>FC_TRA_ROAD_P2W_E!V68+FC_TRA_ROAD_CAR_E!V68+FC_TRA_ROAD_BUS_E!V68+FC_TRA_ROAD_LCV_E!V68+FC_TRA_ROAD_HGV_E!V68</f>
        <v>5.4776260799999985</v>
      </c>
      <c r="W68" s="52">
        <f>FC_TRA_ROAD_P2W_E!W68+FC_TRA_ROAD_CAR_E!W68+FC_TRA_ROAD_BUS_E!W68+FC_TRA_ROAD_LCV_E!W68+FC_TRA_ROAD_HGV_E!W68</f>
        <v>4.188697920000001</v>
      </c>
      <c r="X68" s="52">
        <f>FC_TRA_ROAD_P2W_E!X68+FC_TRA_ROAD_CAR_E!X68+FC_TRA_ROAD_BUS_E!X68+FC_TRA_ROAD_LCV_E!X68+FC_TRA_ROAD_HGV_E!X68</f>
        <v>3.1383374400000013</v>
      </c>
      <c r="Y68" s="52">
        <f>FC_TRA_ROAD_P2W_E!Y68+FC_TRA_ROAD_CAR_E!Y68+FC_TRA_ROAD_BUS_E!Y68+FC_TRA_ROAD_LCV_E!Y68+FC_TRA_ROAD_HGV_E!Y68</f>
        <v>2.5044508800000003</v>
      </c>
      <c r="Z68" s="52">
        <f>FC_TRA_ROAD_P2W_E!Z68+FC_TRA_ROAD_CAR_E!Z68+FC_TRA_ROAD_BUS_E!Z68+FC_TRA_ROAD_LCV_E!Z68+FC_TRA_ROAD_HGV_E!Z68</f>
        <v>2.6693582400000002</v>
      </c>
    </row>
    <row r="69" spans="1:26" ht="11.25" customHeight="1" x14ac:dyDescent="0.2">
      <c r="A69" s="50" t="s">
        <v>106</v>
      </c>
      <c r="B69" s="51" t="s">
        <v>107</v>
      </c>
      <c r="C69" s="52">
        <f>FC_TRA_ROAD_P2W_E!C69+FC_TRA_ROAD_CAR_E!C69+FC_TRA_ROAD_BUS_E!C69+FC_TRA_ROAD_LCV_E!C69+FC_TRA_ROAD_HGV_E!C69</f>
        <v>0</v>
      </c>
      <c r="D69" s="52">
        <f>FC_TRA_ROAD_P2W_E!D69+FC_TRA_ROAD_CAR_E!D69+FC_TRA_ROAD_BUS_E!D69+FC_TRA_ROAD_LCV_E!D69+FC_TRA_ROAD_HGV_E!D69</f>
        <v>0</v>
      </c>
      <c r="E69" s="52">
        <f>FC_TRA_ROAD_P2W_E!E69+FC_TRA_ROAD_CAR_E!E69+FC_TRA_ROAD_BUS_E!E69+FC_TRA_ROAD_LCV_E!E69+FC_TRA_ROAD_HGV_E!E69</f>
        <v>0</v>
      </c>
      <c r="F69" s="52">
        <f>FC_TRA_ROAD_P2W_E!F69+FC_TRA_ROAD_CAR_E!F69+FC_TRA_ROAD_BUS_E!F69+FC_TRA_ROAD_LCV_E!F69+FC_TRA_ROAD_HGV_E!F69</f>
        <v>0</v>
      </c>
      <c r="G69" s="52">
        <f>FC_TRA_ROAD_P2W_E!G69+FC_TRA_ROAD_CAR_E!G69+FC_TRA_ROAD_BUS_E!G69+FC_TRA_ROAD_LCV_E!G69+FC_TRA_ROAD_HGV_E!G69</f>
        <v>0</v>
      </c>
      <c r="H69" s="52">
        <f>FC_TRA_ROAD_P2W_E!H69+FC_TRA_ROAD_CAR_E!H69+FC_TRA_ROAD_BUS_E!H69+FC_TRA_ROAD_LCV_E!H69+FC_TRA_ROAD_HGV_E!H69</f>
        <v>0</v>
      </c>
      <c r="I69" s="52">
        <f>FC_TRA_ROAD_P2W_E!I69+FC_TRA_ROAD_CAR_E!I69+FC_TRA_ROAD_BUS_E!I69+FC_TRA_ROAD_LCV_E!I69+FC_TRA_ROAD_HGV_E!I69</f>
        <v>209.56794335999996</v>
      </c>
      <c r="J69" s="52">
        <f>FC_TRA_ROAD_P2W_E!J69+FC_TRA_ROAD_CAR_E!J69+FC_TRA_ROAD_BUS_E!J69+FC_TRA_ROAD_LCV_E!J69+FC_TRA_ROAD_HGV_E!J69</f>
        <v>353.64599999999996</v>
      </c>
      <c r="K69" s="52">
        <f>FC_TRA_ROAD_P2W_E!K69+FC_TRA_ROAD_CAR_E!K69+FC_TRA_ROAD_BUS_E!K69+FC_TRA_ROAD_LCV_E!K69+FC_TRA_ROAD_HGV_E!K69</f>
        <v>358.88531327999988</v>
      </c>
      <c r="L69" s="52">
        <f>FC_TRA_ROAD_P2W_E!L69+FC_TRA_ROAD_CAR_E!L69+FC_TRA_ROAD_BUS_E!L69+FC_TRA_ROAD_LCV_E!L69+FC_TRA_ROAD_HGV_E!L69</f>
        <v>602.50802831999999</v>
      </c>
      <c r="M69" s="52">
        <f>FC_TRA_ROAD_P2W_E!M69+FC_TRA_ROAD_CAR_E!M69+FC_TRA_ROAD_BUS_E!M69+FC_TRA_ROAD_LCV_E!M69+FC_TRA_ROAD_HGV_E!M69</f>
        <v>903.76191504000008</v>
      </c>
      <c r="N69" s="52">
        <f>FC_TRA_ROAD_P2W_E!N69+FC_TRA_ROAD_CAR_E!N69+FC_TRA_ROAD_BUS_E!N69+FC_TRA_ROAD_LCV_E!N69+FC_TRA_ROAD_HGV_E!N69</f>
        <v>851.37005663999992</v>
      </c>
      <c r="O69" s="52">
        <f>FC_TRA_ROAD_P2W_E!O69+FC_TRA_ROAD_CAR_E!O69+FC_TRA_ROAD_BUS_E!O69+FC_TRA_ROAD_LCV_E!O69+FC_TRA_ROAD_HGV_E!O69</f>
        <v>788.49957167999969</v>
      </c>
      <c r="P69" s="52">
        <f>FC_TRA_ROAD_P2W_E!P69+FC_TRA_ROAD_CAR_E!P69+FC_TRA_ROAD_BUS_E!P69+FC_TRA_ROAD_LCV_E!P69+FC_TRA_ROAD_HGV_E!P69</f>
        <v>751.82514336000008</v>
      </c>
      <c r="Q69" s="52">
        <f>FC_TRA_ROAD_P2W_E!Q69+FC_TRA_ROAD_CAR_E!Q69+FC_TRA_ROAD_BUS_E!Q69+FC_TRA_ROAD_LCV_E!Q69+FC_TRA_ROAD_HGV_E!Q69</f>
        <v>749.20548671999984</v>
      </c>
      <c r="R69" s="52">
        <f>FC_TRA_ROAD_P2W_E!R69+FC_TRA_ROAD_CAR_E!R69+FC_TRA_ROAD_BUS_E!R69+FC_TRA_ROAD_LCV_E!R69+FC_TRA_ROAD_HGV_E!R69</f>
        <v>888.04448496000009</v>
      </c>
      <c r="S69" s="52">
        <f>FC_TRA_ROAD_P2W_E!S69+FC_TRA_ROAD_CAR_E!S69+FC_TRA_ROAD_BUS_E!S69+FC_TRA_ROAD_LCV_E!S69+FC_TRA_ROAD_HGV_E!S69</f>
        <v>696.81362832000013</v>
      </c>
      <c r="T69" s="52">
        <f>FC_TRA_ROAD_P2W_E!T69+FC_TRA_ROAD_CAR_E!T69+FC_TRA_ROAD_BUS_E!T69+FC_TRA_ROAD_LCV_E!T69+FC_TRA_ROAD_HGV_E!T69</f>
        <v>698.85700128000008</v>
      </c>
      <c r="U69" s="52">
        <f>FC_TRA_ROAD_P2W_E!U69+FC_TRA_ROAD_CAR_E!U69+FC_TRA_ROAD_BUS_E!U69+FC_TRA_ROAD_LCV_E!U69+FC_TRA_ROAD_HGV_E!U69</f>
        <v>741.93095663999998</v>
      </c>
      <c r="V69" s="52">
        <f>FC_TRA_ROAD_P2W_E!V69+FC_TRA_ROAD_CAR_E!V69+FC_TRA_ROAD_BUS_E!V69+FC_TRA_ROAD_LCV_E!V69+FC_TRA_ROAD_HGV_E!V69</f>
        <v>772.00399295999978</v>
      </c>
      <c r="W69" s="52">
        <f>FC_TRA_ROAD_P2W_E!W69+FC_TRA_ROAD_CAR_E!W69+FC_TRA_ROAD_BUS_E!W69+FC_TRA_ROAD_LCV_E!W69+FC_TRA_ROAD_HGV_E!W69</f>
        <v>694.54494143999977</v>
      </c>
      <c r="X69" s="52">
        <f>FC_TRA_ROAD_P2W_E!X69+FC_TRA_ROAD_CAR_E!X69+FC_TRA_ROAD_BUS_E!X69+FC_TRA_ROAD_LCV_E!X69+FC_TRA_ROAD_HGV_E!X69</f>
        <v>947.73049920000028</v>
      </c>
      <c r="Y69" s="52">
        <f>FC_TRA_ROAD_P2W_E!Y69+FC_TRA_ROAD_CAR_E!Y69+FC_TRA_ROAD_BUS_E!Y69+FC_TRA_ROAD_LCV_E!Y69+FC_TRA_ROAD_HGV_E!Y69</f>
        <v>925.49629728000002</v>
      </c>
      <c r="Z69" s="52">
        <f>FC_TRA_ROAD_P2W_E!Z69+FC_TRA_ROAD_CAR_E!Z69+FC_TRA_ROAD_BUS_E!Z69+FC_TRA_ROAD_LCV_E!Z69+FC_TRA_ROAD_HGV_E!Z69</f>
        <v>967.0103870400003</v>
      </c>
    </row>
    <row r="70" spans="1:26" ht="11.25" customHeight="1" x14ac:dyDescent="0.2">
      <c r="A70" s="50" t="s">
        <v>108</v>
      </c>
      <c r="B70" s="51" t="s">
        <v>109</v>
      </c>
      <c r="C70" s="52">
        <f>FC_TRA_ROAD_P2W_E!C70+FC_TRA_ROAD_CAR_E!C70+FC_TRA_ROAD_BUS_E!C70+FC_TRA_ROAD_LCV_E!C70+FC_TRA_ROAD_HGV_E!C70</f>
        <v>0</v>
      </c>
      <c r="D70" s="52">
        <f>FC_TRA_ROAD_P2W_E!D70+FC_TRA_ROAD_CAR_E!D70+FC_TRA_ROAD_BUS_E!D70+FC_TRA_ROAD_LCV_E!D70+FC_TRA_ROAD_HGV_E!D70</f>
        <v>0</v>
      </c>
      <c r="E70" s="52">
        <f>FC_TRA_ROAD_P2W_E!E70+FC_TRA_ROAD_CAR_E!E70+FC_TRA_ROAD_BUS_E!E70+FC_TRA_ROAD_LCV_E!E70+FC_TRA_ROAD_HGV_E!E70</f>
        <v>0</v>
      </c>
      <c r="F70" s="52">
        <f>FC_TRA_ROAD_P2W_E!F70+FC_TRA_ROAD_CAR_E!F70+FC_TRA_ROAD_BUS_E!F70+FC_TRA_ROAD_LCV_E!F70+FC_TRA_ROAD_HGV_E!F70</f>
        <v>0</v>
      </c>
      <c r="G70" s="52">
        <f>FC_TRA_ROAD_P2W_E!G70+FC_TRA_ROAD_CAR_E!G70+FC_TRA_ROAD_BUS_E!G70+FC_TRA_ROAD_LCV_E!G70+FC_TRA_ROAD_HGV_E!G70</f>
        <v>0</v>
      </c>
      <c r="H70" s="52">
        <f>FC_TRA_ROAD_P2W_E!H70+FC_TRA_ROAD_CAR_E!H70+FC_TRA_ROAD_BUS_E!H70+FC_TRA_ROAD_LCV_E!H70+FC_TRA_ROAD_HGV_E!H70</f>
        <v>0</v>
      </c>
      <c r="I70" s="52">
        <f>FC_TRA_ROAD_P2W_E!I70+FC_TRA_ROAD_CAR_E!I70+FC_TRA_ROAD_BUS_E!I70+FC_TRA_ROAD_LCV_E!I70+FC_TRA_ROAD_HGV_E!I70</f>
        <v>0</v>
      </c>
      <c r="J70" s="52">
        <f>FC_TRA_ROAD_P2W_E!J70+FC_TRA_ROAD_CAR_E!J70+FC_TRA_ROAD_BUS_E!J70+FC_TRA_ROAD_LCV_E!J70+FC_TRA_ROAD_HGV_E!J70</f>
        <v>0</v>
      </c>
      <c r="K70" s="52">
        <f>FC_TRA_ROAD_P2W_E!K70+FC_TRA_ROAD_CAR_E!K70+FC_TRA_ROAD_BUS_E!K70+FC_TRA_ROAD_LCV_E!K70+FC_TRA_ROAD_HGV_E!K70</f>
        <v>0</v>
      </c>
      <c r="L70" s="52">
        <f>FC_TRA_ROAD_P2W_E!L70+FC_TRA_ROAD_CAR_E!L70+FC_TRA_ROAD_BUS_E!L70+FC_TRA_ROAD_LCV_E!L70+FC_TRA_ROAD_HGV_E!L70</f>
        <v>0</v>
      </c>
      <c r="M70" s="52">
        <f>FC_TRA_ROAD_P2W_E!M70+FC_TRA_ROAD_CAR_E!M70+FC_TRA_ROAD_BUS_E!M70+FC_TRA_ROAD_LCV_E!M70+FC_TRA_ROAD_HGV_E!M70</f>
        <v>0</v>
      </c>
      <c r="N70" s="52">
        <f>FC_TRA_ROAD_P2W_E!N70+FC_TRA_ROAD_CAR_E!N70+FC_TRA_ROAD_BUS_E!N70+FC_TRA_ROAD_LCV_E!N70+FC_TRA_ROAD_HGV_E!N70</f>
        <v>0</v>
      </c>
      <c r="O70" s="52">
        <f>FC_TRA_ROAD_P2W_E!O70+FC_TRA_ROAD_CAR_E!O70+FC_TRA_ROAD_BUS_E!O70+FC_TRA_ROAD_LCV_E!O70+FC_TRA_ROAD_HGV_E!O70</f>
        <v>0</v>
      </c>
      <c r="P70" s="52">
        <f>FC_TRA_ROAD_P2W_E!P70+FC_TRA_ROAD_CAR_E!P70+FC_TRA_ROAD_BUS_E!P70+FC_TRA_ROAD_LCV_E!P70+FC_TRA_ROAD_HGV_E!P70</f>
        <v>0</v>
      </c>
      <c r="Q70" s="52">
        <f>FC_TRA_ROAD_P2W_E!Q70+FC_TRA_ROAD_CAR_E!Q70+FC_TRA_ROAD_BUS_E!Q70+FC_TRA_ROAD_LCV_E!Q70+FC_TRA_ROAD_HGV_E!Q70</f>
        <v>0</v>
      </c>
      <c r="R70" s="52">
        <f>FC_TRA_ROAD_P2W_E!R70+FC_TRA_ROAD_CAR_E!R70+FC_TRA_ROAD_BUS_E!R70+FC_TRA_ROAD_LCV_E!R70+FC_TRA_ROAD_HGV_E!R70</f>
        <v>0</v>
      </c>
      <c r="S70" s="52">
        <f>FC_TRA_ROAD_P2W_E!S70+FC_TRA_ROAD_CAR_E!S70+FC_TRA_ROAD_BUS_E!S70+FC_TRA_ROAD_LCV_E!S70+FC_TRA_ROAD_HGV_E!S70</f>
        <v>0</v>
      </c>
      <c r="T70" s="52">
        <f>FC_TRA_ROAD_P2W_E!T70+FC_TRA_ROAD_CAR_E!T70+FC_TRA_ROAD_BUS_E!T70+FC_TRA_ROAD_LCV_E!T70+FC_TRA_ROAD_HGV_E!T70</f>
        <v>0</v>
      </c>
      <c r="U70" s="52">
        <f>FC_TRA_ROAD_P2W_E!U70+FC_TRA_ROAD_CAR_E!U70+FC_TRA_ROAD_BUS_E!U70+FC_TRA_ROAD_LCV_E!U70+FC_TRA_ROAD_HGV_E!U70</f>
        <v>0</v>
      </c>
      <c r="V70" s="52">
        <f>FC_TRA_ROAD_P2W_E!V70+FC_TRA_ROAD_CAR_E!V70+FC_TRA_ROAD_BUS_E!V70+FC_TRA_ROAD_LCV_E!V70+FC_TRA_ROAD_HGV_E!V70</f>
        <v>0</v>
      </c>
      <c r="W70" s="52">
        <f>FC_TRA_ROAD_P2W_E!W70+FC_TRA_ROAD_CAR_E!W70+FC_TRA_ROAD_BUS_E!W70+FC_TRA_ROAD_LCV_E!W70+FC_TRA_ROAD_HGV_E!W70</f>
        <v>0</v>
      </c>
      <c r="X70" s="52">
        <f>FC_TRA_ROAD_P2W_E!X70+FC_TRA_ROAD_CAR_E!X70+FC_TRA_ROAD_BUS_E!X70+FC_TRA_ROAD_LCV_E!X70+FC_TRA_ROAD_HGV_E!X70</f>
        <v>0</v>
      </c>
      <c r="Y70" s="52">
        <f>FC_TRA_ROAD_P2W_E!Y70+FC_TRA_ROAD_CAR_E!Y70+FC_TRA_ROAD_BUS_E!Y70+FC_TRA_ROAD_LCV_E!Y70+FC_TRA_ROAD_HGV_E!Y70</f>
        <v>0</v>
      </c>
      <c r="Z70" s="52">
        <f>FC_TRA_ROAD_P2W_E!Z70+FC_TRA_ROAD_CAR_E!Z70+FC_TRA_ROAD_BUS_E!Z70+FC_TRA_ROAD_LCV_E!Z70+FC_TRA_ROAD_HGV_E!Z70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FC_TRA_ROAD_P2W_E!C71+FC_TRA_ROAD_CAR_E!C71+FC_TRA_ROAD_BUS_E!C71+FC_TRA_ROAD_LCV_E!C71+FC_TRA_ROAD_HGV_E!C71</f>
        <v>0</v>
      </c>
      <c r="D71" s="52">
        <f>FC_TRA_ROAD_P2W_E!D71+FC_TRA_ROAD_CAR_E!D71+FC_TRA_ROAD_BUS_E!D71+FC_TRA_ROAD_LCV_E!D71+FC_TRA_ROAD_HGV_E!D71</f>
        <v>0</v>
      </c>
      <c r="E71" s="52">
        <f>FC_TRA_ROAD_P2W_E!E71+FC_TRA_ROAD_CAR_E!E71+FC_TRA_ROAD_BUS_E!E71+FC_TRA_ROAD_LCV_E!E71+FC_TRA_ROAD_HGV_E!E71</f>
        <v>0</v>
      </c>
      <c r="F71" s="52">
        <f>FC_TRA_ROAD_P2W_E!F71+FC_TRA_ROAD_CAR_E!F71+FC_TRA_ROAD_BUS_E!F71+FC_TRA_ROAD_LCV_E!F71+FC_TRA_ROAD_HGV_E!F71</f>
        <v>0</v>
      </c>
      <c r="G71" s="52">
        <f>FC_TRA_ROAD_P2W_E!G71+FC_TRA_ROAD_CAR_E!G71+FC_TRA_ROAD_BUS_E!G71+FC_TRA_ROAD_LCV_E!G71+FC_TRA_ROAD_HGV_E!G71</f>
        <v>0</v>
      </c>
      <c r="H71" s="52">
        <f>FC_TRA_ROAD_P2W_E!H71+FC_TRA_ROAD_CAR_E!H71+FC_TRA_ROAD_BUS_E!H71+FC_TRA_ROAD_LCV_E!H71+FC_TRA_ROAD_HGV_E!H71</f>
        <v>0</v>
      </c>
      <c r="I71" s="52">
        <f>FC_TRA_ROAD_P2W_E!I71+FC_TRA_ROAD_CAR_E!I71+FC_TRA_ROAD_BUS_E!I71+FC_TRA_ROAD_LCV_E!I71+FC_TRA_ROAD_HGV_E!I71</f>
        <v>0</v>
      </c>
      <c r="J71" s="52">
        <f>FC_TRA_ROAD_P2W_E!J71+FC_TRA_ROAD_CAR_E!J71+FC_TRA_ROAD_BUS_E!J71+FC_TRA_ROAD_LCV_E!J71+FC_TRA_ROAD_HGV_E!J71</f>
        <v>0</v>
      </c>
      <c r="K71" s="52">
        <f>FC_TRA_ROAD_P2W_E!K71+FC_TRA_ROAD_CAR_E!K71+FC_TRA_ROAD_BUS_E!K71+FC_TRA_ROAD_LCV_E!K71+FC_TRA_ROAD_HGV_E!K71</f>
        <v>0</v>
      </c>
      <c r="L71" s="52">
        <f>FC_TRA_ROAD_P2W_E!L71+FC_TRA_ROAD_CAR_E!L71+FC_TRA_ROAD_BUS_E!L71+FC_TRA_ROAD_LCV_E!L71+FC_TRA_ROAD_HGV_E!L71</f>
        <v>0</v>
      </c>
      <c r="M71" s="52">
        <f>FC_TRA_ROAD_P2W_E!M71+FC_TRA_ROAD_CAR_E!M71+FC_TRA_ROAD_BUS_E!M71+FC_TRA_ROAD_LCV_E!M71+FC_TRA_ROAD_HGV_E!M71</f>
        <v>0</v>
      </c>
      <c r="N71" s="52">
        <f>FC_TRA_ROAD_P2W_E!N71+FC_TRA_ROAD_CAR_E!N71+FC_TRA_ROAD_BUS_E!N71+FC_TRA_ROAD_LCV_E!N71+FC_TRA_ROAD_HGV_E!N71</f>
        <v>0</v>
      </c>
      <c r="O71" s="52">
        <f>FC_TRA_ROAD_P2W_E!O71+FC_TRA_ROAD_CAR_E!O71+FC_TRA_ROAD_BUS_E!O71+FC_TRA_ROAD_LCV_E!O71+FC_TRA_ROAD_HGV_E!O71</f>
        <v>0</v>
      </c>
      <c r="P71" s="52">
        <f>FC_TRA_ROAD_P2W_E!P71+FC_TRA_ROAD_CAR_E!P71+FC_TRA_ROAD_BUS_E!P71+FC_TRA_ROAD_LCV_E!P71+FC_TRA_ROAD_HGV_E!P71</f>
        <v>0</v>
      </c>
      <c r="Q71" s="52">
        <f>FC_TRA_ROAD_P2W_E!Q71+FC_TRA_ROAD_CAR_E!Q71+FC_TRA_ROAD_BUS_E!Q71+FC_TRA_ROAD_LCV_E!Q71+FC_TRA_ROAD_HGV_E!Q71</f>
        <v>0</v>
      </c>
      <c r="R71" s="52">
        <f>FC_TRA_ROAD_P2W_E!R71+FC_TRA_ROAD_CAR_E!R71+FC_TRA_ROAD_BUS_E!R71+FC_TRA_ROAD_LCV_E!R71+FC_TRA_ROAD_HGV_E!R71</f>
        <v>0</v>
      </c>
      <c r="S71" s="52">
        <f>FC_TRA_ROAD_P2W_E!S71+FC_TRA_ROAD_CAR_E!S71+FC_TRA_ROAD_BUS_E!S71+FC_TRA_ROAD_LCV_E!S71+FC_TRA_ROAD_HGV_E!S71</f>
        <v>0</v>
      </c>
      <c r="T71" s="52">
        <f>FC_TRA_ROAD_P2W_E!T71+FC_TRA_ROAD_CAR_E!T71+FC_TRA_ROAD_BUS_E!T71+FC_TRA_ROAD_LCV_E!T71+FC_TRA_ROAD_HGV_E!T71</f>
        <v>0</v>
      </c>
      <c r="U71" s="52">
        <f>FC_TRA_ROAD_P2W_E!U71+FC_TRA_ROAD_CAR_E!U71+FC_TRA_ROAD_BUS_E!U71+FC_TRA_ROAD_LCV_E!U71+FC_TRA_ROAD_HGV_E!U71</f>
        <v>0</v>
      </c>
      <c r="V71" s="52">
        <f>FC_TRA_ROAD_P2W_E!V71+FC_TRA_ROAD_CAR_E!V71+FC_TRA_ROAD_BUS_E!V71+FC_TRA_ROAD_LCV_E!V71+FC_TRA_ROAD_HGV_E!V71</f>
        <v>0</v>
      </c>
      <c r="W71" s="52">
        <f>FC_TRA_ROAD_P2W_E!W71+FC_TRA_ROAD_CAR_E!W71+FC_TRA_ROAD_BUS_E!W71+FC_TRA_ROAD_LCV_E!W71+FC_TRA_ROAD_HGV_E!W71</f>
        <v>0</v>
      </c>
      <c r="X71" s="52">
        <f>FC_TRA_ROAD_P2W_E!X71+FC_TRA_ROAD_CAR_E!X71+FC_TRA_ROAD_BUS_E!X71+FC_TRA_ROAD_LCV_E!X71+FC_TRA_ROAD_HGV_E!X71</f>
        <v>0</v>
      </c>
      <c r="Y71" s="52">
        <f>FC_TRA_ROAD_P2W_E!Y71+FC_TRA_ROAD_CAR_E!Y71+FC_TRA_ROAD_BUS_E!Y71+FC_TRA_ROAD_LCV_E!Y71+FC_TRA_ROAD_HGV_E!Y71</f>
        <v>0</v>
      </c>
      <c r="Z71" s="52">
        <f>FC_TRA_ROAD_P2W_E!Z71+FC_TRA_ROAD_CAR_E!Z71+FC_TRA_ROAD_BUS_E!Z71+FC_TRA_ROAD_LCV_E!Z71+FC_TRA_ROAD_HGV_E!Z71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FC_TRA_ROAD_P2W_E!C72+FC_TRA_ROAD_CAR_E!C72+FC_TRA_ROAD_BUS_E!C72+FC_TRA_ROAD_LCV_E!C72+FC_TRA_ROAD_HGV_E!C72</f>
        <v>0</v>
      </c>
      <c r="D72" s="55">
        <f>FC_TRA_ROAD_P2W_E!D72+FC_TRA_ROAD_CAR_E!D72+FC_TRA_ROAD_BUS_E!D72+FC_TRA_ROAD_LCV_E!D72+FC_TRA_ROAD_HGV_E!D72</f>
        <v>0</v>
      </c>
      <c r="E72" s="55">
        <f>FC_TRA_ROAD_P2W_E!E72+FC_TRA_ROAD_CAR_E!E72+FC_TRA_ROAD_BUS_E!E72+FC_TRA_ROAD_LCV_E!E72+FC_TRA_ROAD_HGV_E!E72</f>
        <v>0</v>
      </c>
      <c r="F72" s="55">
        <f>FC_TRA_ROAD_P2W_E!F72+FC_TRA_ROAD_CAR_E!F72+FC_TRA_ROAD_BUS_E!F72+FC_TRA_ROAD_LCV_E!F72+FC_TRA_ROAD_HGV_E!F72</f>
        <v>0</v>
      </c>
      <c r="G72" s="55">
        <f>FC_TRA_ROAD_P2W_E!G72+FC_TRA_ROAD_CAR_E!G72+FC_TRA_ROAD_BUS_E!G72+FC_TRA_ROAD_LCV_E!G72+FC_TRA_ROAD_HGV_E!G72</f>
        <v>0</v>
      </c>
      <c r="H72" s="55">
        <f>FC_TRA_ROAD_P2W_E!H72+FC_TRA_ROAD_CAR_E!H72+FC_TRA_ROAD_BUS_E!H72+FC_TRA_ROAD_LCV_E!H72+FC_TRA_ROAD_HGV_E!H72</f>
        <v>0</v>
      </c>
      <c r="I72" s="55">
        <f>FC_TRA_ROAD_P2W_E!I72+FC_TRA_ROAD_CAR_E!I72+FC_TRA_ROAD_BUS_E!I72+FC_TRA_ROAD_LCV_E!I72+FC_TRA_ROAD_HGV_E!I72</f>
        <v>3.0982867199999991</v>
      </c>
      <c r="J72" s="55">
        <f>FC_TRA_ROAD_P2W_E!J72+FC_TRA_ROAD_CAR_E!J72+FC_TRA_ROAD_BUS_E!J72+FC_TRA_ROAD_LCV_E!J72+FC_TRA_ROAD_HGV_E!J72</f>
        <v>8.5735886399999988</v>
      </c>
      <c r="K72" s="55">
        <f>FC_TRA_ROAD_P2W_E!K72+FC_TRA_ROAD_CAR_E!K72+FC_TRA_ROAD_BUS_E!K72+FC_TRA_ROAD_LCV_E!K72+FC_TRA_ROAD_HGV_E!K72</f>
        <v>14.97935088</v>
      </c>
      <c r="L72" s="55">
        <f>FC_TRA_ROAD_P2W_E!L72+FC_TRA_ROAD_CAR_E!L72+FC_TRA_ROAD_BUS_E!L72+FC_TRA_ROAD_LCV_E!L72+FC_TRA_ROAD_HGV_E!L72</f>
        <v>13.176888479999999</v>
      </c>
      <c r="M72" s="55">
        <f>FC_TRA_ROAD_P2W_E!M72+FC_TRA_ROAD_CAR_E!M72+FC_TRA_ROAD_BUS_E!M72+FC_TRA_ROAD_LCV_E!M72+FC_TRA_ROAD_HGV_E!M72</f>
        <v>14.142882239999997</v>
      </c>
      <c r="N72" s="55">
        <f>FC_TRA_ROAD_P2W_E!N72+FC_TRA_ROAD_CAR_E!N72+FC_TRA_ROAD_BUS_E!N72+FC_TRA_ROAD_LCV_E!N72+FC_TRA_ROAD_HGV_E!N72</f>
        <v>13.651145279999998</v>
      </c>
      <c r="O72" s="55">
        <f>FC_TRA_ROAD_P2W_E!O72+FC_TRA_ROAD_CAR_E!O72+FC_TRA_ROAD_BUS_E!O72+FC_TRA_ROAD_LCV_E!O72+FC_TRA_ROAD_HGV_E!O72</f>
        <v>13.92481008</v>
      </c>
      <c r="P72" s="55">
        <f>FC_TRA_ROAD_P2W_E!P72+FC_TRA_ROAD_CAR_E!P72+FC_TRA_ROAD_BUS_E!P72+FC_TRA_ROAD_LCV_E!P72+FC_TRA_ROAD_HGV_E!P72</f>
        <v>13.229902080000002</v>
      </c>
      <c r="Q72" s="55">
        <f>FC_TRA_ROAD_P2W_E!Q72+FC_TRA_ROAD_CAR_E!Q72+FC_TRA_ROAD_BUS_E!Q72+FC_TRA_ROAD_LCV_E!Q72+FC_TRA_ROAD_HGV_E!Q72</f>
        <v>15.712657919999998</v>
      </c>
      <c r="R72" s="55">
        <f>FC_TRA_ROAD_P2W_E!R72+FC_TRA_ROAD_CAR_E!R72+FC_TRA_ROAD_BUS_E!R72+FC_TRA_ROAD_LCV_E!R72+FC_TRA_ROAD_HGV_E!R72</f>
        <v>10.752877439999995</v>
      </c>
      <c r="S72" s="55">
        <f>FC_TRA_ROAD_P2W_E!S72+FC_TRA_ROAD_CAR_E!S72+FC_TRA_ROAD_BUS_E!S72+FC_TRA_ROAD_LCV_E!S72+FC_TRA_ROAD_HGV_E!S72</f>
        <v>7.4219039999999996</v>
      </c>
      <c r="T72" s="55">
        <f>FC_TRA_ROAD_P2W_E!T72+FC_TRA_ROAD_CAR_E!T72+FC_TRA_ROAD_BUS_E!T72+FC_TRA_ROAD_LCV_E!T72+FC_TRA_ROAD_HGV_E!T72</f>
        <v>0</v>
      </c>
      <c r="U72" s="55">
        <f>FC_TRA_ROAD_P2W_E!U72+FC_TRA_ROAD_CAR_E!U72+FC_TRA_ROAD_BUS_E!U72+FC_TRA_ROAD_LCV_E!U72+FC_TRA_ROAD_HGV_E!U72</f>
        <v>0</v>
      </c>
      <c r="V72" s="55">
        <f>FC_TRA_ROAD_P2W_E!V72+FC_TRA_ROAD_CAR_E!V72+FC_TRA_ROAD_BUS_E!V72+FC_TRA_ROAD_LCV_E!V72+FC_TRA_ROAD_HGV_E!V72</f>
        <v>0</v>
      </c>
      <c r="W72" s="55">
        <f>FC_TRA_ROAD_P2W_E!W72+FC_TRA_ROAD_CAR_E!W72+FC_TRA_ROAD_BUS_E!W72+FC_TRA_ROAD_LCV_E!W72+FC_TRA_ROAD_HGV_E!W72</f>
        <v>0</v>
      </c>
      <c r="X72" s="55">
        <f>FC_TRA_ROAD_P2W_E!X72+FC_TRA_ROAD_CAR_E!X72+FC_TRA_ROAD_BUS_E!X72+FC_TRA_ROAD_LCV_E!X72+FC_TRA_ROAD_HGV_E!X72</f>
        <v>0</v>
      </c>
      <c r="Y72" s="55">
        <f>FC_TRA_ROAD_P2W_E!Y72+FC_TRA_ROAD_CAR_E!Y72+FC_TRA_ROAD_BUS_E!Y72+FC_TRA_ROAD_LCV_E!Y72+FC_TRA_ROAD_HGV_E!Y72</f>
        <v>0</v>
      </c>
      <c r="Z72" s="55">
        <f>FC_TRA_ROAD_P2W_E!Z72+FC_TRA_ROAD_CAR_E!Z72+FC_TRA_ROAD_BUS_E!Z72+FC_TRA_ROAD_LCV_E!Z72+FC_TRA_ROAD_HGV_E!Z72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1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324</v>
      </c>
      <c r="B1" s="4" t="s">
        <v>255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161.1966689697548</v>
      </c>
      <c r="D2" s="21">
        <f t="shared" ref="D2:X2" si="0">SUM(D3,D17,D22,D25,D26,D51,D52)</f>
        <v>163.88778964682999</v>
      </c>
      <c r="E2" s="21">
        <f t="shared" si="0"/>
        <v>174.89563050265645</v>
      </c>
      <c r="F2" s="21">
        <f t="shared" si="0"/>
        <v>183.32957824080748</v>
      </c>
      <c r="G2" s="21">
        <f t="shared" si="0"/>
        <v>194.93131571792952</v>
      </c>
      <c r="H2" s="21">
        <f t="shared" si="0"/>
        <v>203.38020598553456</v>
      </c>
      <c r="I2" s="21">
        <f t="shared" si="0"/>
        <v>212.01297871173705</v>
      </c>
      <c r="J2" s="21">
        <f t="shared" si="0"/>
        <v>198.73144650084291</v>
      </c>
      <c r="K2" s="21">
        <f t="shared" si="0"/>
        <v>199.8594672282716</v>
      </c>
      <c r="L2" s="21">
        <f t="shared" si="0"/>
        <v>185.25402250131143</v>
      </c>
      <c r="M2" s="21">
        <f t="shared" si="0"/>
        <v>175.54842799163646</v>
      </c>
      <c r="N2" s="21">
        <f t="shared" si="0"/>
        <v>168.74105363622908</v>
      </c>
      <c r="O2" s="21">
        <f t="shared" si="0"/>
        <v>167.68714626238724</v>
      </c>
      <c r="P2" s="21">
        <f t="shared" si="0"/>
        <v>163.52899331251746</v>
      </c>
      <c r="Q2" s="21">
        <f t="shared" si="0"/>
        <v>158.84130890227587</v>
      </c>
      <c r="R2" s="21">
        <f t="shared" si="0"/>
        <v>148.42408502286838</v>
      </c>
      <c r="S2" s="21">
        <f t="shared" si="0"/>
        <v>155.43433547733912</v>
      </c>
      <c r="T2" s="21">
        <f t="shared" si="0"/>
        <v>157.20483019923631</v>
      </c>
      <c r="U2" s="21">
        <f t="shared" si="0"/>
        <v>148.82503010272831</v>
      </c>
      <c r="V2" s="21">
        <f t="shared" si="0"/>
        <v>157.71985415332912</v>
      </c>
      <c r="W2" s="21">
        <f t="shared" si="0"/>
        <v>139.31763646147581</v>
      </c>
      <c r="X2" s="21">
        <f t="shared" si="0"/>
        <v>143.1787537112246</v>
      </c>
      <c r="Y2" s="21">
        <f t="shared" ref="Y2:Z2" si="1">SUM(Y3,Y17,Y22,Y25,Y26,Y51,Y52)</f>
        <v>144.92556503013046</v>
      </c>
      <c r="Z2" s="21">
        <f t="shared" si="1"/>
        <v>159.25201396547956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161.1966689697548</v>
      </c>
      <c r="D26" s="27">
        <f t="shared" si="16"/>
        <v>163.88778964682999</v>
      </c>
      <c r="E26" s="27">
        <f t="shared" si="16"/>
        <v>174.89563050265645</v>
      </c>
      <c r="F26" s="27">
        <f t="shared" si="16"/>
        <v>183.32957824080748</v>
      </c>
      <c r="G26" s="27">
        <f t="shared" si="16"/>
        <v>194.93131571792952</v>
      </c>
      <c r="H26" s="27">
        <f t="shared" si="16"/>
        <v>203.38020598553456</v>
      </c>
      <c r="I26" s="27">
        <f t="shared" si="16"/>
        <v>212.01297871173705</v>
      </c>
      <c r="J26" s="27">
        <f t="shared" si="16"/>
        <v>198.73144650084291</v>
      </c>
      <c r="K26" s="27">
        <f t="shared" si="16"/>
        <v>199.8594672282716</v>
      </c>
      <c r="L26" s="27">
        <f t="shared" si="16"/>
        <v>185.25402250131143</v>
      </c>
      <c r="M26" s="27">
        <f t="shared" si="16"/>
        <v>175.54842799163646</v>
      </c>
      <c r="N26" s="27">
        <f t="shared" si="16"/>
        <v>168.74105363622908</v>
      </c>
      <c r="O26" s="27">
        <f t="shared" si="16"/>
        <v>167.68714626238724</v>
      </c>
      <c r="P26" s="27">
        <f t="shared" si="16"/>
        <v>163.52899331251746</v>
      </c>
      <c r="Q26" s="27">
        <f t="shared" si="16"/>
        <v>158.84130890227587</v>
      </c>
      <c r="R26" s="27">
        <f t="shared" si="16"/>
        <v>148.42408502286838</v>
      </c>
      <c r="S26" s="27">
        <f t="shared" si="16"/>
        <v>155.43433547733912</v>
      </c>
      <c r="T26" s="27">
        <f t="shared" si="16"/>
        <v>157.20483019923631</v>
      </c>
      <c r="U26" s="27">
        <f t="shared" si="16"/>
        <v>148.82503010272831</v>
      </c>
      <c r="V26" s="27">
        <f t="shared" si="16"/>
        <v>157.71985415332912</v>
      </c>
      <c r="W26" s="27">
        <f t="shared" si="16"/>
        <v>139.31763646147581</v>
      </c>
      <c r="X26" s="27">
        <f t="shared" si="16"/>
        <v>143.1787537112246</v>
      </c>
      <c r="Y26" s="27">
        <f t="shared" ref="Y26:Z26" si="17">SUM(Y27,Y33)</f>
        <v>144.92556503013046</v>
      </c>
      <c r="Z26" s="27">
        <f t="shared" si="17"/>
        <v>159.25201396547956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161.1966689697548</v>
      </c>
      <c r="D33" s="19">
        <f t="shared" si="20"/>
        <v>163.88778964682999</v>
      </c>
      <c r="E33" s="19">
        <f t="shared" si="20"/>
        <v>174.89563050265645</v>
      </c>
      <c r="F33" s="19">
        <f t="shared" si="20"/>
        <v>183.32957824080748</v>
      </c>
      <c r="G33" s="19">
        <f t="shared" si="20"/>
        <v>194.93131571792952</v>
      </c>
      <c r="H33" s="19">
        <f t="shared" si="20"/>
        <v>203.38020598553456</v>
      </c>
      <c r="I33" s="19">
        <f t="shared" si="20"/>
        <v>212.01297871173705</v>
      </c>
      <c r="J33" s="19">
        <f t="shared" si="20"/>
        <v>198.73144650084291</v>
      </c>
      <c r="K33" s="19">
        <f t="shared" si="20"/>
        <v>199.8594672282716</v>
      </c>
      <c r="L33" s="19">
        <f t="shared" si="20"/>
        <v>185.25402250131143</v>
      </c>
      <c r="M33" s="19">
        <f t="shared" si="20"/>
        <v>175.54842799163646</v>
      </c>
      <c r="N33" s="19">
        <f t="shared" si="20"/>
        <v>168.74105363622908</v>
      </c>
      <c r="O33" s="19">
        <f t="shared" si="20"/>
        <v>167.68714626238724</v>
      </c>
      <c r="P33" s="19">
        <f t="shared" si="20"/>
        <v>163.52899331251746</v>
      </c>
      <c r="Q33" s="19">
        <f t="shared" si="20"/>
        <v>158.84130890227587</v>
      </c>
      <c r="R33" s="19">
        <f t="shared" si="20"/>
        <v>148.42408502286838</v>
      </c>
      <c r="S33" s="19">
        <f t="shared" si="20"/>
        <v>155.43433547733912</v>
      </c>
      <c r="T33" s="19">
        <f t="shared" si="20"/>
        <v>157.20483019923631</v>
      </c>
      <c r="U33" s="19">
        <f t="shared" si="20"/>
        <v>148.82503010272831</v>
      </c>
      <c r="V33" s="19">
        <f t="shared" si="20"/>
        <v>157.71985415332912</v>
      </c>
      <c r="W33" s="19">
        <f t="shared" si="20"/>
        <v>139.31763646147581</v>
      </c>
      <c r="X33" s="19">
        <f t="shared" si="20"/>
        <v>143.1787537112246</v>
      </c>
      <c r="Y33" s="19">
        <f t="shared" ref="Y33:Z33" si="21">SUM(Y34:Y50)</f>
        <v>144.92556503013046</v>
      </c>
      <c r="Z33" s="19">
        <f t="shared" si="21"/>
        <v>159.25201396547956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161.1966689697548</v>
      </c>
      <c r="D37" s="8">
        <v>163.88778964682999</v>
      </c>
      <c r="E37" s="8">
        <v>174.89563050265645</v>
      </c>
      <c r="F37" s="8">
        <v>183.32957824080748</v>
      </c>
      <c r="G37" s="8">
        <v>194.93131571792952</v>
      </c>
      <c r="H37" s="8">
        <v>203.38020598553456</v>
      </c>
      <c r="I37" s="8">
        <v>212.01297871173705</v>
      </c>
      <c r="J37" s="8">
        <v>198.73144650084291</v>
      </c>
      <c r="K37" s="8">
        <v>199.8594672282716</v>
      </c>
      <c r="L37" s="8">
        <v>185.25402250131143</v>
      </c>
      <c r="M37" s="8">
        <v>175.54842799163646</v>
      </c>
      <c r="N37" s="8">
        <v>168.74105363622908</v>
      </c>
      <c r="O37" s="8">
        <v>167.68714626238724</v>
      </c>
      <c r="P37" s="8">
        <v>163.52899331251746</v>
      </c>
      <c r="Q37" s="8">
        <v>158.84130890227587</v>
      </c>
      <c r="R37" s="8">
        <v>148.42408502286838</v>
      </c>
      <c r="S37" s="8">
        <v>155.43433547733912</v>
      </c>
      <c r="T37" s="8">
        <v>157.20483019923631</v>
      </c>
      <c r="U37" s="8">
        <v>148.82503010272831</v>
      </c>
      <c r="V37" s="8">
        <v>157.71985415332912</v>
      </c>
      <c r="W37" s="8">
        <v>139.31763646147581</v>
      </c>
      <c r="X37" s="8">
        <v>143.1787537112246</v>
      </c>
      <c r="Y37" s="8">
        <v>144.92556503013046</v>
      </c>
      <c r="Z37" s="8">
        <v>159.25201396547956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0</v>
      </c>
      <c r="H61" s="49">
        <f t="shared" si="24"/>
        <v>0</v>
      </c>
      <c r="I61" s="49">
        <f t="shared" si="24"/>
        <v>0</v>
      </c>
      <c r="J61" s="49">
        <f t="shared" si="24"/>
        <v>0</v>
      </c>
      <c r="K61" s="49">
        <f t="shared" si="24"/>
        <v>0</v>
      </c>
      <c r="L61" s="49">
        <f t="shared" si="24"/>
        <v>0</v>
      </c>
      <c r="M61" s="49">
        <f t="shared" si="24"/>
        <v>0</v>
      </c>
      <c r="N61" s="49">
        <f t="shared" si="24"/>
        <v>0</v>
      </c>
      <c r="O61" s="49">
        <f t="shared" si="24"/>
        <v>0.18689098709763108</v>
      </c>
      <c r="P61" s="49">
        <f t="shared" si="24"/>
        <v>0.28061866883524644</v>
      </c>
      <c r="Q61" s="49">
        <f t="shared" si="24"/>
        <v>0.27432661387007956</v>
      </c>
      <c r="R61" s="49">
        <f t="shared" si="24"/>
        <v>2.9356059653488376</v>
      </c>
      <c r="S61" s="49">
        <f t="shared" si="24"/>
        <v>3.6896523710066291</v>
      </c>
      <c r="T61" s="49">
        <f t="shared" si="24"/>
        <v>0.43826137239179253</v>
      </c>
      <c r="U61" s="49">
        <f t="shared" si="24"/>
        <v>0.79719462831567389</v>
      </c>
      <c r="V61" s="49">
        <f t="shared" si="24"/>
        <v>1.1915134786848016</v>
      </c>
      <c r="W61" s="49">
        <f t="shared" si="24"/>
        <v>0.99701998794310065</v>
      </c>
      <c r="X61" s="49">
        <f t="shared" si="24"/>
        <v>2.5138284809911231</v>
      </c>
      <c r="Y61" s="49">
        <f t="shared" ref="Y61:Z61" si="25">SUM(Y62:Y72)</f>
        <v>3.5133901912726579</v>
      </c>
      <c r="Z61" s="49">
        <f t="shared" si="25"/>
        <v>3.4127587128686461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0.18689098709763108</v>
      </c>
      <c r="P67" s="52">
        <v>0.28061866883524644</v>
      </c>
      <c r="Q67" s="52">
        <v>0.27432661387007956</v>
      </c>
      <c r="R67" s="52">
        <v>2.9356059653488376</v>
      </c>
      <c r="S67" s="52">
        <v>3.6896523710066291</v>
      </c>
      <c r="T67" s="52">
        <v>0.43826137239179253</v>
      </c>
      <c r="U67" s="52">
        <v>0.79719462831567389</v>
      </c>
      <c r="V67" s="52">
        <v>1.1915134786848016</v>
      </c>
      <c r="W67" s="52">
        <v>0.99701998794310065</v>
      </c>
      <c r="X67" s="52">
        <v>2.5138284809911231</v>
      </c>
      <c r="Y67" s="52">
        <v>3.5133901912726579</v>
      </c>
      <c r="Z67" s="52">
        <v>3.4127587128686461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2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251</v>
      </c>
      <c r="B1" s="4" t="s">
        <v>256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8727.1795255560392</v>
      </c>
      <c r="D2" s="21">
        <f t="shared" ref="D2:X2" si="0">SUM(D3,D17,D22,D25,D26,D51,D52)</f>
        <v>8802.5385267701658</v>
      </c>
      <c r="E2" s="21">
        <f t="shared" si="0"/>
        <v>9404.5594004459617</v>
      </c>
      <c r="F2" s="21">
        <f t="shared" si="0"/>
        <v>10232.399078712582</v>
      </c>
      <c r="G2" s="21">
        <f t="shared" si="0"/>
        <v>10614.116479526738</v>
      </c>
      <c r="H2" s="21">
        <f t="shared" si="0"/>
        <v>10382.760406965881</v>
      </c>
      <c r="I2" s="21">
        <f t="shared" si="0"/>
        <v>10369.897913828196</v>
      </c>
      <c r="J2" s="21">
        <f t="shared" si="0"/>
        <v>10333.652756851865</v>
      </c>
      <c r="K2" s="21">
        <f t="shared" si="0"/>
        <v>10499.134749973391</v>
      </c>
      <c r="L2" s="21">
        <f t="shared" si="0"/>
        <v>10516.346399825576</v>
      </c>
      <c r="M2" s="21">
        <f t="shared" si="0"/>
        <v>10481.261081502133</v>
      </c>
      <c r="N2" s="21">
        <f t="shared" si="0"/>
        <v>9834.8017703562527</v>
      </c>
      <c r="O2" s="21">
        <f t="shared" si="0"/>
        <v>9391.6448998239939</v>
      </c>
      <c r="P2" s="21">
        <f t="shared" si="0"/>
        <v>9413.6822993565002</v>
      </c>
      <c r="Q2" s="21">
        <f t="shared" si="0"/>
        <v>9541.2909345318767</v>
      </c>
      <c r="R2" s="21">
        <f t="shared" si="0"/>
        <v>9556.8565843312335</v>
      </c>
      <c r="S2" s="21">
        <f t="shared" si="0"/>
        <v>9875.3708323398459</v>
      </c>
      <c r="T2" s="21">
        <f t="shared" si="0"/>
        <v>10122.634677332164</v>
      </c>
      <c r="U2" s="21">
        <f t="shared" si="0"/>
        <v>10194.382292996226</v>
      </c>
      <c r="V2" s="21">
        <f t="shared" si="0"/>
        <v>10606.253006409226</v>
      </c>
      <c r="W2" s="21">
        <f t="shared" si="0"/>
        <v>8992.5755787635226</v>
      </c>
      <c r="X2" s="21">
        <f t="shared" si="0"/>
        <v>9541.7627062634838</v>
      </c>
      <c r="Y2" s="21">
        <f t="shared" ref="Y2:Z2" si="1">SUM(Y3,Y17,Y22,Y25,Y26,Y51,Y52)</f>
        <v>9913.6626046347938</v>
      </c>
      <c r="Z2" s="21">
        <f t="shared" si="1"/>
        <v>10615.957791598568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8727.1795255560392</v>
      </c>
      <c r="D26" s="27">
        <f t="shared" si="16"/>
        <v>8802.5385267701658</v>
      </c>
      <c r="E26" s="27">
        <f t="shared" si="16"/>
        <v>9404.5594004459617</v>
      </c>
      <c r="F26" s="27">
        <f t="shared" si="16"/>
        <v>10232.399078712582</v>
      </c>
      <c r="G26" s="27">
        <f t="shared" si="16"/>
        <v>10614.116479526738</v>
      </c>
      <c r="H26" s="27">
        <f t="shared" si="16"/>
        <v>10382.760406965881</v>
      </c>
      <c r="I26" s="27">
        <f t="shared" si="16"/>
        <v>10369.897913828196</v>
      </c>
      <c r="J26" s="27">
        <f t="shared" si="16"/>
        <v>10333.652756851865</v>
      </c>
      <c r="K26" s="27">
        <f t="shared" si="16"/>
        <v>10499.134749973391</v>
      </c>
      <c r="L26" s="27">
        <f t="shared" si="16"/>
        <v>10516.346399825576</v>
      </c>
      <c r="M26" s="27">
        <f t="shared" si="16"/>
        <v>10481.256495520742</v>
      </c>
      <c r="N26" s="27">
        <f t="shared" si="16"/>
        <v>9834.797516940891</v>
      </c>
      <c r="O26" s="27">
        <f t="shared" si="16"/>
        <v>9391.6321189162918</v>
      </c>
      <c r="P26" s="27">
        <f t="shared" si="16"/>
        <v>9413.6443345841399</v>
      </c>
      <c r="Q26" s="27">
        <f t="shared" si="16"/>
        <v>9541.2510678933013</v>
      </c>
      <c r="R26" s="27">
        <f t="shared" si="16"/>
        <v>9556.8086574624158</v>
      </c>
      <c r="S26" s="27">
        <f t="shared" si="16"/>
        <v>9875.316144112865</v>
      </c>
      <c r="T26" s="27">
        <f t="shared" si="16"/>
        <v>10122.570564974496</v>
      </c>
      <c r="U26" s="27">
        <f t="shared" si="16"/>
        <v>10194.307555875152</v>
      </c>
      <c r="V26" s="27">
        <f t="shared" si="16"/>
        <v>10606.117279529624</v>
      </c>
      <c r="W26" s="27">
        <f t="shared" si="16"/>
        <v>8992.4315246114365</v>
      </c>
      <c r="X26" s="27">
        <f t="shared" si="16"/>
        <v>9541.5821364654894</v>
      </c>
      <c r="Y26" s="27">
        <f t="shared" ref="Y26:Z26" si="17">SUM(Y27,Y33)</f>
        <v>9913.4703245763521</v>
      </c>
      <c r="Z26" s="27">
        <f t="shared" si="17"/>
        <v>10615.752526186378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8727.1795255560392</v>
      </c>
      <c r="D33" s="19">
        <f t="shared" si="20"/>
        <v>8802.5385267701658</v>
      </c>
      <c r="E33" s="19">
        <f t="shared" si="20"/>
        <v>9404.5594004459617</v>
      </c>
      <c r="F33" s="19">
        <f t="shared" si="20"/>
        <v>10232.399078712582</v>
      </c>
      <c r="G33" s="19">
        <f t="shared" si="20"/>
        <v>10614.116479526738</v>
      </c>
      <c r="H33" s="19">
        <f t="shared" si="20"/>
        <v>10382.760406965881</v>
      </c>
      <c r="I33" s="19">
        <f t="shared" si="20"/>
        <v>10369.897913828196</v>
      </c>
      <c r="J33" s="19">
        <f t="shared" si="20"/>
        <v>10333.652756851865</v>
      </c>
      <c r="K33" s="19">
        <f t="shared" si="20"/>
        <v>10499.134749973391</v>
      </c>
      <c r="L33" s="19">
        <f t="shared" si="20"/>
        <v>10516.346399825576</v>
      </c>
      <c r="M33" s="19">
        <f t="shared" si="20"/>
        <v>10481.256495520742</v>
      </c>
      <c r="N33" s="19">
        <f t="shared" si="20"/>
        <v>9834.797516940891</v>
      </c>
      <c r="O33" s="19">
        <f t="shared" si="20"/>
        <v>9391.6321189162918</v>
      </c>
      <c r="P33" s="19">
        <f t="shared" si="20"/>
        <v>9413.6443345841399</v>
      </c>
      <c r="Q33" s="19">
        <f t="shared" si="20"/>
        <v>9541.2510678933013</v>
      </c>
      <c r="R33" s="19">
        <f t="shared" si="20"/>
        <v>9556.8086574624158</v>
      </c>
      <c r="S33" s="19">
        <f t="shared" si="20"/>
        <v>9875.316144112865</v>
      </c>
      <c r="T33" s="19">
        <f t="shared" si="20"/>
        <v>10122.570564974496</v>
      </c>
      <c r="U33" s="19">
        <f t="shared" si="20"/>
        <v>10194.307555875152</v>
      </c>
      <c r="V33" s="19">
        <f t="shared" si="20"/>
        <v>10606.117279529624</v>
      </c>
      <c r="W33" s="19">
        <f t="shared" si="20"/>
        <v>8992.4315246114365</v>
      </c>
      <c r="X33" s="19">
        <f t="shared" si="20"/>
        <v>9541.5821364654894</v>
      </c>
      <c r="Y33" s="19">
        <f t="shared" ref="Y33:Z33" si="21">SUM(Y34:Y50)</f>
        <v>9913.4703245763521</v>
      </c>
      <c r="Z33" s="19">
        <f t="shared" si="21"/>
        <v>10615.752526186378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55.60125846201268</v>
      </c>
      <c r="D36" s="8">
        <v>55.980911536509737</v>
      </c>
      <c r="E36" s="8">
        <v>53.013056136222865</v>
      </c>
      <c r="F36" s="8">
        <v>55.755718198090229</v>
      </c>
      <c r="G36" s="8">
        <v>56.204861293951581</v>
      </c>
      <c r="H36" s="8">
        <v>62.441361308298724</v>
      </c>
      <c r="I36" s="8">
        <v>59.537722010270258</v>
      </c>
      <c r="J36" s="8">
        <v>60.939416600128737</v>
      </c>
      <c r="K36" s="8">
        <v>66.813198140054936</v>
      </c>
      <c r="L36" s="8">
        <v>84.267523726997098</v>
      </c>
      <c r="M36" s="8">
        <v>81.495002522117929</v>
      </c>
      <c r="N36" s="8">
        <v>70.289338858425026</v>
      </c>
      <c r="O36" s="8">
        <v>88.193711490976114</v>
      </c>
      <c r="P36" s="8">
        <v>94.040228349103316</v>
      </c>
      <c r="Q36" s="8">
        <v>96.901579881619824</v>
      </c>
      <c r="R36" s="8">
        <v>102.60943580406096</v>
      </c>
      <c r="S36" s="8">
        <v>105.62931726298574</v>
      </c>
      <c r="T36" s="8">
        <v>105.55499195117829</v>
      </c>
      <c r="U36" s="8">
        <v>103.6421788893575</v>
      </c>
      <c r="V36" s="8">
        <v>106.16503690932969</v>
      </c>
      <c r="W36" s="8">
        <v>79.96115651030911</v>
      </c>
      <c r="X36" s="8">
        <v>86.622472392229014</v>
      </c>
      <c r="Y36" s="8">
        <v>95.890515665828474</v>
      </c>
      <c r="Z36" s="8">
        <v>121.8201200304154</v>
      </c>
    </row>
    <row r="37" spans="1:26" ht="11.25" customHeight="1" x14ac:dyDescent="0.2">
      <c r="A37" s="28" t="s">
        <v>60</v>
      </c>
      <c r="B37" s="7" t="s">
        <v>61</v>
      </c>
      <c r="C37" s="8">
        <v>6361.707986269058</v>
      </c>
      <c r="D37" s="8">
        <v>5969.4931042412745</v>
      </c>
      <c r="E37" s="8">
        <v>6183.0091097827899</v>
      </c>
      <c r="F37" s="8">
        <v>5977.9088901034811</v>
      </c>
      <c r="G37" s="8">
        <v>5732.4333047561468</v>
      </c>
      <c r="H37" s="8">
        <v>5359.7286727723422</v>
      </c>
      <c r="I37" s="8">
        <v>4930.7652950635102</v>
      </c>
      <c r="J37" s="8">
        <v>4596.7730682304309</v>
      </c>
      <c r="K37" s="8">
        <v>4295.2258123626189</v>
      </c>
      <c r="L37" s="8">
        <v>4207.0756973583666</v>
      </c>
      <c r="M37" s="8">
        <v>3993.4375934526888</v>
      </c>
      <c r="N37" s="8">
        <v>3590.8164794631357</v>
      </c>
      <c r="O37" s="8">
        <v>3236.7085274325218</v>
      </c>
      <c r="P37" s="8">
        <v>3155.6379752123485</v>
      </c>
      <c r="Q37" s="8">
        <v>3139.882249308655</v>
      </c>
      <c r="R37" s="8">
        <v>3017.9918574857084</v>
      </c>
      <c r="S37" s="8">
        <v>2964.2524277312823</v>
      </c>
      <c r="T37" s="8">
        <v>2954.6706211473474</v>
      </c>
      <c r="U37" s="8">
        <v>2930.1497779048796</v>
      </c>
      <c r="V37" s="8">
        <v>3030.1655785626203</v>
      </c>
      <c r="W37" s="8">
        <v>2504.3354821179737</v>
      </c>
      <c r="X37" s="8">
        <v>2730.5618919122257</v>
      </c>
      <c r="Y37" s="8">
        <v>2982.9844604514687</v>
      </c>
      <c r="Z37" s="8">
        <v>3336.369210689104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2309.8702808249673</v>
      </c>
      <c r="D43" s="8">
        <v>2777.0645109923817</v>
      </c>
      <c r="E43" s="8">
        <v>3168.5372345269489</v>
      </c>
      <c r="F43" s="8">
        <v>4198.734470411011</v>
      </c>
      <c r="G43" s="8">
        <v>4825.4783134766394</v>
      </c>
      <c r="H43" s="8">
        <v>4960.590372885239</v>
      </c>
      <c r="I43" s="8">
        <v>5379.5948967544155</v>
      </c>
      <c r="J43" s="8">
        <v>5675.9402720213066</v>
      </c>
      <c r="K43" s="8">
        <v>6137.0957394707175</v>
      </c>
      <c r="L43" s="8">
        <v>6225.0031787402113</v>
      </c>
      <c r="M43" s="8">
        <v>6406.3238995459351</v>
      </c>
      <c r="N43" s="8">
        <v>6173.6916986193301</v>
      </c>
      <c r="O43" s="8">
        <v>6066.7298799927939</v>
      </c>
      <c r="P43" s="8">
        <v>6163.9661310226875</v>
      </c>
      <c r="Q43" s="8">
        <v>6304.4672387030269</v>
      </c>
      <c r="R43" s="8">
        <v>6436.2073641726465</v>
      </c>
      <c r="S43" s="8">
        <v>6805.4343991185979</v>
      </c>
      <c r="T43" s="8">
        <v>7062.3449518759708</v>
      </c>
      <c r="U43" s="8">
        <v>7160.5155990809135</v>
      </c>
      <c r="V43" s="8">
        <v>7469.7866640576749</v>
      </c>
      <c r="W43" s="8">
        <v>6408.1348859831542</v>
      </c>
      <c r="X43" s="8">
        <v>6724.3977721610345</v>
      </c>
      <c r="Y43" s="8">
        <v>6834.5953484590555</v>
      </c>
      <c r="Z43" s="8">
        <v>7157.5631954668588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4.5859813902119377E-3</v>
      </c>
      <c r="N51" s="27">
        <v>4.2534153610614975E-3</v>
      </c>
      <c r="O51" s="27">
        <v>1.2780907701229711E-2</v>
      </c>
      <c r="P51" s="27">
        <v>3.7964772360741549E-2</v>
      </c>
      <c r="Q51" s="27">
        <v>3.9866638576198855E-2</v>
      </c>
      <c r="R51" s="27">
        <v>4.7926868817036089E-2</v>
      </c>
      <c r="S51" s="27">
        <v>5.4688226980433741E-2</v>
      </c>
      <c r="T51" s="27">
        <v>6.4112357667705372E-2</v>
      </c>
      <c r="U51" s="27">
        <v>7.473712107415921E-2</v>
      </c>
      <c r="V51" s="27">
        <v>0.13572687960110175</v>
      </c>
      <c r="W51" s="27">
        <v>0.1440541520858542</v>
      </c>
      <c r="X51" s="27">
        <v>0.18056979799473943</v>
      </c>
      <c r="Y51" s="27">
        <v>0.1922800584412111</v>
      </c>
      <c r="Z51" s="27">
        <v>0.20526541219063504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0</v>
      </c>
      <c r="H61" s="49">
        <f t="shared" si="24"/>
        <v>0</v>
      </c>
      <c r="I61" s="49">
        <f t="shared" si="24"/>
        <v>85.185144750982317</v>
      </c>
      <c r="J61" s="49">
        <f t="shared" si="24"/>
        <v>152.32357778464697</v>
      </c>
      <c r="K61" s="49">
        <f t="shared" si="24"/>
        <v>165.653651841167</v>
      </c>
      <c r="L61" s="49">
        <f t="shared" si="24"/>
        <v>283.75793284840324</v>
      </c>
      <c r="M61" s="49">
        <f t="shared" si="24"/>
        <v>436.19114726360095</v>
      </c>
      <c r="N61" s="49">
        <f t="shared" si="24"/>
        <v>422.17695575591364</v>
      </c>
      <c r="O61" s="49">
        <f t="shared" si="24"/>
        <v>422.41761576666215</v>
      </c>
      <c r="P61" s="49">
        <f t="shared" si="24"/>
        <v>416.87342650243789</v>
      </c>
      <c r="Q61" s="49">
        <f t="shared" si="24"/>
        <v>417.81510500544437</v>
      </c>
      <c r="R61" s="49">
        <f t="shared" si="24"/>
        <v>548.13289678266335</v>
      </c>
      <c r="S61" s="49">
        <f t="shared" si="24"/>
        <v>457.13130724733065</v>
      </c>
      <c r="T61" s="49">
        <f t="shared" si="24"/>
        <v>400.21572893124369</v>
      </c>
      <c r="U61" s="49">
        <f t="shared" si="24"/>
        <v>437.313232485132</v>
      </c>
      <c r="V61" s="49">
        <f t="shared" si="24"/>
        <v>464.37520507645513</v>
      </c>
      <c r="W61" s="49">
        <f t="shared" si="24"/>
        <v>419.02192031606194</v>
      </c>
      <c r="X61" s="49">
        <f t="shared" si="24"/>
        <v>584.64516466265627</v>
      </c>
      <c r="Y61" s="49">
        <f t="shared" ref="Y61:Z61" si="25">SUM(Y62:Y72)</f>
        <v>579.66257094233163</v>
      </c>
      <c r="Z61" s="49">
        <f t="shared" si="25"/>
        <v>599.56280484114961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3.6073823493462798</v>
      </c>
      <c r="P67" s="52">
        <v>5.4151310418557932</v>
      </c>
      <c r="Q67" s="52">
        <v>5.4227283277648111</v>
      </c>
      <c r="R67" s="52">
        <v>59.691356014384183</v>
      </c>
      <c r="S67" s="52">
        <v>70.364510934171321</v>
      </c>
      <c r="T67" s="52">
        <v>8.2371387682465613</v>
      </c>
      <c r="U67" s="52">
        <v>15.695610217540368</v>
      </c>
      <c r="V67" s="52">
        <v>22.891747832800558</v>
      </c>
      <c r="W67" s="52">
        <v>17.922156846790735</v>
      </c>
      <c r="X67" s="52">
        <v>47.941220852097949</v>
      </c>
      <c r="Y67" s="52">
        <v>72.31566316053383</v>
      </c>
      <c r="Z67" s="52">
        <v>71.498141904780397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3.3953307404576236</v>
      </c>
      <c r="U68" s="52">
        <v>6.9832117307139505</v>
      </c>
      <c r="V68" s="52">
        <v>3.1104031787560387</v>
      </c>
      <c r="W68" s="52">
        <v>2.4044723916471114</v>
      </c>
      <c r="X68" s="52">
        <v>1.7713884566962959</v>
      </c>
      <c r="Y68" s="52">
        <v>1.3692073117168748</v>
      </c>
      <c r="Z68" s="52">
        <v>1.4536693853030747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83.944101438069112</v>
      </c>
      <c r="J69" s="52">
        <v>148.71814136691484</v>
      </c>
      <c r="K69" s="52">
        <v>159.01653308308011</v>
      </c>
      <c r="L69" s="52">
        <v>277.68494561998079</v>
      </c>
      <c r="M69" s="52">
        <v>429.47040667246335</v>
      </c>
      <c r="N69" s="52">
        <v>415.51446130595087</v>
      </c>
      <c r="O69" s="52">
        <v>411.54244209334678</v>
      </c>
      <c r="P69" s="52">
        <v>404.34305193478264</v>
      </c>
      <c r="Q69" s="52">
        <v>403.92116915180532</v>
      </c>
      <c r="R69" s="52">
        <v>482.59800779388144</v>
      </c>
      <c r="S69" s="52">
        <v>382.69067987074237</v>
      </c>
      <c r="T69" s="52">
        <v>388.58325942253953</v>
      </c>
      <c r="U69" s="52">
        <v>414.63441053687768</v>
      </c>
      <c r="V69" s="52">
        <v>438.37305406489855</v>
      </c>
      <c r="W69" s="52">
        <v>398.69529107762412</v>
      </c>
      <c r="X69" s="52">
        <v>534.93255535386209</v>
      </c>
      <c r="Y69" s="52">
        <v>505.97770047008089</v>
      </c>
      <c r="Z69" s="52">
        <v>526.61099355106614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1.2410433129132104</v>
      </c>
      <c r="J72" s="55">
        <v>3.605436417732125</v>
      </c>
      <c r="K72" s="55">
        <v>6.6371187580869115</v>
      </c>
      <c r="L72" s="55">
        <v>6.0729872284224484</v>
      </c>
      <c r="M72" s="55">
        <v>6.7207405911375773</v>
      </c>
      <c r="N72" s="55">
        <v>6.6624944499627521</v>
      </c>
      <c r="O72" s="55">
        <v>7.2677913239690968</v>
      </c>
      <c r="P72" s="55">
        <v>7.1152435257995101</v>
      </c>
      <c r="Q72" s="55">
        <v>8.4712075258742896</v>
      </c>
      <c r="R72" s="55">
        <v>5.8435329743976858</v>
      </c>
      <c r="S72" s="55">
        <v>4.0761164424169731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3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252</v>
      </c>
      <c r="B1" s="4" t="s">
        <v>257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1000.4387426144317</v>
      </c>
      <c r="D2" s="21">
        <f t="shared" ref="D2:X2" si="0">SUM(D3,D17,D22,D25,D26,D51,D52)</f>
        <v>997.98838858143893</v>
      </c>
      <c r="E2" s="21">
        <f t="shared" si="0"/>
        <v>998.1706044295936</v>
      </c>
      <c r="F2" s="21">
        <f t="shared" si="0"/>
        <v>978.93094190862553</v>
      </c>
      <c r="G2" s="21">
        <f t="shared" si="0"/>
        <v>957.16811298702214</v>
      </c>
      <c r="H2" s="21">
        <f t="shared" si="0"/>
        <v>596.008554793131</v>
      </c>
      <c r="I2" s="21">
        <f t="shared" si="0"/>
        <v>586.33654874557931</v>
      </c>
      <c r="J2" s="21">
        <f t="shared" si="0"/>
        <v>591.96437178664382</v>
      </c>
      <c r="K2" s="21">
        <f t="shared" si="0"/>
        <v>613.1885452314491</v>
      </c>
      <c r="L2" s="21">
        <f t="shared" si="0"/>
        <v>614.95677323694372</v>
      </c>
      <c r="M2" s="21">
        <f t="shared" si="0"/>
        <v>620.01244493338925</v>
      </c>
      <c r="N2" s="21">
        <f t="shared" si="0"/>
        <v>619.11122491450988</v>
      </c>
      <c r="O2" s="21">
        <f t="shared" si="0"/>
        <v>498.67574301644117</v>
      </c>
      <c r="P2" s="21">
        <f t="shared" si="0"/>
        <v>480.07063785333025</v>
      </c>
      <c r="Q2" s="21">
        <f t="shared" si="0"/>
        <v>589.79905999412472</v>
      </c>
      <c r="R2" s="21">
        <f t="shared" si="0"/>
        <v>592.4225148340214</v>
      </c>
      <c r="S2" s="21">
        <f t="shared" si="0"/>
        <v>637.78274606622449</v>
      </c>
      <c r="T2" s="21">
        <f t="shared" si="0"/>
        <v>662.90516475586867</v>
      </c>
      <c r="U2" s="21">
        <f t="shared" si="0"/>
        <v>690.27907311003071</v>
      </c>
      <c r="V2" s="21">
        <f t="shared" si="0"/>
        <v>640.12356910383141</v>
      </c>
      <c r="W2" s="21">
        <f t="shared" si="0"/>
        <v>485.92633327738895</v>
      </c>
      <c r="X2" s="21">
        <f t="shared" si="0"/>
        <v>602.62816896517745</v>
      </c>
      <c r="Y2" s="21">
        <f t="shared" ref="Y2:Z2" si="1">SUM(Y3,Y17,Y22,Y25,Y26,Y51,Y52)</f>
        <v>712.62551244101098</v>
      </c>
      <c r="Z2" s="21">
        <f t="shared" si="1"/>
        <v>743.34687173292332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997.81326261443166</v>
      </c>
      <c r="D26" s="27">
        <f t="shared" si="16"/>
        <v>987.38548858143895</v>
      </c>
      <c r="E26" s="27">
        <f t="shared" si="16"/>
        <v>981.91282442959357</v>
      </c>
      <c r="F26" s="27">
        <f t="shared" si="16"/>
        <v>957.77563190862554</v>
      </c>
      <c r="G26" s="27">
        <f t="shared" si="16"/>
        <v>935.10398298702216</v>
      </c>
      <c r="H26" s="27">
        <f t="shared" si="16"/>
        <v>569.90522479313097</v>
      </c>
      <c r="I26" s="27">
        <f t="shared" si="16"/>
        <v>561.89938874557936</v>
      </c>
      <c r="J26" s="27">
        <f t="shared" si="16"/>
        <v>564.90173178664384</v>
      </c>
      <c r="K26" s="27">
        <f t="shared" si="16"/>
        <v>584.96463523144905</v>
      </c>
      <c r="L26" s="27">
        <f t="shared" si="16"/>
        <v>586.88433323694369</v>
      </c>
      <c r="M26" s="27">
        <f t="shared" si="16"/>
        <v>590.58136091477945</v>
      </c>
      <c r="N26" s="27">
        <f t="shared" si="16"/>
        <v>589.6293183298709</v>
      </c>
      <c r="O26" s="27">
        <f t="shared" si="16"/>
        <v>470.56559392414243</v>
      </c>
      <c r="P26" s="27">
        <f t="shared" si="16"/>
        <v>451.03556990790241</v>
      </c>
      <c r="Q26" s="27">
        <f t="shared" si="16"/>
        <v>561.43722370727721</v>
      </c>
      <c r="R26" s="27">
        <f t="shared" si="16"/>
        <v>559.44004606619501</v>
      </c>
      <c r="S26" s="27">
        <f t="shared" si="16"/>
        <v>605.32394149652441</v>
      </c>
      <c r="T26" s="27">
        <f t="shared" si="16"/>
        <v>628.55771373020218</v>
      </c>
      <c r="U26" s="27">
        <f t="shared" si="16"/>
        <v>652.69409811011622</v>
      </c>
      <c r="V26" s="27">
        <f t="shared" si="16"/>
        <v>599.29906643883646</v>
      </c>
      <c r="W26" s="27">
        <f t="shared" si="16"/>
        <v>439.03589168669561</v>
      </c>
      <c r="X26" s="27">
        <f t="shared" si="16"/>
        <v>547.15604206616354</v>
      </c>
      <c r="Y26" s="27">
        <f t="shared" ref="Y26:Z26" si="17">SUM(Y27,Y33)</f>
        <v>636.24861082130053</v>
      </c>
      <c r="Z26" s="27">
        <f t="shared" si="17"/>
        <v>663.79477797140134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997.81326261443166</v>
      </c>
      <c r="D33" s="19">
        <f t="shared" si="20"/>
        <v>987.38548858143895</v>
      </c>
      <c r="E33" s="19">
        <f t="shared" si="20"/>
        <v>981.91282442959357</v>
      </c>
      <c r="F33" s="19">
        <f t="shared" si="20"/>
        <v>957.77563190862554</v>
      </c>
      <c r="G33" s="19">
        <f t="shared" si="20"/>
        <v>935.10398298702216</v>
      </c>
      <c r="H33" s="19">
        <f t="shared" si="20"/>
        <v>569.90522479313097</v>
      </c>
      <c r="I33" s="19">
        <f t="shared" si="20"/>
        <v>561.89938874557936</v>
      </c>
      <c r="J33" s="19">
        <f t="shared" si="20"/>
        <v>564.90173178664384</v>
      </c>
      <c r="K33" s="19">
        <f t="shared" si="20"/>
        <v>584.96463523144905</v>
      </c>
      <c r="L33" s="19">
        <f t="shared" si="20"/>
        <v>586.88433323694369</v>
      </c>
      <c r="M33" s="19">
        <f t="shared" si="20"/>
        <v>590.58136091477945</v>
      </c>
      <c r="N33" s="19">
        <f t="shared" si="20"/>
        <v>589.6293183298709</v>
      </c>
      <c r="O33" s="19">
        <f t="shared" si="20"/>
        <v>470.56559392414243</v>
      </c>
      <c r="P33" s="19">
        <f t="shared" si="20"/>
        <v>451.03556990790241</v>
      </c>
      <c r="Q33" s="19">
        <f t="shared" si="20"/>
        <v>561.43722370727721</v>
      </c>
      <c r="R33" s="19">
        <f t="shared" si="20"/>
        <v>559.44004606619501</v>
      </c>
      <c r="S33" s="19">
        <f t="shared" si="20"/>
        <v>605.32394149652441</v>
      </c>
      <c r="T33" s="19">
        <f t="shared" si="20"/>
        <v>628.55771373020218</v>
      </c>
      <c r="U33" s="19">
        <f t="shared" si="20"/>
        <v>652.69409811011622</v>
      </c>
      <c r="V33" s="19">
        <f t="shared" si="20"/>
        <v>599.29906643883646</v>
      </c>
      <c r="W33" s="19">
        <f t="shared" si="20"/>
        <v>439.03589168669561</v>
      </c>
      <c r="X33" s="19">
        <f t="shared" si="20"/>
        <v>547.15604206616354</v>
      </c>
      <c r="Y33" s="19">
        <f t="shared" ref="Y33:Z33" si="21">SUM(Y34:Y50)</f>
        <v>636.24861082130053</v>
      </c>
      <c r="Z33" s="19">
        <f t="shared" si="21"/>
        <v>663.79477797140134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6.1528875552342169E-2</v>
      </c>
      <c r="N36" s="8">
        <v>6.3426982815383254E-2</v>
      </c>
      <c r="O36" s="8">
        <v>4.3172226721723078E-2</v>
      </c>
      <c r="P36" s="8">
        <v>4.265785104535668E-2</v>
      </c>
      <c r="Q36" s="8">
        <v>8.6418262914452579E-2</v>
      </c>
      <c r="R36" s="8">
        <v>8.9083663199314225E-2</v>
      </c>
      <c r="S36" s="8">
        <v>0.11674515449944685</v>
      </c>
      <c r="T36" s="8">
        <v>0.11667661318426778</v>
      </c>
      <c r="U36" s="8">
        <v>0.12202149542715153</v>
      </c>
      <c r="V36" s="8">
        <v>9.4310204877881609E-2</v>
      </c>
      <c r="W36" s="8">
        <v>6.5945319197709185E-2</v>
      </c>
      <c r="X36" s="8">
        <v>8.4145411102746828E-2</v>
      </c>
      <c r="Y36" s="8">
        <v>7.0046728397279781E-2</v>
      </c>
      <c r="Z36" s="8">
        <v>7.5720576314380922E-2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2.7661911649644294E-2</v>
      </c>
      <c r="N37" s="8">
        <v>2.8515255302367544E-2</v>
      </c>
      <c r="O37" s="8">
        <v>2.9082075803790956E-2</v>
      </c>
      <c r="P37" s="8">
        <v>3.3216079965920117E-2</v>
      </c>
      <c r="Q37" s="8">
        <v>3.3212367279794645E-2</v>
      </c>
      <c r="R37" s="8">
        <v>3.8096378009640004E-2</v>
      </c>
      <c r="S37" s="8">
        <v>4.4119992187948001E-2</v>
      </c>
      <c r="T37" s="8">
        <v>3.9871780905131882E-2</v>
      </c>
      <c r="U37" s="8">
        <v>4.1593985679905167E-2</v>
      </c>
      <c r="V37" s="8">
        <v>3.5634418241286082E-2</v>
      </c>
      <c r="W37" s="8">
        <v>2.7450116239881139E-2</v>
      </c>
      <c r="X37" s="8">
        <v>3.4675451954335496E-2</v>
      </c>
      <c r="Y37" s="8">
        <v>3.7997908489968479E-2</v>
      </c>
      <c r="Z37" s="8">
        <v>4.1186539759053613E-2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997.81326261443166</v>
      </c>
      <c r="D43" s="8">
        <v>987.38548858143895</v>
      </c>
      <c r="E43" s="8">
        <v>981.91282442959357</v>
      </c>
      <c r="F43" s="8">
        <v>957.77563190862554</v>
      </c>
      <c r="G43" s="8">
        <v>935.10398298702216</v>
      </c>
      <c r="H43" s="8">
        <v>569.90522479313097</v>
      </c>
      <c r="I43" s="8">
        <v>561.89938874557936</v>
      </c>
      <c r="J43" s="8">
        <v>564.90173178664384</v>
      </c>
      <c r="K43" s="8">
        <v>584.96463523144905</v>
      </c>
      <c r="L43" s="8">
        <v>586.88433323694369</v>
      </c>
      <c r="M43" s="8">
        <v>590.49217012757742</v>
      </c>
      <c r="N43" s="8">
        <v>589.53737609175312</v>
      </c>
      <c r="O43" s="8">
        <v>470.49333962161694</v>
      </c>
      <c r="P43" s="8">
        <v>450.95969597689111</v>
      </c>
      <c r="Q43" s="8">
        <v>561.31759307708296</v>
      </c>
      <c r="R43" s="8">
        <v>559.31286602498608</v>
      </c>
      <c r="S43" s="8">
        <v>605.16307634983707</v>
      </c>
      <c r="T43" s="8">
        <v>628.40116533611274</v>
      </c>
      <c r="U43" s="8">
        <v>652.53048262900916</v>
      </c>
      <c r="V43" s="8">
        <v>599.16912181571729</v>
      </c>
      <c r="W43" s="8">
        <v>438.94249625125804</v>
      </c>
      <c r="X43" s="8">
        <v>547.03722120310647</v>
      </c>
      <c r="Y43" s="8">
        <v>636.14056618441327</v>
      </c>
      <c r="Z43" s="8">
        <v>663.67787085532791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2.6254799999999996</v>
      </c>
      <c r="D51" s="27">
        <v>10.6029</v>
      </c>
      <c r="E51" s="27">
        <v>16.257780000000004</v>
      </c>
      <c r="F51" s="27">
        <v>21.155310000000004</v>
      </c>
      <c r="G51" s="27">
        <v>22.064129999999999</v>
      </c>
      <c r="H51" s="27">
        <v>26.103330000000003</v>
      </c>
      <c r="I51" s="27">
        <v>24.437159999999995</v>
      </c>
      <c r="J51" s="27">
        <v>27.062639999999995</v>
      </c>
      <c r="K51" s="27">
        <v>28.223910000000004</v>
      </c>
      <c r="L51" s="27">
        <v>28.072440000000011</v>
      </c>
      <c r="M51" s="27">
        <v>29.431084018609788</v>
      </c>
      <c r="N51" s="27">
        <v>29.481906584638949</v>
      </c>
      <c r="O51" s="27">
        <v>28.110149092298769</v>
      </c>
      <c r="P51" s="27">
        <v>29.035067945427844</v>
      </c>
      <c r="Q51" s="27">
        <v>28.361836286847542</v>
      </c>
      <c r="R51" s="27">
        <v>32.982468767826433</v>
      </c>
      <c r="S51" s="27">
        <v>32.458804569700106</v>
      </c>
      <c r="T51" s="27">
        <v>34.347451025666508</v>
      </c>
      <c r="U51" s="27">
        <v>37.584974999914508</v>
      </c>
      <c r="V51" s="27">
        <v>40.824502664994988</v>
      </c>
      <c r="W51" s="27">
        <v>46.890441590693342</v>
      </c>
      <c r="X51" s="27">
        <v>55.472126899013944</v>
      </c>
      <c r="Y51" s="27">
        <v>76.376901619710424</v>
      </c>
      <c r="Z51" s="27">
        <v>79.552093761521931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0</v>
      </c>
      <c r="H61" s="49">
        <f t="shared" si="24"/>
        <v>0</v>
      </c>
      <c r="I61" s="49">
        <f t="shared" si="24"/>
        <v>8.8975994818231694</v>
      </c>
      <c r="J61" s="49">
        <f t="shared" si="24"/>
        <v>15.160105420179381</v>
      </c>
      <c r="K61" s="49">
        <f t="shared" si="24"/>
        <v>15.789476348039315</v>
      </c>
      <c r="L61" s="49">
        <f t="shared" si="24"/>
        <v>26.752289185839551</v>
      </c>
      <c r="M61" s="49">
        <f t="shared" si="24"/>
        <v>40.205188057440751</v>
      </c>
      <c r="N61" s="49">
        <f t="shared" si="24"/>
        <v>40.314467727373945</v>
      </c>
      <c r="O61" s="49">
        <f t="shared" si="24"/>
        <v>32.480038822331345</v>
      </c>
      <c r="P61" s="49">
        <f t="shared" si="24"/>
        <v>30.10260848717067</v>
      </c>
      <c r="Q61" s="49">
        <f t="shared" si="24"/>
        <v>36.717370260757754</v>
      </c>
      <c r="R61" s="49">
        <f t="shared" si="24"/>
        <v>42.446812572676158</v>
      </c>
      <c r="S61" s="49">
        <f t="shared" si="24"/>
        <v>34.393706255512697</v>
      </c>
      <c r="T61" s="49">
        <f t="shared" si="24"/>
        <v>34.878017081547149</v>
      </c>
      <c r="U61" s="49">
        <f t="shared" si="24"/>
        <v>38.421806658040062</v>
      </c>
      <c r="V61" s="49">
        <f t="shared" si="24"/>
        <v>35.412693584090782</v>
      </c>
      <c r="W61" s="49">
        <f t="shared" si="24"/>
        <v>27.47460741767209</v>
      </c>
      <c r="X61" s="49">
        <f t="shared" si="24"/>
        <v>43.662070245553736</v>
      </c>
      <c r="Y61" s="49">
        <f t="shared" ref="Y61:Z61" si="25">SUM(Y62:Y72)</f>
        <v>47.223021781951658</v>
      </c>
      <c r="Z61" s="49">
        <f t="shared" si="25"/>
        <v>48.965149037572381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3.2412608688050363E-5</v>
      </c>
      <c r="P67" s="52">
        <v>5.6999385583865842E-5</v>
      </c>
      <c r="Q67" s="52">
        <v>5.7359362734040962E-5</v>
      </c>
      <c r="R67" s="52">
        <v>7.5348926372732815E-4</v>
      </c>
      <c r="S67" s="52">
        <v>1.0473067825402659E-3</v>
      </c>
      <c r="T67" s="52">
        <v>1.1115600835573344E-4</v>
      </c>
      <c r="U67" s="52">
        <v>2.2280191666261654E-4</v>
      </c>
      <c r="V67" s="52">
        <v>2.6920446932639854E-4</v>
      </c>
      <c r="W67" s="52">
        <v>1.9644544120651157E-4</v>
      </c>
      <c r="X67" s="52">
        <v>6.0880637981984521E-4</v>
      </c>
      <c r="Y67" s="52">
        <v>9.2117273408439705E-4</v>
      </c>
      <c r="Z67" s="52">
        <v>8.8262445739675029E-4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0.30211350600176234</v>
      </c>
      <c r="U68" s="52">
        <v>0.63637296195936177</v>
      </c>
      <c r="V68" s="52">
        <v>0.24949273987641704</v>
      </c>
      <c r="W68" s="52">
        <v>0.1647008267671459</v>
      </c>
      <c r="X68" s="52">
        <v>0.14410441676043001</v>
      </c>
      <c r="Y68" s="52">
        <v>0.12744109491365724</v>
      </c>
      <c r="Z68" s="52">
        <v>0.13479003624816613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8.7679723458926482</v>
      </c>
      <c r="J69" s="52">
        <v>14.801271962000971</v>
      </c>
      <c r="K69" s="52">
        <v>15.156851419550428</v>
      </c>
      <c r="L69" s="52">
        <v>26.179736697435764</v>
      </c>
      <c r="M69" s="52">
        <v>39.585715055645352</v>
      </c>
      <c r="N69" s="52">
        <v>39.678253661625355</v>
      </c>
      <c r="O69" s="52">
        <v>31.916367104969023</v>
      </c>
      <c r="P69" s="52">
        <v>29.581995730502928</v>
      </c>
      <c r="Q69" s="52">
        <v>35.963079809391758</v>
      </c>
      <c r="R69" s="52">
        <v>41.938250215442245</v>
      </c>
      <c r="S69" s="52">
        <v>34.030196389959087</v>
      </c>
      <c r="T69" s="52">
        <v>34.575792419537031</v>
      </c>
      <c r="U69" s="52">
        <v>37.785210894164038</v>
      </c>
      <c r="V69" s="52">
        <v>35.16293163974504</v>
      </c>
      <c r="W69" s="52">
        <v>27.309710145463736</v>
      </c>
      <c r="X69" s="52">
        <v>43.517357022413485</v>
      </c>
      <c r="Y69" s="52">
        <v>47.094659514303913</v>
      </c>
      <c r="Z69" s="52">
        <v>48.829476376866815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0.12962713593052094</v>
      </c>
      <c r="J72" s="55">
        <v>0.35883345817841011</v>
      </c>
      <c r="K72" s="55">
        <v>0.63262492848888763</v>
      </c>
      <c r="L72" s="55">
        <v>0.57255248840378559</v>
      </c>
      <c r="M72" s="55">
        <v>0.61947300179539888</v>
      </c>
      <c r="N72" s="55">
        <v>0.63621406574858741</v>
      </c>
      <c r="O72" s="55">
        <v>0.56363930475363377</v>
      </c>
      <c r="P72" s="55">
        <v>0.52055575728215808</v>
      </c>
      <c r="Q72" s="55">
        <v>0.75423309200325805</v>
      </c>
      <c r="R72" s="55">
        <v>0.50780886797018532</v>
      </c>
      <c r="S72" s="55">
        <v>0.36246255877107331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4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253</v>
      </c>
      <c r="B1" s="4" t="s">
        <v>258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5507.2108366162374</v>
      </c>
      <c r="D2" s="21">
        <f t="shared" ref="D2:X2" si="0">SUM(D3,D17,D22,D25,D26,D51,D52)</f>
        <v>5321.5335186627262</v>
      </c>
      <c r="E2" s="21">
        <f t="shared" si="0"/>
        <v>5310.4869556833173</v>
      </c>
      <c r="F2" s="21">
        <f t="shared" si="0"/>
        <v>5200.4882469061486</v>
      </c>
      <c r="G2" s="21">
        <f t="shared" si="0"/>
        <v>4851.3979279212563</v>
      </c>
      <c r="H2" s="21">
        <f t="shared" si="0"/>
        <v>4523.0256006567406</v>
      </c>
      <c r="I2" s="21">
        <f t="shared" si="0"/>
        <v>4378.8379320631575</v>
      </c>
      <c r="J2" s="21">
        <f t="shared" si="0"/>
        <v>4054.0005832227043</v>
      </c>
      <c r="K2" s="21">
        <f t="shared" si="0"/>
        <v>3995.5757781714287</v>
      </c>
      <c r="L2" s="21">
        <f t="shared" si="0"/>
        <v>3901.899740919022</v>
      </c>
      <c r="M2" s="21">
        <f t="shared" si="0"/>
        <v>3687.9513178832858</v>
      </c>
      <c r="N2" s="21">
        <f t="shared" si="0"/>
        <v>3211.2830156634741</v>
      </c>
      <c r="O2" s="21">
        <f t="shared" si="0"/>
        <v>2708.3012987607958</v>
      </c>
      <c r="P2" s="21">
        <f t="shared" si="0"/>
        <v>2579.6464350863457</v>
      </c>
      <c r="Q2" s="21">
        <f t="shared" si="0"/>
        <v>2721.8076695241475</v>
      </c>
      <c r="R2" s="21">
        <f t="shared" si="0"/>
        <v>2660.4164255343926</v>
      </c>
      <c r="S2" s="21">
        <f t="shared" si="0"/>
        <v>2784.931512482397</v>
      </c>
      <c r="T2" s="21">
        <f t="shared" si="0"/>
        <v>2860.2456719719698</v>
      </c>
      <c r="U2" s="21">
        <f t="shared" si="0"/>
        <v>2887.0223085977254</v>
      </c>
      <c r="V2" s="21">
        <f t="shared" si="0"/>
        <v>2924.5936155334343</v>
      </c>
      <c r="W2" s="21">
        <f t="shared" si="0"/>
        <v>2461.7113814840955</v>
      </c>
      <c r="X2" s="21">
        <f t="shared" si="0"/>
        <v>2687.4093170475016</v>
      </c>
      <c r="Y2" s="21">
        <f t="shared" ref="Y2:Z2" si="1">SUM(Y3,Y17,Y22,Y25,Y26,Y51,Y52)</f>
        <v>3046.6324582669713</v>
      </c>
      <c r="Z2" s="21">
        <f t="shared" si="1"/>
        <v>3361.8346436282081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5507.2108366162374</v>
      </c>
      <c r="D26" s="27">
        <f t="shared" si="16"/>
        <v>5321.5335186627262</v>
      </c>
      <c r="E26" s="27">
        <f t="shared" si="16"/>
        <v>5310.4869556833173</v>
      </c>
      <c r="F26" s="27">
        <f t="shared" si="16"/>
        <v>5200.4882469061486</v>
      </c>
      <c r="G26" s="27">
        <f t="shared" si="16"/>
        <v>4851.3979279212563</v>
      </c>
      <c r="H26" s="27">
        <f t="shared" si="16"/>
        <v>4523.0256006567406</v>
      </c>
      <c r="I26" s="27">
        <f t="shared" si="16"/>
        <v>4378.8379320631575</v>
      </c>
      <c r="J26" s="27">
        <f t="shared" si="16"/>
        <v>4054.0005832227043</v>
      </c>
      <c r="K26" s="27">
        <f t="shared" si="16"/>
        <v>3995.5757781714287</v>
      </c>
      <c r="L26" s="27">
        <f t="shared" si="16"/>
        <v>3901.899740919022</v>
      </c>
      <c r="M26" s="27">
        <f t="shared" si="16"/>
        <v>3687.9513178832858</v>
      </c>
      <c r="N26" s="27">
        <f t="shared" si="16"/>
        <v>3211.2830156634741</v>
      </c>
      <c r="O26" s="27">
        <f t="shared" si="16"/>
        <v>2708.3012987607958</v>
      </c>
      <c r="P26" s="27">
        <f t="shared" si="16"/>
        <v>2579.6372278041345</v>
      </c>
      <c r="Q26" s="27">
        <f t="shared" si="16"/>
        <v>2721.7835024495712</v>
      </c>
      <c r="R26" s="27">
        <f t="shared" si="16"/>
        <v>2660.3758711710361</v>
      </c>
      <c r="S26" s="27">
        <f t="shared" si="16"/>
        <v>2784.8789552790777</v>
      </c>
      <c r="T26" s="27">
        <f t="shared" si="16"/>
        <v>2860.185692755304</v>
      </c>
      <c r="U26" s="27">
        <f t="shared" si="16"/>
        <v>2886.9300418387143</v>
      </c>
      <c r="V26" s="27">
        <f t="shared" si="16"/>
        <v>2924.4313557580303</v>
      </c>
      <c r="W26" s="27">
        <f t="shared" si="16"/>
        <v>2461.5478252268745</v>
      </c>
      <c r="X26" s="27">
        <f t="shared" si="16"/>
        <v>2687.1530230245103</v>
      </c>
      <c r="Y26" s="27">
        <f t="shared" ref="Y26:Z26" si="17">SUM(Y27,Y33)</f>
        <v>3046.3312208251227</v>
      </c>
      <c r="Z26" s="27">
        <f t="shared" si="17"/>
        <v>3361.4985040419206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5507.2108366162374</v>
      </c>
      <c r="D33" s="19">
        <f t="shared" si="20"/>
        <v>5321.5335186627262</v>
      </c>
      <c r="E33" s="19">
        <f t="shared" si="20"/>
        <v>5310.4869556833173</v>
      </c>
      <c r="F33" s="19">
        <f t="shared" si="20"/>
        <v>5200.4882469061486</v>
      </c>
      <c r="G33" s="19">
        <f t="shared" si="20"/>
        <v>4851.3979279212563</v>
      </c>
      <c r="H33" s="19">
        <f t="shared" si="20"/>
        <v>4523.0256006567406</v>
      </c>
      <c r="I33" s="19">
        <f t="shared" si="20"/>
        <v>4378.8379320631575</v>
      </c>
      <c r="J33" s="19">
        <f t="shared" si="20"/>
        <v>4054.0005832227043</v>
      </c>
      <c r="K33" s="19">
        <f t="shared" si="20"/>
        <v>3995.5757781714287</v>
      </c>
      <c r="L33" s="19">
        <f t="shared" si="20"/>
        <v>3901.899740919022</v>
      </c>
      <c r="M33" s="19">
        <f t="shared" si="20"/>
        <v>3687.9513178832858</v>
      </c>
      <c r="N33" s="19">
        <f t="shared" si="20"/>
        <v>3211.2830156634741</v>
      </c>
      <c r="O33" s="19">
        <f t="shared" si="20"/>
        <v>2708.3012987607958</v>
      </c>
      <c r="P33" s="19">
        <f t="shared" si="20"/>
        <v>2579.6372278041345</v>
      </c>
      <c r="Q33" s="19">
        <f t="shared" si="20"/>
        <v>2721.7835024495712</v>
      </c>
      <c r="R33" s="19">
        <f t="shared" si="20"/>
        <v>2660.3758711710361</v>
      </c>
      <c r="S33" s="19">
        <f t="shared" si="20"/>
        <v>2784.8789552790777</v>
      </c>
      <c r="T33" s="19">
        <f t="shared" si="20"/>
        <v>2860.185692755304</v>
      </c>
      <c r="U33" s="19">
        <f t="shared" si="20"/>
        <v>2886.9300418387143</v>
      </c>
      <c r="V33" s="19">
        <f t="shared" si="20"/>
        <v>2924.4313557580303</v>
      </c>
      <c r="W33" s="19">
        <f t="shared" si="20"/>
        <v>2461.5478252268745</v>
      </c>
      <c r="X33" s="19">
        <f t="shared" si="20"/>
        <v>2687.1530230245103</v>
      </c>
      <c r="Y33" s="19">
        <f t="shared" ref="Y33:Z33" si="21">SUM(Y34:Y50)</f>
        <v>3046.3312208251227</v>
      </c>
      <c r="Z33" s="19">
        <f t="shared" si="21"/>
        <v>3361.4985040419206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4.0913920179873138</v>
      </c>
      <c r="D36" s="8">
        <v>3.7117389434902628</v>
      </c>
      <c r="E36" s="8">
        <v>3.6949391037771386</v>
      </c>
      <c r="F36" s="8">
        <v>3.9369322819097685</v>
      </c>
      <c r="G36" s="8">
        <v>3.5002829860484166</v>
      </c>
      <c r="H36" s="8">
        <v>3.2344564117012853</v>
      </c>
      <c r="I36" s="8">
        <v>3.1527589897297528</v>
      </c>
      <c r="J36" s="8">
        <v>2.9177581598712616</v>
      </c>
      <c r="K36" s="8">
        <v>2.8492775799450607</v>
      </c>
      <c r="L36" s="8">
        <v>2.8104005530029115</v>
      </c>
      <c r="M36" s="8">
        <v>2.6189695623297204</v>
      </c>
      <c r="N36" s="8">
        <v>2.2121331987595947</v>
      </c>
      <c r="O36" s="8">
        <v>1.7436910423021597</v>
      </c>
      <c r="P36" s="8">
        <v>1.7029895198513394</v>
      </c>
      <c r="Q36" s="8">
        <v>1.7003008954657086</v>
      </c>
      <c r="R36" s="8">
        <v>1.7950805327397279</v>
      </c>
      <c r="S36" s="8">
        <v>1.6501880625148251</v>
      </c>
      <c r="T36" s="8">
        <v>1.6112290756374614</v>
      </c>
      <c r="U36" s="8">
        <v>1.5392250152153546</v>
      </c>
      <c r="V36" s="8">
        <v>1.6332479657924623</v>
      </c>
      <c r="W36" s="8">
        <v>1.3182126904931946</v>
      </c>
      <c r="X36" s="8">
        <v>1.3408253566682518</v>
      </c>
      <c r="Y36" s="8">
        <v>1.4942578457742806</v>
      </c>
      <c r="Z36" s="8">
        <v>1.5778860332702345</v>
      </c>
    </row>
    <row r="37" spans="1:26" ht="11.25" customHeight="1" x14ac:dyDescent="0.2">
      <c r="A37" s="28" t="s">
        <v>60</v>
      </c>
      <c r="B37" s="7" t="s">
        <v>61</v>
      </c>
      <c r="C37" s="8">
        <v>68.246175641186639</v>
      </c>
      <c r="D37" s="8">
        <v>60.375989271894198</v>
      </c>
      <c r="E37" s="8">
        <v>59.38622287455631</v>
      </c>
      <c r="F37" s="8">
        <v>63.564703935712828</v>
      </c>
      <c r="G37" s="8">
        <v>55.276548645924265</v>
      </c>
      <c r="H37" s="8">
        <v>50.080352122121816</v>
      </c>
      <c r="I37" s="8">
        <v>48.179778504752271</v>
      </c>
      <c r="J37" s="8">
        <v>43.575968428726618</v>
      </c>
      <c r="K37" s="8">
        <v>42.124403569109887</v>
      </c>
      <c r="L37" s="8">
        <v>41.207052420320998</v>
      </c>
      <c r="M37" s="8">
        <v>38.882399804025503</v>
      </c>
      <c r="N37" s="8">
        <v>30.569496205332293</v>
      </c>
      <c r="O37" s="8">
        <v>25.925244229288896</v>
      </c>
      <c r="P37" s="8">
        <v>22.723126275168251</v>
      </c>
      <c r="Q37" s="8">
        <v>21.822029421788386</v>
      </c>
      <c r="R37" s="8">
        <v>23.009050233413735</v>
      </c>
      <c r="S37" s="8">
        <v>20.945144519189615</v>
      </c>
      <c r="T37" s="8">
        <v>21.701667992509741</v>
      </c>
      <c r="U37" s="8">
        <v>19.699584526712584</v>
      </c>
      <c r="V37" s="8">
        <v>23.627488465808415</v>
      </c>
      <c r="W37" s="8">
        <v>14.404590264310302</v>
      </c>
      <c r="X37" s="8">
        <v>15.19235128459572</v>
      </c>
      <c r="Y37" s="8">
        <v>16.932740249910385</v>
      </c>
      <c r="Z37" s="8">
        <v>16.68667520565787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5434.8732689570634</v>
      </c>
      <c r="D43" s="8">
        <v>5257.445790447342</v>
      </c>
      <c r="E43" s="8">
        <v>5247.4057937049838</v>
      </c>
      <c r="F43" s="8">
        <v>5132.9866106885256</v>
      </c>
      <c r="G43" s="8">
        <v>4792.6210962892837</v>
      </c>
      <c r="H43" s="8">
        <v>4469.7107921229172</v>
      </c>
      <c r="I43" s="8">
        <v>4327.5053945686759</v>
      </c>
      <c r="J43" s="8">
        <v>4007.5068566341065</v>
      </c>
      <c r="K43" s="8">
        <v>3950.602097022374</v>
      </c>
      <c r="L43" s="8">
        <v>3857.882287945698</v>
      </c>
      <c r="M43" s="8">
        <v>3646.4499485169308</v>
      </c>
      <c r="N43" s="8">
        <v>3178.5013862593823</v>
      </c>
      <c r="O43" s="8">
        <v>2680.6323634892046</v>
      </c>
      <c r="P43" s="8">
        <v>2555.2111120091149</v>
      </c>
      <c r="Q43" s="8">
        <v>2698.2611721323169</v>
      </c>
      <c r="R43" s="8">
        <v>2635.5717404048828</v>
      </c>
      <c r="S43" s="8">
        <v>2762.2836226973732</v>
      </c>
      <c r="T43" s="8">
        <v>2836.8727956871567</v>
      </c>
      <c r="U43" s="8">
        <v>2865.6912322967864</v>
      </c>
      <c r="V43" s="8">
        <v>2899.1706193264295</v>
      </c>
      <c r="W43" s="8">
        <v>2445.8250222720708</v>
      </c>
      <c r="X43" s="8">
        <v>2670.6198463832461</v>
      </c>
      <c r="Y43" s="8">
        <v>3027.9042227294381</v>
      </c>
      <c r="Z43" s="8">
        <v>3343.2339428029923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9.2072822114213117E-3</v>
      </c>
      <c r="Q51" s="27">
        <v>2.4167074576265414E-2</v>
      </c>
      <c r="R51" s="27">
        <v>4.0554363356544859E-2</v>
      </c>
      <c r="S51" s="27">
        <v>5.25572033194667E-2</v>
      </c>
      <c r="T51" s="27">
        <v>5.9979216665786261E-2</v>
      </c>
      <c r="U51" s="27">
        <v>9.2266759011334326E-2</v>
      </c>
      <c r="V51" s="27">
        <v>0.16225977540390302</v>
      </c>
      <c r="W51" s="27">
        <v>0.16355625722081499</v>
      </c>
      <c r="X51" s="27">
        <v>0.25629402299131165</v>
      </c>
      <c r="Y51" s="27">
        <v>0.30123744184836315</v>
      </c>
      <c r="Z51" s="27">
        <v>0.33613958628744256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0</v>
      </c>
      <c r="H61" s="49">
        <f t="shared" si="24"/>
        <v>0</v>
      </c>
      <c r="I61" s="49">
        <f t="shared" si="24"/>
        <v>68.525452291843507</v>
      </c>
      <c r="J61" s="49">
        <f t="shared" si="24"/>
        <v>107.54830973258703</v>
      </c>
      <c r="K61" s="49">
        <f t="shared" si="24"/>
        <v>106.635400867898</v>
      </c>
      <c r="L61" s="49">
        <f t="shared" si="24"/>
        <v>175.85608742154591</v>
      </c>
      <c r="M61" s="49">
        <f t="shared" si="24"/>
        <v>248.27798460137686</v>
      </c>
      <c r="N61" s="49">
        <f t="shared" si="24"/>
        <v>217.35617919129891</v>
      </c>
      <c r="O61" s="49">
        <f t="shared" si="24"/>
        <v>185.08349336229909</v>
      </c>
      <c r="P61" s="49">
        <f t="shared" si="24"/>
        <v>170.60495461112441</v>
      </c>
      <c r="Q61" s="49">
        <f t="shared" si="24"/>
        <v>176.53830155605286</v>
      </c>
      <c r="R61" s="49">
        <f t="shared" si="24"/>
        <v>200.46770824704745</v>
      </c>
      <c r="S61" s="49">
        <f t="shared" si="24"/>
        <v>157.48343370439625</v>
      </c>
      <c r="T61" s="49">
        <f t="shared" si="24"/>
        <v>157.51435016872568</v>
      </c>
      <c r="U61" s="49">
        <f t="shared" si="24"/>
        <v>168.8400092078472</v>
      </c>
      <c r="V61" s="49">
        <f t="shared" si="24"/>
        <v>171.5268799408415</v>
      </c>
      <c r="W61" s="49">
        <f t="shared" si="24"/>
        <v>153.19284672387525</v>
      </c>
      <c r="X61" s="49">
        <f t="shared" si="24"/>
        <v>213.42072454876453</v>
      </c>
      <c r="Y61" s="49">
        <f t="shared" ref="Y61:Z61" si="25">SUM(Y62:Y72)</f>
        <v>225.17842507174277</v>
      </c>
      <c r="Z61" s="49">
        <f t="shared" si="25"/>
        <v>247.01188936944146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2.8894250947401078E-2</v>
      </c>
      <c r="P67" s="52">
        <v>3.8993289923376723E-2</v>
      </c>
      <c r="Q67" s="52">
        <v>3.7687699002376361E-2</v>
      </c>
      <c r="R67" s="52">
        <v>0.45508453100326252</v>
      </c>
      <c r="S67" s="52">
        <v>0.4971893880394993</v>
      </c>
      <c r="T67" s="52">
        <v>6.0500703353290233E-2</v>
      </c>
      <c r="U67" s="52">
        <v>0.10552259222729996</v>
      </c>
      <c r="V67" s="52">
        <v>0.17849668404531793</v>
      </c>
      <c r="W67" s="52">
        <v>0.10308575982495409</v>
      </c>
      <c r="X67" s="52">
        <v>0.26673626053112365</v>
      </c>
      <c r="Y67" s="52">
        <v>0.41049571545941183</v>
      </c>
      <c r="Z67" s="52">
        <v>0.35759419789355007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1.3638701416596737</v>
      </c>
      <c r="U68" s="52">
        <v>2.7947329145610191</v>
      </c>
      <c r="V68" s="52">
        <v>1.2072084405701864</v>
      </c>
      <c r="W68" s="52">
        <v>0.91772705248706854</v>
      </c>
      <c r="X68" s="52">
        <v>0.70351358268727171</v>
      </c>
      <c r="Y68" s="52">
        <v>0.60659459551972961</v>
      </c>
      <c r="Z68" s="52">
        <v>0.67899600713784602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67.527120310607245</v>
      </c>
      <c r="J69" s="52">
        <v>105.00268548836391</v>
      </c>
      <c r="K69" s="52">
        <v>102.36292144163667</v>
      </c>
      <c r="L69" s="52">
        <v>172.0924154697843</v>
      </c>
      <c r="M69" s="52">
        <v>244.45257012548902</v>
      </c>
      <c r="N69" s="52">
        <v>213.92601959167266</v>
      </c>
      <c r="O69" s="52">
        <v>181.84326829236019</v>
      </c>
      <c r="P69" s="52">
        <v>167.61640758659001</v>
      </c>
      <c r="Q69" s="52">
        <v>172.87500530319525</v>
      </c>
      <c r="R69" s="52">
        <v>197.61974705747397</v>
      </c>
      <c r="S69" s="52">
        <v>155.3317739280221</v>
      </c>
      <c r="T69" s="52">
        <v>156.08997932371273</v>
      </c>
      <c r="U69" s="52">
        <v>165.93975370105889</v>
      </c>
      <c r="V69" s="52">
        <v>170.141174816226</v>
      </c>
      <c r="W69" s="52">
        <v>152.17203391156323</v>
      </c>
      <c r="X69" s="52">
        <v>212.45047470554613</v>
      </c>
      <c r="Y69" s="52">
        <v>224.16133476076362</v>
      </c>
      <c r="Z69" s="52">
        <v>245.97529916441007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0.99833198123625799</v>
      </c>
      <c r="J72" s="55">
        <v>2.5456242442231201</v>
      </c>
      <c r="K72" s="55">
        <v>4.2724794262613282</v>
      </c>
      <c r="L72" s="55">
        <v>3.7636719517616104</v>
      </c>
      <c r="M72" s="55">
        <v>3.8254144758878406</v>
      </c>
      <c r="N72" s="55">
        <v>3.4301595996262604</v>
      </c>
      <c r="O72" s="55">
        <v>3.2113308189915264</v>
      </c>
      <c r="P72" s="55">
        <v>2.9495537346110217</v>
      </c>
      <c r="Q72" s="55">
        <v>3.6256085538552165</v>
      </c>
      <c r="R72" s="55">
        <v>2.3928766585702435</v>
      </c>
      <c r="S72" s="55">
        <v>1.6544703883346725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5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254</v>
      </c>
      <c r="B1" s="4" t="s">
        <v>259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1868.981793323539</v>
      </c>
      <c r="D2" s="21">
        <f t="shared" ref="D2:X2" si="0">SUM(D3,D17,D22,D25,D26,D51,D52)</f>
        <v>2241.425793258838</v>
      </c>
      <c r="E2" s="21">
        <f t="shared" si="0"/>
        <v>2160.8549473384737</v>
      </c>
      <c r="F2" s="21">
        <f t="shared" si="0"/>
        <v>2534.2508282718368</v>
      </c>
      <c r="G2" s="21">
        <f t="shared" si="0"/>
        <v>3070.0214676870532</v>
      </c>
      <c r="H2" s="21">
        <f t="shared" si="0"/>
        <v>3160.6700386387133</v>
      </c>
      <c r="I2" s="21">
        <f t="shared" si="0"/>
        <v>3161.2547310113255</v>
      </c>
      <c r="J2" s="21">
        <f t="shared" si="0"/>
        <v>3248.8180284779414</v>
      </c>
      <c r="K2" s="21">
        <f t="shared" si="0"/>
        <v>3178.1836282754593</v>
      </c>
      <c r="L2" s="21">
        <f t="shared" si="0"/>
        <v>2836.9559000771465</v>
      </c>
      <c r="M2" s="21">
        <f t="shared" si="0"/>
        <v>2837.9691632495542</v>
      </c>
      <c r="N2" s="21">
        <f t="shared" si="0"/>
        <v>2707.8804204695343</v>
      </c>
      <c r="O2" s="21">
        <f t="shared" si="0"/>
        <v>2405.7667279763832</v>
      </c>
      <c r="P2" s="21">
        <f t="shared" si="0"/>
        <v>2290.9842499113088</v>
      </c>
      <c r="Q2" s="21">
        <f t="shared" si="0"/>
        <v>2129.6749664475724</v>
      </c>
      <c r="R2" s="21">
        <f t="shared" si="0"/>
        <v>2212.3851293974844</v>
      </c>
      <c r="S2" s="21">
        <f t="shared" si="0"/>
        <v>2218.6394832741926</v>
      </c>
      <c r="T2" s="21">
        <f t="shared" si="0"/>
        <v>2173.8269044207595</v>
      </c>
      <c r="U2" s="21">
        <f t="shared" si="0"/>
        <v>2134.0154471132919</v>
      </c>
      <c r="V2" s="21">
        <f t="shared" si="0"/>
        <v>2186.6628268001773</v>
      </c>
      <c r="W2" s="21">
        <f t="shared" si="0"/>
        <v>1870.3537681335176</v>
      </c>
      <c r="X2" s="21">
        <f t="shared" si="0"/>
        <v>1971.441158292612</v>
      </c>
      <c r="Y2" s="21">
        <f t="shared" ref="Y2:Z2" si="1">SUM(Y3,Y17,Y22,Y25,Y26,Y51,Y52)</f>
        <v>2002.6868628670943</v>
      </c>
      <c r="Z2" s="21">
        <f t="shared" si="1"/>
        <v>1978.8851574348212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1868.981793323539</v>
      </c>
      <c r="D26" s="27">
        <f t="shared" si="16"/>
        <v>2241.425793258838</v>
      </c>
      <c r="E26" s="27">
        <f t="shared" si="16"/>
        <v>2160.8549473384737</v>
      </c>
      <c r="F26" s="27">
        <f t="shared" si="16"/>
        <v>2534.2508282718368</v>
      </c>
      <c r="G26" s="27">
        <f t="shared" si="16"/>
        <v>3070.0214676870532</v>
      </c>
      <c r="H26" s="27">
        <f t="shared" si="16"/>
        <v>3160.6700386387133</v>
      </c>
      <c r="I26" s="27">
        <f t="shared" si="16"/>
        <v>3161.2547310113255</v>
      </c>
      <c r="J26" s="27">
        <f t="shared" si="16"/>
        <v>3248.8180284779414</v>
      </c>
      <c r="K26" s="27">
        <f t="shared" si="16"/>
        <v>3178.1836282754593</v>
      </c>
      <c r="L26" s="27">
        <f t="shared" si="16"/>
        <v>2836.9559000771465</v>
      </c>
      <c r="M26" s="27">
        <f t="shared" si="16"/>
        <v>2837.9691632495542</v>
      </c>
      <c r="N26" s="27">
        <f t="shared" si="16"/>
        <v>2707.8804204695343</v>
      </c>
      <c r="O26" s="27">
        <f t="shared" si="16"/>
        <v>2405.7667279763832</v>
      </c>
      <c r="P26" s="27">
        <f t="shared" si="16"/>
        <v>2290.9842499113088</v>
      </c>
      <c r="Q26" s="27">
        <f t="shared" si="16"/>
        <v>2129.6749664475724</v>
      </c>
      <c r="R26" s="27">
        <f t="shared" si="16"/>
        <v>2212.3851293974844</v>
      </c>
      <c r="S26" s="27">
        <f t="shared" si="16"/>
        <v>2218.6394832741926</v>
      </c>
      <c r="T26" s="27">
        <f t="shared" si="16"/>
        <v>2173.8269044207595</v>
      </c>
      <c r="U26" s="27">
        <f t="shared" si="16"/>
        <v>2134.0154471132919</v>
      </c>
      <c r="V26" s="27">
        <f t="shared" si="16"/>
        <v>2186.6628268001773</v>
      </c>
      <c r="W26" s="27">
        <f t="shared" si="16"/>
        <v>1870.3537681335176</v>
      </c>
      <c r="X26" s="27">
        <f t="shared" si="16"/>
        <v>1971.441158292612</v>
      </c>
      <c r="Y26" s="27">
        <f t="shared" ref="Y26:Z26" si="17">SUM(Y27,Y33)</f>
        <v>2002.6868628670943</v>
      </c>
      <c r="Z26" s="27">
        <f t="shared" si="17"/>
        <v>1978.8851574348212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1868.981793323539</v>
      </c>
      <c r="D33" s="19">
        <f t="shared" si="20"/>
        <v>2241.425793258838</v>
      </c>
      <c r="E33" s="19">
        <f t="shared" si="20"/>
        <v>2160.8549473384737</v>
      </c>
      <c r="F33" s="19">
        <f t="shared" si="20"/>
        <v>2534.2508282718368</v>
      </c>
      <c r="G33" s="19">
        <f t="shared" si="20"/>
        <v>3070.0214676870532</v>
      </c>
      <c r="H33" s="19">
        <f t="shared" si="20"/>
        <v>3160.6700386387133</v>
      </c>
      <c r="I33" s="19">
        <f t="shared" si="20"/>
        <v>3161.2547310113255</v>
      </c>
      <c r="J33" s="19">
        <f t="shared" si="20"/>
        <v>3248.8180284779414</v>
      </c>
      <c r="K33" s="19">
        <f t="shared" si="20"/>
        <v>3178.1836282754593</v>
      </c>
      <c r="L33" s="19">
        <f t="shared" si="20"/>
        <v>2836.9559000771465</v>
      </c>
      <c r="M33" s="19">
        <f t="shared" si="20"/>
        <v>2837.9691632495542</v>
      </c>
      <c r="N33" s="19">
        <f t="shared" si="20"/>
        <v>2707.8804204695343</v>
      </c>
      <c r="O33" s="19">
        <f t="shared" si="20"/>
        <v>2405.7667279763832</v>
      </c>
      <c r="P33" s="19">
        <f t="shared" si="20"/>
        <v>2290.9842499113088</v>
      </c>
      <c r="Q33" s="19">
        <f t="shared" si="20"/>
        <v>2129.6749664475724</v>
      </c>
      <c r="R33" s="19">
        <f t="shared" si="20"/>
        <v>2212.3851293974844</v>
      </c>
      <c r="S33" s="19">
        <f t="shared" si="20"/>
        <v>2218.6394832741926</v>
      </c>
      <c r="T33" s="19">
        <f t="shared" si="20"/>
        <v>2173.8269044207595</v>
      </c>
      <c r="U33" s="19">
        <f t="shared" si="20"/>
        <v>2134.0154471132919</v>
      </c>
      <c r="V33" s="19">
        <f t="shared" si="20"/>
        <v>2186.6628268001773</v>
      </c>
      <c r="W33" s="19">
        <f t="shared" si="20"/>
        <v>1870.3537681335176</v>
      </c>
      <c r="X33" s="19">
        <f t="shared" si="20"/>
        <v>1971.441158292612</v>
      </c>
      <c r="Y33" s="19">
        <f t="shared" ref="Y33:Z33" si="21">SUM(Y34:Y50)</f>
        <v>2002.6868628670943</v>
      </c>
      <c r="Z33" s="19">
        <f t="shared" si="21"/>
        <v>1978.8851574348212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1868.981793323539</v>
      </c>
      <c r="D43" s="8">
        <v>2241.425793258838</v>
      </c>
      <c r="E43" s="8">
        <v>2160.8549473384737</v>
      </c>
      <c r="F43" s="8">
        <v>2534.2508282718368</v>
      </c>
      <c r="G43" s="8">
        <v>3070.0214676870532</v>
      </c>
      <c r="H43" s="8">
        <v>3160.6700386387133</v>
      </c>
      <c r="I43" s="8">
        <v>3161.2547310113255</v>
      </c>
      <c r="J43" s="8">
        <v>3248.8180284779414</v>
      </c>
      <c r="K43" s="8">
        <v>3178.1836282754593</v>
      </c>
      <c r="L43" s="8">
        <v>2836.9559000771465</v>
      </c>
      <c r="M43" s="8">
        <v>2837.9691632495542</v>
      </c>
      <c r="N43" s="8">
        <v>2707.8804204695343</v>
      </c>
      <c r="O43" s="8">
        <v>2405.7667279763832</v>
      </c>
      <c r="P43" s="8">
        <v>2290.9842499113088</v>
      </c>
      <c r="Q43" s="8">
        <v>2129.6749664475724</v>
      </c>
      <c r="R43" s="8">
        <v>2212.3851293974844</v>
      </c>
      <c r="S43" s="8">
        <v>2218.6394832741926</v>
      </c>
      <c r="T43" s="8">
        <v>2173.8269044207595</v>
      </c>
      <c r="U43" s="8">
        <v>2134.0154471132919</v>
      </c>
      <c r="V43" s="8">
        <v>2186.6628268001773</v>
      </c>
      <c r="W43" s="8">
        <v>1870.3537681335176</v>
      </c>
      <c r="X43" s="8">
        <v>1971.441158292612</v>
      </c>
      <c r="Y43" s="8">
        <v>2002.6868628670943</v>
      </c>
      <c r="Z43" s="8">
        <v>1978.8851574348212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0</v>
      </c>
      <c r="H61" s="49">
        <f t="shared" si="24"/>
        <v>0</v>
      </c>
      <c r="I61" s="49">
        <f t="shared" si="24"/>
        <v>50.05803355535096</v>
      </c>
      <c r="J61" s="49">
        <f t="shared" si="24"/>
        <v>87.18759570258662</v>
      </c>
      <c r="K61" s="49">
        <f t="shared" si="24"/>
        <v>85.786135102895557</v>
      </c>
      <c r="L61" s="49">
        <f t="shared" si="24"/>
        <v>129.31860734421136</v>
      </c>
      <c r="M61" s="49">
        <f t="shared" si="24"/>
        <v>193.23047735758146</v>
      </c>
      <c r="N61" s="49">
        <f t="shared" si="24"/>
        <v>185.17359924541341</v>
      </c>
      <c r="O61" s="49">
        <f t="shared" si="24"/>
        <v>166.07954282160949</v>
      </c>
      <c r="P61" s="49">
        <f t="shared" si="24"/>
        <v>152.92823717043183</v>
      </c>
      <c r="Q61" s="49">
        <f t="shared" si="24"/>
        <v>139.30784120387474</v>
      </c>
      <c r="R61" s="49">
        <f t="shared" si="24"/>
        <v>167.89713883226426</v>
      </c>
      <c r="S61" s="49">
        <f t="shared" si="24"/>
        <v>126.0898327417539</v>
      </c>
      <c r="T61" s="49">
        <f t="shared" si="24"/>
        <v>120.65307076609172</v>
      </c>
      <c r="U61" s="49">
        <f t="shared" si="24"/>
        <v>125.65275590066508</v>
      </c>
      <c r="V61" s="49">
        <f t="shared" si="24"/>
        <v>129.23735415992746</v>
      </c>
      <c r="W61" s="49">
        <f t="shared" si="24"/>
        <v>117.06970395444738</v>
      </c>
      <c r="X61" s="49">
        <f t="shared" si="24"/>
        <v>157.34944310203457</v>
      </c>
      <c r="Y61" s="49">
        <f t="shared" ref="Y61:Z61" si="25">SUM(Y62:Y72)</f>
        <v>148.66381041270139</v>
      </c>
      <c r="Z61" s="49">
        <f t="shared" si="25"/>
        <v>145.99652075896805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1.0451006518809403</v>
      </c>
      <c r="U68" s="52">
        <v>2.081174392765671</v>
      </c>
      <c r="V68" s="52">
        <v>0.91052172079735616</v>
      </c>
      <c r="W68" s="52">
        <v>0.7017976490986757</v>
      </c>
      <c r="X68" s="52">
        <v>0.51933098385600374</v>
      </c>
      <c r="Y68" s="52">
        <v>0.40120787784973844</v>
      </c>
      <c r="Z68" s="52">
        <v>0.40190281131091338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49.32874926543095</v>
      </c>
      <c r="J69" s="52">
        <v>85.123901182720275</v>
      </c>
      <c r="K69" s="52">
        <v>82.349007335732679</v>
      </c>
      <c r="L69" s="52">
        <v>126.5509305327992</v>
      </c>
      <c r="M69" s="52">
        <v>190.25322318640229</v>
      </c>
      <c r="N69" s="52">
        <v>182.25132208075101</v>
      </c>
      <c r="O69" s="52">
        <v>163.19749418932375</v>
      </c>
      <c r="P69" s="52">
        <v>150.28368810812452</v>
      </c>
      <c r="Q69" s="52">
        <v>136.44623245560751</v>
      </c>
      <c r="R69" s="52">
        <v>165.88847989320237</v>
      </c>
      <c r="S69" s="52">
        <v>124.76097813127662</v>
      </c>
      <c r="T69" s="52">
        <v>119.60797011421077</v>
      </c>
      <c r="U69" s="52">
        <v>123.57158150789941</v>
      </c>
      <c r="V69" s="52">
        <v>128.3268324391301</v>
      </c>
      <c r="W69" s="52">
        <v>116.3679063053487</v>
      </c>
      <c r="X69" s="52">
        <v>156.83011211817856</v>
      </c>
      <c r="Y69" s="52">
        <v>148.26260253485165</v>
      </c>
      <c r="Z69" s="52">
        <v>145.59461794765713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0.72928428992000982</v>
      </c>
      <c r="J72" s="55">
        <v>2.0636945198663441</v>
      </c>
      <c r="K72" s="55">
        <v>3.4371277671628722</v>
      </c>
      <c r="L72" s="55">
        <v>2.7676768114121546</v>
      </c>
      <c r="M72" s="55">
        <v>2.9772541711791809</v>
      </c>
      <c r="N72" s="55">
        <v>2.9222771646623973</v>
      </c>
      <c r="O72" s="55">
        <v>2.8820486322857422</v>
      </c>
      <c r="P72" s="55">
        <v>2.6445490623073118</v>
      </c>
      <c r="Q72" s="55">
        <v>2.861608748267233</v>
      </c>
      <c r="R72" s="55">
        <v>2.0086589390618821</v>
      </c>
      <c r="S72" s="55">
        <v>1.3288546104772805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9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159</v>
      </c>
      <c r="B1" s="4" t="s">
        <v>171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345.93537527999985</v>
      </c>
      <c r="D2" s="21">
        <f t="shared" ref="D2:X2" si="0">SUM(D3,D17,D22,D25,D26,D51,D52)</f>
        <v>355.55335200000013</v>
      </c>
      <c r="E2" s="21">
        <f t="shared" si="0"/>
        <v>378.10043676000015</v>
      </c>
      <c r="F2" s="21">
        <f t="shared" si="0"/>
        <v>352.45224000000019</v>
      </c>
      <c r="G2" s="21">
        <f t="shared" si="0"/>
        <v>397.40670504000008</v>
      </c>
      <c r="H2" s="21">
        <f t="shared" si="0"/>
        <v>413.36656200000016</v>
      </c>
      <c r="I2" s="21">
        <f t="shared" si="0"/>
        <v>403.81868952000008</v>
      </c>
      <c r="J2" s="21">
        <f t="shared" si="0"/>
        <v>401.89751676000003</v>
      </c>
      <c r="K2" s="21">
        <f t="shared" si="0"/>
        <v>370.98037296000012</v>
      </c>
      <c r="L2" s="21">
        <f t="shared" si="0"/>
        <v>346.24691675999992</v>
      </c>
      <c r="M2" s="21">
        <f t="shared" si="0"/>
        <v>411.16114152000017</v>
      </c>
      <c r="N2" s="21">
        <f t="shared" si="0"/>
        <v>364.79720304</v>
      </c>
      <c r="O2" s="21">
        <f t="shared" si="0"/>
        <v>364.80884400000002</v>
      </c>
      <c r="P2" s="21">
        <f t="shared" si="0"/>
        <v>370.98037296000012</v>
      </c>
      <c r="Q2" s="21">
        <f t="shared" si="0"/>
        <v>358.62541524000011</v>
      </c>
      <c r="R2" s="21">
        <f t="shared" si="0"/>
        <v>377.17570152000019</v>
      </c>
      <c r="S2" s="21">
        <f t="shared" si="0"/>
        <v>420.45944400000013</v>
      </c>
      <c r="T2" s="21">
        <f t="shared" si="0"/>
        <v>507.08642292000013</v>
      </c>
      <c r="U2" s="21">
        <f t="shared" si="0"/>
        <v>538.60807223999984</v>
      </c>
      <c r="V2" s="21">
        <f t="shared" si="0"/>
        <v>500.96575152000008</v>
      </c>
      <c r="W2" s="21">
        <f t="shared" si="0"/>
        <v>261.78926435999995</v>
      </c>
      <c r="X2" s="21">
        <f t="shared" si="0"/>
        <v>344.55287304000007</v>
      </c>
      <c r="Y2" s="21">
        <f t="shared" ref="Y2:Z2" si="1">SUM(Y3,Y17,Y22,Y25,Y26,Y51,Y52)</f>
        <v>421.59955032000011</v>
      </c>
      <c r="Z2" s="21">
        <f t="shared" si="1"/>
        <v>485.10775764000005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f>FC_TRA_DAVI_PA_E!C5+FC_TRA_DAVI_FR_E!C5</f>
        <v>0</v>
      </c>
      <c r="D5" s="8">
        <f>FC_TRA_DAVI_PA_E!D5+FC_TRA_DAVI_FR_E!D5</f>
        <v>0</v>
      </c>
      <c r="E5" s="8">
        <f>FC_TRA_DAVI_PA_E!E5+FC_TRA_DAVI_FR_E!E5</f>
        <v>0</v>
      </c>
      <c r="F5" s="8">
        <f>FC_TRA_DAVI_PA_E!F5+FC_TRA_DAVI_FR_E!F5</f>
        <v>0</v>
      </c>
      <c r="G5" s="8">
        <f>FC_TRA_DAVI_PA_E!G5+FC_TRA_DAVI_FR_E!G5</f>
        <v>0</v>
      </c>
      <c r="H5" s="8">
        <f>FC_TRA_DAVI_PA_E!H5+FC_TRA_DAVI_FR_E!H5</f>
        <v>0</v>
      </c>
      <c r="I5" s="8">
        <f>FC_TRA_DAVI_PA_E!I5+FC_TRA_DAVI_FR_E!I5</f>
        <v>0</v>
      </c>
      <c r="J5" s="8">
        <f>FC_TRA_DAVI_PA_E!J5+FC_TRA_DAVI_FR_E!J5</f>
        <v>0</v>
      </c>
      <c r="K5" s="8">
        <f>FC_TRA_DAVI_PA_E!K5+FC_TRA_DAVI_FR_E!K5</f>
        <v>0</v>
      </c>
      <c r="L5" s="8">
        <f>FC_TRA_DAVI_PA_E!L5+FC_TRA_DAVI_FR_E!L5</f>
        <v>0</v>
      </c>
      <c r="M5" s="8">
        <f>FC_TRA_DAVI_PA_E!M5+FC_TRA_DAVI_FR_E!M5</f>
        <v>0</v>
      </c>
      <c r="N5" s="8">
        <f>FC_TRA_DAVI_PA_E!N5+FC_TRA_DAVI_FR_E!N5</f>
        <v>0</v>
      </c>
      <c r="O5" s="8">
        <f>FC_TRA_DAVI_PA_E!O5+FC_TRA_DAVI_FR_E!O5</f>
        <v>0</v>
      </c>
      <c r="P5" s="8">
        <f>FC_TRA_DAVI_PA_E!P5+FC_TRA_DAVI_FR_E!P5</f>
        <v>0</v>
      </c>
      <c r="Q5" s="8">
        <f>FC_TRA_DAVI_PA_E!Q5+FC_TRA_DAVI_FR_E!Q5</f>
        <v>0</v>
      </c>
      <c r="R5" s="8">
        <f>FC_TRA_DAVI_PA_E!R5+FC_TRA_DAVI_FR_E!R5</f>
        <v>0</v>
      </c>
      <c r="S5" s="8">
        <f>FC_TRA_DAVI_PA_E!S5+FC_TRA_DAVI_FR_E!S5</f>
        <v>0</v>
      </c>
      <c r="T5" s="8">
        <f>FC_TRA_DAVI_PA_E!T5+FC_TRA_DAVI_FR_E!T5</f>
        <v>0</v>
      </c>
      <c r="U5" s="8">
        <f>FC_TRA_DAVI_PA_E!U5+FC_TRA_DAVI_FR_E!U5</f>
        <v>0</v>
      </c>
      <c r="V5" s="8">
        <f>FC_TRA_DAVI_PA_E!V5+FC_TRA_DAVI_FR_E!V5</f>
        <v>0</v>
      </c>
      <c r="W5" s="8">
        <f>FC_TRA_DAVI_PA_E!W5+FC_TRA_DAVI_FR_E!W5</f>
        <v>0</v>
      </c>
      <c r="X5" s="8">
        <f>FC_TRA_DAVI_PA_E!X5+FC_TRA_DAVI_FR_E!X5</f>
        <v>0</v>
      </c>
      <c r="Y5" s="8">
        <f>FC_TRA_DAVI_PA_E!Y5+FC_TRA_DAVI_FR_E!Y5</f>
        <v>0</v>
      </c>
      <c r="Z5" s="8">
        <f>FC_TRA_DAVI_PA_E!Z5+FC_TRA_DAVI_FR_E!Z5</f>
        <v>0</v>
      </c>
    </row>
    <row r="6" spans="1:26" ht="11.25" customHeight="1" x14ac:dyDescent="0.2">
      <c r="A6" s="28" t="s">
        <v>6</v>
      </c>
      <c r="B6" s="7" t="s">
        <v>7</v>
      </c>
      <c r="C6" s="8">
        <f>FC_TRA_DAVI_PA_E!C6+FC_TRA_DAVI_FR_E!C6</f>
        <v>0</v>
      </c>
      <c r="D6" s="8">
        <f>FC_TRA_DAVI_PA_E!D6+FC_TRA_DAVI_FR_E!D6</f>
        <v>0</v>
      </c>
      <c r="E6" s="8">
        <f>FC_TRA_DAVI_PA_E!E6+FC_TRA_DAVI_FR_E!E6</f>
        <v>0</v>
      </c>
      <c r="F6" s="8">
        <f>FC_TRA_DAVI_PA_E!F6+FC_TRA_DAVI_FR_E!F6</f>
        <v>0</v>
      </c>
      <c r="G6" s="8">
        <f>FC_TRA_DAVI_PA_E!G6+FC_TRA_DAVI_FR_E!G6</f>
        <v>0</v>
      </c>
      <c r="H6" s="8">
        <f>FC_TRA_DAVI_PA_E!H6+FC_TRA_DAVI_FR_E!H6</f>
        <v>0</v>
      </c>
      <c r="I6" s="8">
        <f>FC_TRA_DAVI_PA_E!I6+FC_TRA_DAVI_FR_E!I6</f>
        <v>0</v>
      </c>
      <c r="J6" s="8">
        <f>FC_TRA_DAVI_PA_E!J6+FC_TRA_DAVI_FR_E!J6</f>
        <v>0</v>
      </c>
      <c r="K6" s="8">
        <f>FC_TRA_DAVI_PA_E!K6+FC_TRA_DAVI_FR_E!K6</f>
        <v>0</v>
      </c>
      <c r="L6" s="8">
        <f>FC_TRA_DAVI_PA_E!L6+FC_TRA_DAVI_FR_E!L6</f>
        <v>0</v>
      </c>
      <c r="M6" s="8">
        <f>FC_TRA_DAVI_PA_E!M6+FC_TRA_DAVI_FR_E!M6</f>
        <v>0</v>
      </c>
      <c r="N6" s="8">
        <f>FC_TRA_DAVI_PA_E!N6+FC_TRA_DAVI_FR_E!N6</f>
        <v>0</v>
      </c>
      <c r="O6" s="8">
        <f>FC_TRA_DAVI_PA_E!O6+FC_TRA_DAVI_FR_E!O6</f>
        <v>0</v>
      </c>
      <c r="P6" s="8">
        <f>FC_TRA_DAVI_PA_E!P6+FC_TRA_DAVI_FR_E!P6</f>
        <v>0</v>
      </c>
      <c r="Q6" s="8">
        <f>FC_TRA_DAVI_PA_E!Q6+FC_TRA_DAVI_FR_E!Q6</f>
        <v>0</v>
      </c>
      <c r="R6" s="8">
        <f>FC_TRA_DAVI_PA_E!R6+FC_TRA_DAVI_FR_E!R6</f>
        <v>0</v>
      </c>
      <c r="S6" s="8">
        <f>FC_TRA_DAVI_PA_E!S6+FC_TRA_DAVI_FR_E!S6</f>
        <v>0</v>
      </c>
      <c r="T6" s="8">
        <f>FC_TRA_DAVI_PA_E!T6+FC_TRA_DAVI_FR_E!T6</f>
        <v>0</v>
      </c>
      <c r="U6" s="8">
        <f>FC_TRA_DAVI_PA_E!U6+FC_TRA_DAVI_FR_E!U6</f>
        <v>0</v>
      </c>
      <c r="V6" s="8">
        <f>FC_TRA_DAVI_PA_E!V6+FC_TRA_DAVI_FR_E!V6</f>
        <v>0</v>
      </c>
      <c r="W6" s="8">
        <f>FC_TRA_DAVI_PA_E!W6+FC_TRA_DAVI_FR_E!W6</f>
        <v>0</v>
      </c>
      <c r="X6" s="8">
        <f>FC_TRA_DAVI_PA_E!X6+FC_TRA_DAVI_FR_E!X6</f>
        <v>0</v>
      </c>
      <c r="Y6" s="8">
        <f>FC_TRA_DAVI_PA_E!Y6+FC_TRA_DAVI_FR_E!Y6</f>
        <v>0</v>
      </c>
      <c r="Z6" s="8">
        <f>FC_TRA_DAVI_PA_E!Z6+FC_TRA_DAVI_FR_E!Z6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FC_TRA_DAVI_PA_E!C7+FC_TRA_DAVI_FR_E!C7</f>
        <v>0</v>
      </c>
      <c r="D7" s="8">
        <f>FC_TRA_DAVI_PA_E!D7+FC_TRA_DAVI_FR_E!D7</f>
        <v>0</v>
      </c>
      <c r="E7" s="8">
        <f>FC_TRA_DAVI_PA_E!E7+FC_TRA_DAVI_FR_E!E7</f>
        <v>0</v>
      </c>
      <c r="F7" s="8">
        <f>FC_TRA_DAVI_PA_E!F7+FC_TRA_DAVI_FR_E!F7</f>
        <v>0</v>
      </c>
      <c r="G7" s="8">
        <f>FC_TRA_DAVI_PA_E!G7+FC_TRA_DAVI_FR_E!G7</f>
        <v>0</v>
      </c>
      <c r="H7" s="8">
        <f>FC_TRA_DAVI_PA_E!H7+FC_TRA_DAVI_FR_E!H7</f>
        <v>0</v>
      </c>
      <c r="I7" s="8">
        <f>FC_TRA_DAVI_PA_E!I7+FC_TRA_DAVI_FR_E!I7</f>
        <v>0</v>
      </c>
      <c r="J7" s="8">
        <f>FC_TRA_DAVI_PA_E!J7+FC_TRA_DAVI_FR_E!J7</f>
        <v>0</v>
      </c>
      <c r="K7" s="8">
        <f>FC_TRA_DAVI_PA_E!K7+FC_TRA_DAVI_FR_E!K7</f>
        <v>0</v>
      </c>
      <c r="L7" s="8">
        <f>FC_TRA_DAVI_PA_E!L7+FC_TRA_DAVI_FR_E!L7</f>
        <v>0</v>
      </c>
      <c r="M7" s="8">
        <f>FC_TRA_DAVI_PA_E!M7+FC_TRA_DAVI_FR_E!M7</f>
        <v>0</v>
      </c>
      <c r="N7" s="8">
        <f>FC_TRA_DAVI_PA_E!N7+FC_TRA_DAVI_FR_E!N7</f>
        <v>0</v>
      </c>
      <c r="O7" s="8">
        <f>FC_TRA_DAVI_PA_E!O7+FC_TRA_DAVI_FR_E!O7</f>
        <v>0</v>
      </c>
      <c r="P7" s="8">
        <f>FC_TRA_DAVI_PA_E!P7+FC_TRA_DAVI_FR_E!P7</f>
        <v>0</v>
      </c>
      <c r="Q7" s="8">
        <f>FC_TRA_DAVI_PA_E!Q7+FC_TRA_DAVI_FR_E!Q7</f>
        <v>0</v>
      </c>
      <c r="R7" s="8">
        <f>FC_TRA_DAVI_PA_E!R7+FC_TRA_DAVI_FR_E!R7</f>
        <v>0</v>
      </c>
      <c r="S7" s="8">
        <f>FC_TRA_DAVI_PA_E!S7+FC_TRA_DAVI_FR_E!S7</f>
        <v>0</v>
      </c>
      <c r="T7" s="8">
        <f>FC_TRA_DAVI_PA_E!T7+FC_TRA_DAVI_FR_E!T7</f>
        <v>0</v>
      </c>
      <c r="U7" s="8">
        <f>FC_TRA_DAVI_PA_E!U7+FC_TRA_DAVI_FR_E!U7</f>
        <v>0</v>
      </c>
      <c r="V7" s="8">
        <f>FC_TRA_DAVI_PA_E!V7+FC_TRA_DAVI_FR_E!V7</f>
        <v>0</v>
      </c>
      <c r="W7" s="8">
        <f>FC_TRA_DAVI_PA_E!W7+FC_TRA_DAVI_FR_E!W7</f>
        <v>0</v>
      </c>
      <c r="X7" s="8">
        <f>FC_TRA_DAVI_PA_E!X7+FC_TRA_DAVI_FR_E!X7</f>
        <v>0</v>
      </c>
      <c r="Y7" s="8">
        <f>FC_TRA_DAVI_PA_E!Y7+FC_TRA_DAVI_FR_E!Y7</f>
        <v>0</v>
      </c>
      <c r="Z7" s="8">
        <f>FC_TRA_DAVI_PA_E!Z7+FC_TRA_DAVI_FR_E!Z7</f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W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ref="X8:Z8" si="7">SUM(X9:X10)</f>
        <v>0</v>
      </c>
      <c r="Y8" s="19">
        <f t="shared" si="7"/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f>FC_TRA_DAVI_PA_E!C9+FC_TRA_DAVI_FR_E!C9</f>
        <v>0</v>
      </c>
      <c r="D9" s="8">
        <f>FC_TRA_DAVI_PA_E!D9+FC_TRA_DAVI_FR_E!D9</f>
        <v>0</v>
      </c>
      <c r="E9" s="8">
        <f>FC_TRA_DAVI_PA_E!E9+FC_TRA_DAVI_FR_E!E9</f>
        <v>0</v>
      </c>
      <c r="F9" s="8">
        <f>FC_TRA_DAVI_PA_E!F9+FC_TRA_DAVI_FR_E!F9</f>
        <v>0</v>
      </c>
      <c r="G9" s="8">
        <f>FC_TRA_DAVI_PA_E!G9+FC_TRA_DAVI_FR_E!G9</f>
        <v>0</v>
      </c>
      <c r="H9" s="8">
        <f>FC_TRA_DAVI_PA_E!H9+FC_TRA_DAVI_FR_E!H9</f>
        <v>0</v>
      </c>
      <c r="I9" s="8">
        <f>FC_TRA_DAVI_PA_E!I9+FC_TRA_DAVI_FR_E!I9</f>
        <v>0</v>
      </c>
      <c r="J9" s="8">
        <f>FC_TRA_DAVI_PA_E!J9+FC_TRA_DAVI_FR_E!J9</f>
        <v>0</v>
      </c>
      <c r="K9" s="8">
        <f>FC_TRA_DAVI_PA_E!K9+FC_TRA_DAVI_FR_E!K9</f>
        <v>0</v>
      </c>
      <c r="L9" s="8">
        <f>FC_TRA_DAVI_PA_E!L9+FC_TRA_DAVI_FR_E!L9</f>
        <v>0</v>
      </c>
      <c r="M9" s="8">
        <f>FC_TRA_DAVI_PA_E!M9+FC_TRA_DAVI_FR_E!M9</f>
        <v>0</v>
      </c>
      <c r="N9" s="8">
        <f>FC_TRA_DAVI_PA_E!N9+FC_TRA_DAVI_FR_E!N9</f>
        <v>0</v>
      </c>
      <c r="O9" s="8">
        <f>FC_TRA_DAVI_PA_E!O9+FC_TRA_DAVI_FR_E!O9</f>
        <v>0</v>
      </c>
      <c r="P9" s="8">
        <f>FC_TRA_DAVI_PA_E!P9+FC_TRA_DAVI_FR_E!P9</f>
        <v>0</v>
      </c>
      <c r="Q9" s="8">
        <f>FC_TRA_DAVI_PA_E!Q9+FC_TRA_DAVI_FR_E!Q9</f>
        <v>0</v>
      </c>
      <c r="R9" s="8">
        <f>FC_TRA_DAVI_PA_E!R9+FC_TRA_DAVI_FR_E!R9</f>
        <v>0</v>
      </c>
      <c r="S9" s="8">
        <f>FC_TRA_DAVI_PA_E!S9+FC_TRA_DAVI_FR_E!S9</f>
        <v>0</v>
      </c>
      <c r="T9" s="8">
        <f>FC_TRA_DAVI_PA_E!T9+FC_TRA_DAVI_FR_E!T9</f>
        <v>0</v>
      </c>
      <c r="U9" s="8">
        <f>FC_TRA_DAVI_PA_E!U9+FC_TRA_DAVI_FR_E!U9</f>
        <v>0</v>
      </c>
      <c r="V9" s="8">
        <f>FC_TRA_DAVI_PA_E!V9+FC_TRA_DAVI_FR_E!V9</f>
        <v>0</v>
      </c>
      <c r="W9" s="8">
        <f>FC_TRA_DAVI_PA_E!W9+FC_TRA_DAVI_FR_E!W9</f>
        <v>0</v>
      </c>
      <c r="X9" s="8">
        <f>FC_TRA_DAVI_PA_E!X9+FC_TRA_DAVI_FR_E!X9</f>
        <v>0</v>
      </c>
      <c r="Y9" s="8">
        <f>FC_TRA_DAVI_PA_E!Y9+FC_TRA_DAVI_FR_E!Y9</f>
        <v>0</v>
      </c>
      <c r="Z9" s="8">
        <f>FC_TRA_DAVI_PA_E!Z9+FC_TRA_DAVI_FR_E!Z9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FC_TRA_DAVI_PA_E!C10+FC_TRA_DAVI_FR_E!C10</f>
        <v>0</v>
      </c>
      <c r="D10" s="8">
        <f>FC_TRA_DAVI_PA_E!D10+FC_TRA_DAVI_FR_E!D10</f>
        <v>0</v>
      </c>
      <c r="E10" s="8">
        <f>FC_TRA_DAVI_PA_E!E10+FC_TRA_DAVI_FR_E!E10</f>
        <v>0</v>
      </c>
      <c r="F10" s="8">
        <f>FC_TRA_DAVI_PA_E!F10+FC_TRA_DAVI_FR_E!F10</f>
        <v>0</v>
      </c>
      <c r="G10" s="8">
        <f>FC_TRA_DAVI_PA_E!G10+FC_TRA_DAVI_FR_E!G10</f>
        <v>0</v>
      </c>
      <c r="H10" s="8">
        <f>FC_TRA_DAVI_PA_E!H10+FC_TRA_DAVI_FR_E!H10</f>
        <v>0</v>
      </c>
      <c r="I10" s="8">
        <f>FC_TRA_DAVI_PA_E!I10+FC_TRA_DAVI_FR_E!I10</f>
        <v>0</v>
      </c>
      <c r="J10" s="8">
        <f>FC_TRA_DAVI_PA_E!J10+FC_TRA_DAVI_FR_E!J10</f>
        <v>0</v>
      </c>
      <c r="K10" s="8">
        <f>FC_TRA_DAVI_PA_E!K10+FC_TRA_DAVI_FR_E!K10</f>
        <v>0</v>
      </c>
      <c r="L10" s="8">
        <f>FC_TRA_DAVI_PA_E!L10+FC_TRA_DAVI_FR_E!L10</f>
        <v>0</v>
      </c>
      <c r="M10" s="8">
        <f>FC_TRA_DAVI_PA_E!M10+FC_TRA_DAVI_FR_E!M10</f>
        <v>0</v>
      </c>
      <c r="N10" s="8">
        <f>FC_TRA_DAVI_PA_E!N10+FC_TRA_DAVI_FR_E!N10</f>
        <v>0</v>
      </c>
      <c r="O10" s="8">
        <f>FC_TRA_DAVI_PA_E!O10+FC_TRA_DAVI_FR_E!O10</f>
        <v>0</v>
      </c>
      <c r="P10" s="8">
        <f>FC_TRA_DAVI_PA_E!P10+FC_TRA_DAVI_FR_E!P10</f>
        <v>0</v>
      </c>
      <c r="Q10" s="8">
        <f>FC_TRA_DAVI_PA_E!Q10+FC_TRA_DAVI_FR_E!Q10</f>
        <v>0</v>
      </c>
      <c r="R10" s="8">
        <f>FC_TRA_DAVI_PA_E!R10+FC_TRA_DAVI_FR_E!R10</f>
        <v>0</v>
      </c>
      <c r="S10" s="8">
        <f>FC_TRA_DAVI_PA_E!S10+FC_TRA_DAVI_FR_E!S10</f>
        <v>0</v>
      </c>
      <c r="T10" s="8">
        <f>FC_TRA_DAVI_PA_E!T10+FC_TRA_DAVI_FR_E!T10</f>
        <v>0</v>
      </c>
      <c r="U10" s="8">
        <f>FC_TRA_DAVI_PA_E!U10+FC_TRA_DAVI_FR_E!U10</f>
        <v>0</v>
      </c>
      <c r="V10" s="8">
        <f>FC_TRA_DAVI_PA_E!V10+FC_TRA_DAVI_FR_E!V10</f>
        <v>0</v>
      </c>
      <c r="W10" s="8">
        <f>FC_TRA_DAVI_PA_E!W10+FC_TRA_DAVI_FR_E!W10</f>
        <v>0</v>
      </c>
      <c r="X10" s="8">
        <f>FC_TRA_DAVI_PA_E!X10+FC_TRA_DAVI_FR_E!X10</f>
        <v>0</v>
      </c>
      <c r="Y10" s="8">
        <f>FC_TRA_DAVI_PA_E!Y10+FC_TRA_DAVI_FR_E!Y10</f>
        <v>0</v>
      </c>
      <c r="Z10" s="8">
        <f>FC_TRA_DAVI_PA_E!Z10+FC_TRA_DAVI_FR_E!Z10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W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ref="X11:Z11" si="9">SUM(X12:X16)</f>
        <v>0</v>
      </c>
      <c r="Y11" s="19">
        <f t="shared" si="9"/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f>FC_TRA_DAVI_PA_E!C12+FC_TRA_DAVI_FR_E!C12</f>
        <v>0</v>
      </c>
      <c r="D12" s="8">
        <f>FC_TRA_DAVI_PA_E!D12+FC_TRA_DAVI_FR_E!D12</f>
        <v>0</v>
      </c>
      <c r="E12" s="8">
        <f>FC_TRA_DAVI_PA_E!E12+FC_TRA_DAVI_FR_E!E12</f>
        <v>0</v>
      </c>
      <c r="F12" s="8">
        <f>FC_TRA_DAVI_PA_E!F12+FC_TRA_DAVI_FR_E!F12</f>
        <v>0</v>
      </c>
      <c r="G12" s="8">
        <f>FC_TRA_DAVI_PA_E!G12+FC_TRA_DAVI_FR_E!G12</f>
        <v>0</v>
      </c>
      <c r="H12" s="8">
        <f>FC_TRA_DAVI_PA_E!H12+FC_TRA_DAVI_FR_E!H12</f>
        <v>0</v>
      </c>
      <c r="I12" s="8">
        <f>FC_TRA_DAVI_PA_E!I12+FC_TRA_DAVI_FR_E!I12</f>
        <v>0</v>
      </c>
      <c r="J12" s="8">
        <f>FC_TRA_DAVI_PA_E!J12+FC_TRA_DAVI_FR_E!J12</f>
        <v>0</v>
      </c>
      <c r="K12" s="8">
        <f>FC_TRA_DAVI_PA_E!K12+FC_TRA_DAVI_FR_E!K12</f>
        <v>0</v>
      </c>
      <c r="L12" s="8">
        <f>FC_TRA_DAVI_PA_E!L12+FC_TRA_DAVI_FR_E!L12</f>
        <v>0</v>
      </c>
      <c r="M12" s="8">
        <f>FC_TRA_DAVI_PA_E!M12+FC_TRA_DAVI_FR_E!M12</f>
        <v>0</v>
      </c>
      <c r="N12" s="8">
        <f>FC_TRA_DAVI_PA_E!N12+FC_TRA_DAVI_FR_E!N12</f>
        <v>0</v>
      </c>
      <c r="O12" s="8">
        <f>FC_TRA_DAVI_PA_E!O12+FC_TRA_DAVI_FR_E!O12</f>
        <v>0</v>
      </c>
      <c r="P12" s="8">
        <f>FC_TRA_DAVI_PA_E!P12+FC_TRA_DAVI_FR_E!P12</f>
        <v>0</v>
      </c>
      <c r="Q12" s="8">
        <f>FC_TRA_DAVI_PA_E!Q12+FC_TRA_DAVI_FR_E!Q12</f>
        <v>0</v>
      </c>
      <c r="R12" s="8">
        <f>FC_TRA_DAVI_PA_E!R12+FC_TRA_DAVI_FR_E!R12</f>
        <v>0</v>
      </c>
      <c r="S12" s="8">
        <f>FC_TRA_DAVI_PA_E!S12+FC_TRA_DAVI_FR_E!S12</f>
        <v>0</v>
      </c>
      <c r="T12" s="8">
        <f>FC_TRA_DAVI_PA_E!T12+FC_TRA_DAVI_FR_E!T12</f>
        <v>0</v>
      </c>
      <c r="U12" s="8">
        <f>FC_TRA_DAVI_PA_E!U12+FC_TRA_DAVI_FR_E!U12</f>
        <v>0</v>
      </c>
      <c r="V12" s="8">
        <f>FC_TRA_DAVI_PA_E!V12+FC_TRA_DAVI_FR_E!V12</f>
        <v>0</v>
      </c>
      <c r="W12" s="8">
        <f>FC_TRA_DAVI_PA_E!W12+FC_TRA_DAVI_FR_E!W12</f>
        <v>0</v>
      </c>
      <c r="X12" s="8">
        <f>FC_TRA_DAVI_PA_E!X12+FC_TRA_DAVI_FR_E!X12</f>
        <v>0</v>
      </c>
      <c r="Y12" s="8">
        <f>FC_TRA_DAVI_PA_E!Y12+FC_TRA_DAVI_FR_E!Y12</f>
        <v>0</v>
      </c>
      <c r="Z12" s="8">
        <f>FC_TRA_DAVI_PA_E!Z12+FC_TRA_DAVI_FR_E!Z12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FC_TRA_DAVI_PA_E!C13+FC_TRA_DAVI_FR_E!C13</f>
        <v>0</v>
      </c>
      <c r="D13" s="8">
        <f>FC_TRA_DAVI_PA_E!D13+FC_TRA_DAVI_FR_E!D13</f>
        <v>0</v>
      </c>
      <c r="E13" s="8">
        <f>FC_TRA_DAVI_PA_E!E13+FC_TRA_DAVI_FR_E!E13</f>
        <v>0</v>
      </c>
      <c r="F13" s="8">
        <f>FC_TRA_DAVI_PA_E!F13+FC_TRA_DAVI_FR_E!F13</f>
        <v>0</v>
      </c>
      <c r="G13" s="8">
        <f>FC_TRA_DAVI_PA_E!G13+FC_TRA_DAVI_FR_E!G13</f>
        <v>0</v>
      </c>
      <c r="H13" s="8">
        <f>FC_TRA_DAVI_PA_E!H13+FC_TRA_DAVI_FR_E!H13</f>
        <v>0</v>
      </c>
      <c r="I13" s="8">
        <f>FC_TRA_DAVI_PA_E!I13+FC_TRA_DAVI_FR_E!I13</f>
        <v>0</v>
      </c>
      <c r="J13" s="8">
        <f>FC_TRA_DAVI_PA_E!J13+FC_TRA_DAVI_FR_E!J13</f>
        <v>0</v>
      </c>
      <c r="K13" s="8">
        <f>FC_TRA_DAVI_PA_E!K13+FC_TRA_DAVI_FR_E!K13</f>
        <v>0</v>
      </c>
      <c r="L13" s="8">
        <f>FC_TRA_DAVI_PA_E!L13+FC_TRA_DAVI_FR_E!L13</f>
        <v>0</v>
      </c>
      <c r="M13" s="8">
        <f>FC_TRA_DAVI_PA_E!M13+FC_TRA_DAVI_FR_E!M13</f>
        <v>0</v>
      </c>
      <c r="N13" s="8">
        <f>FC_TRA_DAVI_PA_E!N13+FC_TRA_DAVI_FR_E!N13</f>
        <v>0</v>
      </c>
      <c r="O13" s="8">
        <f>FC_TRA_DAVI_PA_E!O13+FC_TRA_DAVI_FR_E!O13</f>
        <v>0</v>
      </c>
      <c r="P13" s="8">
        <f>FC_TRA_DAVI_PA_E!P13+FC_TRA_DAVI_FR_E!P13</f>
        <v>0</v>
      </c>
      <c r="Q13" s="8">
        <f>FC_TRA_DAVI_PA_E!Q13+FC_TRA_DAVI_FR_E!Q13</f>
        <v>0</v>
      </c>
      <c r="R13" s="8">
        <f>FC_TRA_DAVI_PA_E!R13+FC_TRA_DAVI_FR_E!R13</f>
        <v>0</v>
      </c>
      <c r="S13" s="8">
        <f>FC_TRA_DAVI_PA_E!S13+FC_TRA_DAVI_FR_E!S13</f>
        <v>0</v>
      </c>
      <c r="T13" s="8">
        <f>FC_TRA_DAVI_PA_E!T13+FC_TRA_DAVI_FR_E!T13</f>
        <v>0</v>
      </c>
      <c r="U13" s="8">
        <f>FC_TRA_DAVI_PA_E!U13+FC_TRA_DAVI_FR_E!U13</f>
        <v>0</v>
      </c>
      <c r="V13" s="8">
        <f>FC_TRA_DAVI_PA_E!V13+FC_TRA_DAVI_FR_E!V13</f>
        <v>0</v>
      </c>
      <c r="W13" s="8">
        <f>FC_TRA_DAVI_PA_E!W13+FC_TRA_DAVI_FR_E!W13</f>
        <v>0</v>
      </c>
      <c r="X13" s="8">
        <f>FC_TRA_DAVI_PA_E!X13+FC_TRA_DAVI_FR_E!X13</f>
        <v>0</v>
      </c>
      <c r="Y13" s="8">
        <f>FC_TRA_DAVI_PA_E!Y13+FC_TRA_DAVI_FR_E!Y13</f>
        <v>0</v>
      </c>
      <c r="Z13" s="8">
        <f>FC_TRA_DAVI_PA_E!Z13+FC_TRA_DAVI_FR_E!Z13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FC_TRA_DAVI_PA_E!C14+FC_TRA_DAVI_FR_E!C14</f>
        <v>0</v>
      </c>
      <c r="D14" s="8">
        <f>FC_TRA_DAVI_PA_E!D14+FC_TRA_DAVI_FR_E!D14</f>
        <v>0</v>
      </c>
      <c r="E14" s="8">
        <f>FC_TRA_DAVI_PA_E!E14+FC_TRA_DAVI_FR_E!E14</f>
        <v>0</v>
      </c>
      <c r="F14" s="8">
        <f>FC_TRA_DAVI_PA_E!F14+FC_TRA_DAVI_FR_E!F14</f>
        <v>0</v>
      </c>
      <c r="G14" s="8">
        <f>FC_TRA_DAVI_PA_E!G14+FC_TRA_DAVI_FR_E!G14</f>
        <v>0</v>
      </c>
      <c r="H14" s="8">
        <f>FC_TRA_DAVI_PA_E!H14+FC_TRA_DAVI_FR_E!H14</f>
        <v>0</v>
      </c>
      <c r="I14" s="8">
        <f>FC_TRA_DAVI_PA_E!I14+FC_TRA_DAVI_FR_E!I14</f>
        <v>0</v>
      </c>
      <c r="J14" s="8">
        <f>FC_TRA_DAVI_PA_E!J14+FC_TRA_DAVI_FR_E!J14</f>
        <v>0</v>
      </c>
      <c r="K14" s="8">
        <f>FC_TRA_DAVI_PA_E!K14+FC_TRA_DAVI_FR_E!K14</f>
        <v>0</v>
      </c>
      <c r="L14" s="8">
        <f>FC_TRA_DAVI_PA_E!L14+FC_TRA_DAVI_FR_E!L14</f>
        <v>0</v>
      </c>
      <c r="M14" s="8">
        <f>FC_TRA_DAVI_PA_E!M14+FC_TRA_DAVI_FR_E!M14</f>
        <v>0</v>
      </c>
      <c r="N14" s="8">
        <f>FC_TRA_DAVI_PA_E!N14+FC_TRA_DAVI_FR_E!N14</f>
        <v>0</v>
      </c>
      <c r="O14" s="8">
        <f>FC_TRA_DAVI_PA_E!O14+FC_TRA_DAVI_FR_E!O14</f>
        <v>0</v>
      </c>
      <c r="P14" s="8">
        <f>FC_TRA_DAVI_PA_E!P14+FC_TRA_DAVI_FR_E!P14</f>
        <v>0</v>
      </c>
      <c r="Q14" s="8">
        <f>FC_TRA_DAVI_PA_E!Q14+FC_TRA_DAVI_FR_E!Q14</f>
        <v>0</v>
      </c>
      <c r="R14" s="8">
        <f>FC_TRA_DAVI_PA_E!R14+FC_TRA_DAVI_FR_E!R14</f>
        <v>0</v>
      </c>
      <c r="S14" s="8">
        <f>FC_TRA_DAVI_PA_E!S14+FC_TRA_DAVI_FR_E!S14</f>
        <v>0</v>
      </c>
      <c r="T14" s="8">
        <f>FC_TRA_DAVI_PA_E!T14+FC_TRA_DAVI_FR_E!T14</f>
        <v>0</v>
      </c>
      <c r="U14" s="8">
        <f>FC_TRA_DAVI_PA_E!U14+FC_TRA_DAVI_FR_E!U14</f>
        <v>0</v>
      </c>
      <c r="V14" s="8">
        <f>FC_TRA_DAVI_PA_E!V14+FC_TRA_DAVI_FR_E!V14</f>
        <v>0</v>
      </c>
      <c r="W14" s="8">
        <f>FC_TRA_DAVI_PA_E!W14+FC_TRA_DAVI_FR_E!W14</f>
        <v>0</v>
      </c>
      <c r="X14" s="8">
        <f>FC_TRA_DAVI_PA_E!X14+FC_TRA_DAVI_FR_E!X14</f>
        <v>0</v>
      </c>
      <c r="Y14" s="8">
        <f>FC_TRA_DAVI_PA_E!Y14+FC_TRA_DAVI_FR_E!Y14</f>
        <v>0</v>
      </c>
      <c r="Z14" s="8">
        <f>FC_TRA_DAVI_PA_E!Z14+FC_TRA_DAVI_FR_E!Z14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FC_TRA_DAVI_PA_E!C15+FC_TRA_DAVI_FR_E!C15</f>
        <v>0</v>
      </c>
      <c r="D15" s="8">
        <f>FC_TRA_DAVI_PA_E!D15+FC_TRA_DAVI_FR_E!D15</f>
        <v>0</v>
      </c>
      <c r="E15" s="8">
        <f>FC_TRA_DAVI_PA_E!E15+FC_TRA_DAVI_FR_E!E15</f>
        <v>0</v>
      </c>
      <c r="F15" s="8">
        <f>FC_TRA_DAVI_PA_E!F15+FC_TRA_DAVI_FR_E!F15</f>
        <v>0</v>
      </c>
      <c r="G15" s="8">
        <f>FC_TRA_DAVI_PA_E!G15+FC_TRA_DAVI_FR_E!G15</f>
        <v>0</v>
      </c>
      <c r="H15" s="8">
        <f>FC_TRA_DAVI_PA_E!H15+FC_TRA_DAVI_FR_E!H15</f>
        <v>0</v>
      </c>
      <c r="I15" s="8">
        <f>FC_TRA_DAVI_PA_E!I15+FC_TRA_DAVI_FR_E!I15</f>
        <v>0</v>
      </c>
      <c r="J15" s="8">
        <f>FC_TRA_DAVI_PA_E!J15+FC_TRA_DAVI_FR_E!J15</f>
        <v>0</v>
      </c>
      <c r="K15" s="8">
        <f>FC_TRA_DAVI_PA_E!K15+FC_TRA_DAVI_FR_E!K15</f>
        <v>0</v>
      </c>
      <c r="L15" s="8">
        <f>FC_TRA_DAVI_PA_E!L15+FC_TRA_DAVI_FR_E!L15</f>
        <v>0</v>
      </c>
      <c r="M15" s="8">
        <f>FC_TRA_DAVI_PA_E!M15+FC_TRA_DAVI_FR_E!M15</f>
        <v>0</v>
      </c>
      <c r="N15" s="8">
        <f>FC_TRA_DAVI_PA_E!N15+FC_TRA_DAVI_FR_E!N15</f>
        <v>0</v>
      </c>
      <c r="O15" s="8">
        <f>FC_TRA_DAVI_PA_E!O15+FC_TRA_DAVI_FR_E!O15</f>
        <v>0</v>
      </c>
      <c r="P15" s="8">
        <f>FC_TRA_DAVI_PA_E!P15+FC_TRA_DAVI_FR_E!P15</f>
        <v>0</v>
      </c>
      <c r="Q15" s="8">
        <f>FC_TRA_DAVI_PA_E!Q15+FC_TRA_DAVI_FR_E!Q15</f>
        <v>0</v>
      </c>
      <c r="R15" s="8">
        <f>FC_TRA_DAVI_PA_E!R15+FC_TRA_DAVI_FR_E!R15</f>
        <v>0</v>
      </c>
      <c r="S15" s="8">
        <f>FC_TRA_DAVI_PA_E!S15+FC_TRA_DAVI_FR_E!S15</f>
        <v>0</v>
      </c>
      <c r="T15" s="8">
        <f>FC_TRA_DAVI_PA_E!T15+FC_TRA_DAVI_FR_E!T15</f>
        <v>0</v>
      </c>
      <c r="U15" s="8">
        <f>FC_TRA_DAVI_PA_E!U15+FC_TRA_DAVI_FR_E!U15</f>
        <v>0</v>
      </c>
      <c r="V15" s="8">
        <f>FC_TRA_DAVI_PA_E!V15+FC_TRA_DAVI_FR_E!V15</f>
        <v>0</v>
      </c>
      <c r="W15" s="8">
        <f>FC_TRA_DAVI_PA_E!W15+FC_TRA_DAVI_FR_E!W15</f>
        <v>0</v>
      </c>
      <c r="X15" s="8">
        <f>FC_TRA_DAVI_PA_E!X15+FC_TRA_DAVI_FR_E!X15</f>
        <v>0</v>
      </c>
      <c r="Y15" s="8">
        <f>FC_TRA_DAVI_PA_E!Y15+FC_TRA_DAVI_FR_E!Y15</f>
        <v>0</v>
      </c>
      <c r="Z15" s="8">
        <f>FC_TRA_DAVI_PA_E!Z15+FC_TRA_DAVI_FR_E!Z15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FC_TRA_DAVI_PA_E!C16+FC_TRA_DAVI_FR_E!C16</f>
        <v>0</v>
      </c>
      <c r="D16" s="8">
        <f>FC_TRA_DAVI_PA_E!D16+FC_TRA_DAVI_FR_E!D16</f>
        <v>0</v>
      </c>
      <c r="E16" s="8">
        <f>FC_TRA_DAVI_PA_E!E16+FC_TRA_DAVI_FR_E!E16</f>
        <v>0</v>
      </c>
      <c r="F16" s="8">
        <f>FC_TRA_DAVI_PA_E!F16+FC_TRA_DAVI_FR_E!F16</f>
        <v>0</v>
      </c>
      <c r="G16" s="8">
        <f>FC_TRA_DAVI_PA_E!G16+FC_TRA_DAVI_FR_E!G16</f>
        <v>0</v>
      </c>
      <c r="H16" s="8">
        <f>FC_TRA_DAVI_PA_E!H16+FC_TRA_DAVI_FR_E!H16</f>
        <v>0</v>
      </c>
      <c r="I16" s="8">
        <f>FC_TRA_DAVI_PA_E!I16+FC_TRA_DAVI_FR_E!I16</f>
        <v>0</v>
      </c>
      <c r="J16" s="8">
        <f>FC_TRA_DAVI_PA_E!J16+FC_TRA_DAVI_FR_E!J16</f>
        <v>0</v>
      </c>
      <c r="K16" s="8">
        <f>FC_TRA_DAVI_PA_E!K16+FC_TRA_DAVI_FR_E!K16</f>
        <v>0</v>
      </c>
      <c r="L16" s="8">
        <f>FC_TRA_DAVI_PA_E!L16+FC_TRA_DAVI_FR_E!L16</f>
        <v>0</v>
      </c>
      <c r="M16" s="8">
        <f>FC_TRA_DAVI_PA_E!M16+FC_TRA_DAVI_FR_E!M16</f>
        <v>0</v>
      </c>
      <c r="N16" s="8">
        <f>FC_TRA_DAVI_PA_E!N16+FC_TRA_DAVI_FR_E!N16</f>
        <v>0</v>
      </c>
      <c r="O16" s="8">
        <f>FC_TRA_DAVI_PA_E!O16+FC_TRA_DAVI_FR_E!O16</f>
        <v>0</v>
      </c>
      <c r="P16" s="8">
        <f>FC_TRA_DAVI_PA_E!P16+FC_TRA_DAVI_FR_E!P16</f>
        <v>0</v>
      </c>
      <c r="Q16" s="8">
        <f>FC_TRA_DAVI_PA_E!Q16+FC_TRA_DAVI_FR_E!Q16</f>
        <v>0</v>
      </c>
      <c r="R16" s="8">
        <f>FC_TRA_DAVI_PA_E!R16+FC_TRA_DAVI_FR_E!R16</f>
        <v>0</v>
      </c>
      <c r="S16" s="8">
        <f>FC_TRA_DAVI_PA_E!S16+FC_TRA_DAVI_FR_E!S16</f>
        <v>0</v>
      </c>
      <c r="T16" s="8">
        <f>FC_TRA_DAVI_PA_E!T16+FC_TRA_DAVI_FR_E!T16</f>
        <v>0</v>
      </c>
      <c r="U16" s="8">
        <f>FC_TRA_DAVI_PA_E!U16+FC_TRA_DAVI_FR_E!U16</f>
        <v>0</v>
      </c>
      <c r="V16" s="8">
        <f>FC_TRA_DAVI_PA_E!V16+FC_TRA_DAVI_FR_E!V16</f>
        <v>0</v>
      </c>
      <c r="W16" s="8">
        <f>FC_TRA_DAVI_PA_E!W16+FC_TRA_DAVI_FR_E!W16</f>
        <v>0</v>
      </c>
      <c r="X16" s="8">
        <f>FC_TRA_DAVI_PA_E!X16+FC_TRA_DAVI_FR_E!X16</f>
        <v>0</v>
      </c>
      <c r="Y16" s="8">
        <f>FC_TRA_DAVI_PA_E!Y16+FC_TRA_DAVI_FR_E!Y16</f>
        <v>0</v>
      </c>
      <c r="Z16" s="8">
        <f>FC_TRA_DAVI_PA_E!Z16+FC_TRA_DAVI_FR_E!Z16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W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ref="X17:Z17" si="11">SUM(X18:X21)</f>
        <v>0</v>
      </c>
      <c r="Y17" s="27">
        <f t="shared" si="11"/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FC_TRA_DAVI_PA_E!C18+FC_TRA_DAVI_FR_E!C18</f>
        <v>0</v>
      </c>
      <c r="D18" s="8">
        <f>FC_TRA_DAVI_PA_E!D18+FC_TRA_DAVI_FR_E!D18</f>
        <v>0</v>
      </c>
      <c r="E18" s="8">
        <f>FC_TRA_DAVI_PA_E!E18+FC_TRA_DAVI_FR_E!E18</f>
        <v>0</v>
      </c>
      <c r="F18" s="8">
        <f>FC_TRA_DAVI_PA_E!F18+FC_TRA_DAVI_FR_E!F18</f>
        <v>0</v>
      </c>
      <c r="G18" s="8">
        <f>FC_TRA_DAVI_PA_E!G18+FC_TRA_DAVI_FR_E!G18</f>
        <v>0</v>
      </c>
      <c r="H18" s="8">
        <f>FC_TRA_DAVI_PA_E!H18+FC_TRA_DAVI_FR_E!H18</f>
        <v>0</v>
      </c>
      <c r="I18" s="8">
        <f>FC_TRA_DAVI_PA_E!I18+FC_TRA_DAVI_FR_E!I18</f>
        <v>0</v>
      </c>
      <c r="J18" s="8">
        <f>FC_TRA_DAVI_PA_E!J18+FC_TRA_DAVI_FR_E!J18</f>
        <v>0</v>
      </c>
      <c r="K18" s="8">
        <f>FC_TRA_DAVI_PA_E!K18+FC_TRA_DAVI_FR_E!K18</f>
        <v>0</v>
      </c>
      <c r="L18" s="8">
        <f>FC_TRA_DAVI_PA_E!L18+FC_TRA_DAVI_FR_E!L18</f>
        <v>0</v>
      </c>
      <c r="M18" s="8">
        <f>FC_TRA_DAVI_PA_E!M18+FC_TRA_DAVI_FR_E!M18</f>
        <v>0</v>
      </c>
      <c r="N18" s="8">
        <f>FC_TRA_DAVI_PA_E!N18+FC_TRA_DAVI_FR_E!N18</f>
        <v>0</v>
      </c>
      <c r="O18" s="8">
        <f>FC_TRA_DAVI_PA_E!O18+FC_TRA_DAVI_FR_E!O18</f>
        <v>0</v>
      </c>
      <c r="P18" s="8">
        <f>FC_TRA_DAVI_PA_E!P18+FC_TRA_DAVI_FR_E!P18</f>
        <v>0</v>
      </c>
      <c r="Q18" s="8">
        <f>FC_TRA_DAVI_PA_E!Q18+FC_TRA_DAVI_FR_E!Q18</f>
        <v>0</v>
      </c>
      <c r="R18" s="8">
        <f>FC_TRA_DAVI_PA_E!R18+FC_TRA_DAVI_FR_E!R18</f>
        <v>0</v>
      </c>
      <c r="S18" s="8">
        <f>FC_TRA_DAVI_PA_E!S18+FC_TRA_DAVI_FR_E!S18</f>
        <v>0</v>
      </c>
      <c r="T18" s="8">
        <f>FC_TRA_DAVI_PA_E!T18+FC_TRA_DAVI_FR_E!T18</f>
        <v>0</v>
      </c>
      <c r="U18" s="8">
        <f>FC_TRA_DAVI_PA_E!U18+FC_TRA_DAVI_FR_E!U18</f>
        <v>0</v>
      </c>
      <c r="V18" s="8">
        <f>FC_TRA_DAVI_PA_E!V18+FC_TRA_DAVI_FR_E!V18</f>
        <v>0</v>
      </c>
      <c r="W18" s="8">
        <f>FC_TRA_DAVI_PA_E!W18+FC_TRA_DAVI_FR_E!W18</f>
        <v>0</v>
      </c>
      <c r="X18" s="8">
        <f>FC_TRA_DAVI_PA_E!X18+FC_TRA_DAVI_FR_E!X18</f>
        <v>0</v>
      </c>
      <c r="Y18" s="8">
        <f>FC_TRA_DAVI_PA_E!Y18+FC_TRA_DAVI_FR_E!Y18</f>
        <v>0</v>
      </c>
      <c r="Z18" s="8">
        <f>FC_TRA_DAVI_PA_E!Z18+FC_TRA_DAVI_FR_E!Z18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FC_TRA_DAVI_PA_E!C19+FC_TRA_DAVI_FR_E!C19</f>
        <v>0</v>
      </c>
      <c r="D19" s="8">
        <f>FC_TRA_DAVI_PA_E!D19+FC_TRA_DAVI_FR_E!D19</f>
        <v>0</v>
      </c>
      <c r="E19" s="8">
        <f>FC_TRA_DAVI_PA_E!E19+FC_TRA_DAVI_FR_E!E19</f>
        <v>0</v>
      </c>
      <c r="F19" s="8">
        <f>FC_TRA_DAVI_PA_E!F19+FC_TRA_DAVI_FR_E!F19</f>
        <v>0</v>
      </c>
      <c r="G19" s="8">
        <f>FC_TRA_DAVI_PA_E!G19+FC_TRA_DAVI_FR_E!G19</f>
        <v>0</v>
      </c>
      <c r="H19" s="8">
        <f>FC_TRA_DAVI_PA_E!H19+FC_TRA_DAVI_FR_E!H19</f>
        <v>0</v>
      </c>
      <c r="I19" s="8">
        <f>FC_TRA_DAVI_PA_E!I19+FC_TRA_DAVI_FR_E!I19</f>
        <v>0</v>
      </c>
      <c r="J19" s="8">
        <f>FC_TRA_DAVI_PA_E!J19+FC_TRA_DAVI_FR_E!J19</f>
        <v>0</v>
      </c>
      <c r="K19" s="8">
        <f>FC_TRA_DAVI_PA_E!K19+FC_TRA_DAVI_FR_E!K19</f>
        <v>0</v>
      </c>
      <c r="L19" s="8">
        <f>FC_TRA_DAVI_PA_E!L19+FC_TRA_DAVI_FR_E!L19</f>
        <v>0</v>
      </c>
      <c r="M19" s="8">
        <f>FC_TRA_DAVI_PA_E!M19+FC_TRA_DAVI_FR_E!M19</f>
        <v>0</v>
      </c>
      <c r="N19" s="8">
        <f>FC_TRA_DAVI_PA_E!N19+FC_TRA_DAVI_FR_E!N19</f>
        <v>0</v>
      </c>
      <c r="O19" s="8">
        <f>FC_TRA_DAVI_PA_E!O19+FC_TRA_DAVI_FR_E!O19</f>
        <v>0</v>
      </c>
      <c r="P19" s="8">
        <f>FC_TRA_DAVI_PA_E!P19+FC_TRA_DAVI_FR_E!P19</f>
        <v>0</v>
      </c>
      <c r="Q19" s="8">
        <f>FC_TRA_DAVI_PA_E!Q19+FC_TRA_DAVI_FR_E!Q19</f>
        <v>0</v>
      </c>
      <c r="R19" s="8">
        <f>FC_TRA_DAVI_PA_E!R19+FC_TRA_DAVI_FR_E!R19</f>
        <v>0</v>
      </c>
      <c r="S19" s="8">
        <f>FC_TRA_DAVI_PA_E!S19+FC_TRA_DAVI_FR_E!S19</f>
        <v>0</v>
      </c>
      <c r="T19" s="8">
        <f>FC_TRA_DAVI_PA_E!T19+FC_TRA_DAVI_FR_E!T19</f>
        <v>0</v>
      </c>
      <c r="U19" s="8">
        <f>FC_TRA_DAVI_PA_E!U19+FC_TRA_DAVI_FR_E!U19</f>
        <v>0</v>
      </c>
      <c r="V19" s="8">
        <f>FC_TRA_DAVI_PA_E!V19+FC_TRA_DAVI_FR_E!V19</f>
        <v>0</v>
      </c>
      <c r="W19" s="8">
        <f>FC_TRA_DAVI_PA_E!W19+FC_TRA_DAVI_FR_E!W19</f>
        <v>0</v>
      </c>
      <c r="X19" s="8">
        <f>FC_TRA_DAVI_PA_E!X19+FC_TRA_DAVI_FR_E!X19</f>
        <v>0</v>
      </c>
      <c r="Y19" s="8">
        <f>FC_TRA_DAVI_PA_E!Y19+FC_TRA_DAVI_FR_E!Y19</f>
        <v>0</v>
      </c>
      <c r="Z19" s="8">
        <f>FC_TRA_DAVI_PA_E!Z19+FC_TRA_DAVI_FR_E!Z19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FC_TRA_DAVI_PA_E!C20+FC_TRA_DAVI_FR_E!C20</f>
        <v>0</v>
      </c>
      <c r="D20" s="8">
        <f>FC_TRA_DAVI_PA_E!D20+FC_TRA_DAVI_FR_E!D20</f>
        <v>0</v>
      </c>
      <c r="E20" s="8">
        <f>FC_TRA_DAVI_PA_E!E20+FC_TRA_DAVI_FR_E!E20</f>
        <v>0</v>
      </c>
      <c r="F20" s="8">
        <f>FC_TRA_DAVI_PA_E!F20+FC_TRA_DAVI_FR_E!F20</f>
        <v>0</v>
      </c>
      <c r="G20" s="8">
        <f>FC_TRA_DAVI_PA_E!G20+FC_TRA_DAVI_FR_E!G20</f>
        <v>0</v>
      </c>
      <c r="H20" s="8">
        <f>FC_TRA_DAVI_PA_E!H20+FC_TRA_DAVI_FR_E!H20</f>
        <v>0</v>
      </c>
      <c r="I20" s="8">
        <f>FC_TRA_DAVI_PA_E!I20+FC_TRA_DAVI_FR_E!I20</f>
        <v>0</v>
      </c>
      <c r="J20" s="8">
        <f>FC_TRA_DAVI_PA_E!J20+FC_TRA_DAVI_FR_E!J20</f>
        <v>0</v>
      </c>
      <c r="K20" s="8">
        <f>FC_TRA_DAVI_PA_E!K20+FC_TRA_DAVI_FR_E!K20</f>
        <v>0</v>
      </c>
      <c r="L20" s="8">
        <f>FC_TRA_DAVI_PA_E!L20+FC_TRA_DAVI_FR_E!L20</f>
        <v>0</v>
      </c>
      <c r="M20" s="8">
        <f>FC_TRA_DAVI_PA_E!M20+FC_TRA_DAVI_FR_E!M20</f>
        <v>0</v>
      </c>
      <c r="N20" s="8">
        <f>FC_TRA_DAVI_PA_E!N20+FC_TRA_DAVI_FR_E!N20</f>
        <v>0</v>
      </c>
      <c r="O20" s="8">
        <f>FC_TRA_DAVI_PA_E!O20+FC_TRA_DAVI_FR_E!O20</f>
        <v>0</v>
      </c>
      <c r="P20" s="8">
        <f>FC_TRA_DAVI_PA_E!P20+FC_TRA_DAVI_FR_E!P20</f>
        <v>0</v>
      </c>
      <c r="Q20" s="8">
        <f>FC_TRA_DAVI_PA_E!Q20+FC_TRA_DAVI_FR_E!Q20</f>
        <v>0</v>
      </c>
      <c r="R20" s="8">
        <f>FC_TRA_DAVI_PA_E!R20+FC_TRA_DAVI_FR_E!R20</f>
        <v>0</v>
      </c>
      <c r="S20" s="8">
        <f>FC_TRA_DAVI_PA_E!S20+FC_TRA_DAVI_FR_E!S20</f>
        <v>0</v>
      </c>
      <c r="T20" s="8">
        <f>FC_TRA_DAVI_PA_E!T20+FC_TRA_DAVI_FR_E!T20</f>
        <v>0</v>
      </c>
      <c r="U20" s="8">
        <f>FC_TRA_DAVI_PA_E!U20+FC_TRA_DAVI_FR_E!U20</f>
        <v>0</v>
      </c>
      <c r="V20" s="8">
        <f>FC_TRA_DAVI_PA_E!V20+FC_TRA_DAVI_FR_E!V20</f>
        <v>0</v>
      </c>
      <c r="W20" s="8">
        <f>FC_TRA_DAVI_PA_E!W20+FC_TRA_DAVI_FR_E!W20</f>
        <v>0</v>
      </c>
      <c r="X20" s="8">
        <f>FC_TRA_DAVI_PA_E!X20+FC_TRA_DAVI_FR_E!X20</f>
        <v>0</v>
      </c>
      <c r="Y20" s="8">
        <f>FC_TRA_DAVI_PA_E!Y20+FC_TRA_DAVI_FR_E!Y20</f>
        <v>0</v>
      </c>
      <c r="Z20" s="8">
        <f>FC_TRA_DAVI_PA_E!Z20+FC_TRA_DAVI_FR_E!Z20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FC_TRA_DAVI_PA_E!C21+FC_TRA_DAVI_FR_E!C21</f>
        <v>0</v>
      </c>
      <c r="D21" s="8">
        <f>FC_TRA_DAVI_PA_E!D21+FC_TRA_DAVI_FR_E!D21</f>
        <v>0</v>
      </c>
      <c r="E21" s="8">
        <f>FC_TRA_DAVI_PA_E!E21+FC_TRA_DAVI_FR_E!E21</f>
        <v>0</v>
      </c>
      <c r="F21" s="8">
        <f>FC_TRA_DAVI_PA_E!F21+FC_TRA_DAVI_FR_E!F21</f>
        <v>0</v>
      </c>
      <c r="G21" s="8">
        <f>FC_TRA_DAVI_PA_E!G21+FC_TRA_DAVI_FR_E!G21</f>
        <v>0</v>
      </c>
      <c r="H21" s="8">
        <f>FC_TRA_DAVI_PA_E!H21+FC_TRA_DAVI_FR_E!H21</f>
        <v>0</v>
      </c>
      <c r="I21" s="8">
        <f>FC_TRA_DAVI_PA_E!I21+FC_TRA_DAVI_FR_E!I21</f>
        <v>0</v>
      </c>
      <c r="J21" s="8">
        <f>FC_TRA_DAVI_PA_E!J21+FC_TRA_DAVI_FR_E!J21</f>
        <v>0</v>
      </c>
      <c r="K21" s="8">
        <f>FC_TRA_DAVI_PA_E!K21+FC_TRA_DAVI_FR_E!K21</f>
        <v>0</v>
      </c>
      <c r="L21" s="8">
        <f>FC_TRA_DAVI_PA_E!L21+FC_TRA_DAVI_FR_E!L21</f>
        <v>0</v>
      </c>
      <c r="M21" s="8">
        <f>FC_TRA_DAVI_PA_E!M21+FC_TRA_DAVI_FR_E!M21</f>
        <v>0</v>
      </c>
      <c r="N21" s="8">
        <f>FC_TRA_DAVI_PA_E!N21+FC_TRA_DAVI_FR_E!N21</f>
        <v>0</v>
      </c>
      <c r="O21" s="8">
        <f>FC_TRA_DAVI_PA_E!O21+FC_TRA_DAVI_FR_E!O21</f>
        <v>0</v>
      </c>
      <c r="P21" s="8">
        <f>FC_TRA_DAVI_PA_E!P21+FC_TRA_DAVI_FR_E!P21</f>
        <v>0</v>
      </c>
      <c r="Q21" s="8">
        <f>FC_TRA_DAVI_PA_E!Q21+FC_TRA_DAVI_FR_E!Q21</f>
        <v>0</v>
      </c>
      <c r="R21" s="8">
        <f>FC_TRA_DAVI_PA_E!R21+FC_TRA_DAVI_FR_E!R21</f>
        <v>0</v>
      </c>
      <c r="S21" s="8">
        <f>FC_TRA_DAVI_PA_E!S21+FC_TRA_DAVI_FR_E!S21</f>
        <v>0</v>
      </c>
      <c r="T21" s="8">
        <f>FC_TRA_DAVI_PA_E!T21+FC_TRA_DAVI_FR_E!T21</f>
        <v>0</v>
      </c>
      <c r="U21" s="8">
        <f>FC_TRA_DAVI_PA_E!U21+FC_TRA_DAVI_FR_E!U21</f>
        <v>0</v>
      </c>
      <c r="V21" s="8">
        <f>FC_TRA_DAVI_PA_E!V21+FC_TRA_DAVI_FR_E!V21</f>
        <v>0</v>
      </c>
      <c r="W21" s="8">
        <f>FC_TRA_DAVI_PA_E!W21+FC_TRA_DAVI_FR_E!W21</f>
        <v>0</v>
      </c>
      <c r="X21" s="8">
        <f>FC_TRA_DAVI_PA_E!X21+FC_TRA_DAVI_FR_E!X21</f>
        <v>0</v>
      </c>
      <c r="Y21" s="8">
        <f>FC_TRA_DAVI_PA_E!Y21+FC_TRA_DAVI_FR_E!Y21</f>
        <v>0</v>
      </c>
      <c r="Z21" s="8">
        <f>FC_TRA_DAVI_PA_E!Z21+FC_TRA_DAVI_FR_E!Z21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W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ref="X22:Z22" si="13">SUM(X23:X24)</f>
        <v>0</v>
      </c>
      <c r="Y22" s="27">
        <f t="shared" si="13"/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FC_TRA_DAVI_PA_E!C23+FC_TRA_DAVI_FR_E!C23</f>
        <v>0</v>
      </c>
      <c r="D23" s="8">
        <f>FC_TRA_DAVI_PA_E!D23+FC_TRA_DAVI_FR_E!D23</f>
        <v>0</v>
      </c>
      <c r="E23" s="8">
        <f>FC_TRA_DAVI_PA_E!E23+FC_TRA_DAVI_FR_E!E23</f>
        <v>0</v>
      </c>
      <c r="F23" s="8">
        <f>FC_TRA_DAVI_PA_E!F23+FC_TRA_DAVI_FR_E!F23</f>
        <v>0</v>
      </c>
      <c r="G23" s="8">
        <f>FC_TRA_DAVI_PA_E!G23+FC_TRA_DAVI_FR_E!G23</f>
        <v>0</v>
      </c>
      <c r="H23" s="8">
        <f>FC_TRA_DAVI_PA_E!H23+FC_TRA_DAVI_FR_E!H23</f>
        <v>0</v>
      </c>
      <c r="I23" s="8">
        <f>FC_TRA_DAVI_PA_E!I23+FC_TRA_DAVI_FR_E!I23</f>
        <v>0</v>
      </c>
      <c r="J23" s="8">
        <f>FC_TRA_DAVI_PA_E!J23+FC_TRA_DAVI_FR_E!J23</f>
        <v>0</v>
      </c>
      <c r="K23" s="8">
        <f>FC_TRA_DAVI_PA_E!K23+FC_TRA_DAVI_FR_E!K23</f>
        <v>0</v>
      </c>
      <c r="L23" s="8">
        <f>FC_TRA_DAVI_PA_E!L23+FC_TRA_DAVI_FR_E!L23</f>
        <v>0</v>
      </c>
      <c r="M23" s="8">
        <f>FC_TRA_DAVI_PA_E!M23+FC_TRA_DAVI_FR_E!M23</f>
        <v>0</v>
      </c>
      <c r="N23" s="8">
        <f>FC_TRA_DAVI_PA_E!N23+FC_TRA_DAVI_FR_E!N23</f>
        <v>0</v>
      </c>
      <c r="O23" s="8">
        <f>FC_TRA_DAVI_PA_E!O23+FC_TRA_DAVI_FR_E!O23</f>
        <v>0</v>
      </c>
      <c r="P23" s="8">
        <f>FC_TRA_DAVI_PA_E!P23+FC_TRA_DAVI_FR_E!P23</f>
        <v>0</v>
      </c>
      <c r="Q23" s="8">
        <f>FC_TRA_DAVI_PA_E!Q23+FC_TRA_DAVI_FR_E!Q23</f>
        <v>0</v>
      </c>
      <c r="R23" s="8">
        <f>FC_TRA_DAVI_PA_E!R23+FC_TRA_DAVI_FR_E!R23</f>
        <v>0</v>
      </c>
      <c r="S23" s="8">
        <f>FC_TRA_DAVI_PA_E!S23+FC_TRA_DAVI_FR_E!S23</f>
        <v>0</v>
      </c>
      <c r="T23" s="8">
        <f>FC_TRA_DAVI_PA_E!T23+FC_TRA_DAVI_FR_E!T23</f>
        <v>0</v>
      </c>
      <c r="U23" s="8">
        <f>FC_TRA_DAVI_PA_E!U23+FC_TRA_DAVI_FR_E!U23</f>
        <v>0</v>
      </c>
      <c r="V23" s="8">
        <f>FC_TRA_DAVI_PA_E!V23+FC_TRA_DAVI_FR_E!V23</f>
        <v>0</v>
      </c>
      <c r="W23" s="8">
        <f>FC_TRA_DAVI_PA_E!W23+FC_TRA_DAVI_FR_E!W23</f>
        <v>0</v>
      </c>
      <c r="X23" s="8">
        <f>FC_TRA_DAVI_PA_E!X23+FC_TRA_DAVI_FR_E!X23</f>
        <v>0</v>
      </c>
      <c r="Y23" s="8">
        <f>FC_TRA_DAVI_PA_E!Y23+FC_TRA_DAVI_FR_E!Y23</f>
        <v>0</v>
      </c>
      <c r="Z23" s="8">
        <f>FC_TRA_DAVI_PA_E!Z23+FC_TRA_DAVI_FR_E!Z23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FC_TRA_DAVI_PA_E!C24+FC_TRA_DAVI_FR_E!C24</f>
        <v>0</v>
      </c>
      <c r="D24" s="8">
        <f>FC_TRA_DAVI_PA_E!D24+FC_TRA_DAVI_FR_E!D24</f>
        <v>0</v>
      </c>
      <c r="E24" s="8">
        <f>FC_TRA_DAVI_PA_E!E24+FC_TRA_DAVI_FR_E!E24</f>
        <v>0</v>
      </c>
      <c r="F24" s="8">
        <f>FC_TRA_DAVI_PA_E!F24+FC_TRA_DAVI_FR_E!F24</f>
        <v>0</v>
      </c>
      <c r="G24" s="8">
        <f>FC_TRA_DAVI_PA_E!G24+FC_TRA_DAVI_FR_E!G24</f>
        <v>0</v>
      </c>
      <c r="H24" s="8">
        <f>FC_TRA_DAVI_PA_E!H24+FC_TRA_DAVI_FR_E!H24</f>
        <v>0</v>
      </c>
      <c r="I24" s="8">
        <f>FC_TRA_DAVI_PA_E!I24+FC_TRA_DAVI_FR_E!I24</f>
        <v>0</v>
      </c>
      <c r="J24" s="8">
        <f>FC_TRA_DAVI_PA_E!J24+FC_TRA_DAVI_FR_E!J24</f>
        <v>0</v>
      </c>
      <c r="K24" s="8">
        <f>FC_TRA_DAVI_PA_E!K24+FC_TRA_DAVI_FR_E!K24</f>
        <v>0</v>
      </c>
      <c r="L24" s="8">
        <f>FC_TRA_DAVI_PA_E!L24+FC_TRA_DAVI_FR_E!L24</f>
        <v>0</v>
      </c>
      <c r="M24" s="8">
        <f>FC_TRA_DAVI_PA_E!M24+FC_TRA_DAVI_FR_E!M24</f>
        <v>0</v>
      </c>
      <c r="N24" s="8">
        <f>FC_TRA_DAVI_PA_E!N24+FC_TRA_DAVI_FR_E!N24</f>
        <v>0</v>
      </c>
      <c r="O24" s="8">
        <f>FC_TRA_DAVI_PA_E!O24+FC_TRA_DAVI_FR_E!O24</f>
        <v>0</v>
      </c>
      <c r="P24" s="8">
        <f>FC_TRA_DAVI_PA_E!P24+FC_TRA_DAVI_FR_E!P24</f>
        <v>0</v>
      </c>
      <c r="Q24" s="8">
        <f>FC_TRA_DAVI_PA_E!Q24+FC_TRA_DAVI_FR_E!Q24</f>
        <v>0</v>
      </c>
      <c r="R24" s="8">
        <f>FC_TRA_DAVI_PA_E!R24+FC_TRA_DAVI_FR_E!R24</f>
        <v>0</v>
      </c>
      <c r="S24" s="8">
        <f>FC_TRA_DAVI_PA_E!S24+FC_TRA_DAVI_FR_E!S24</f>
        <v>0</v>
      </c>
      <c r="T24" s="8">
        <f>FC_TRA_DAVI_PA_E!T24+FC_TRA_DAVI_FR_E!T24</f>
        <v>0</v>
      </c>
      <c r="U24" s="8">
        <f>FC_TRA_DAVI_PA_E!U24+FC_TRA_DAVI_FR_E!U24</f>
        <v>0</v>
      </c>
      <c r="V24" s="8">
        <f>FC_TRA_DAVI_PA_E!V24+FC_TRA_DAVI_FR_E!V24</f>
        <v>0</v>
      </c>
      <c r="W24" s="8">
        <f>FC_TRA_DAVI_PA_E!W24+FC_TRA_DAVI_FR_E!W24</f>
        <v>0</v>
      </c>
      <c r="X24" s="8">
        <f>FC_TRA_DAVI_PA_E!X24+FC_TRA_DAVI_FR_E!X24</f>
        <v>0</v>
      </c>
      <c r="Y24" s="8">
        <f>FC_TRA_DAVI_PA_E!Y24+FC_TRA_DAVI_FR_E!Y24</f>
        <v>0</v>
      </c>
      <c r="Z24" s="8">
        <f>FC_TRA_DAVI_PA_E!Z24+FC_TRA_DAVI_FR_E!Z24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FC_TRA_DAVI_PA_E!C25+FC_TRA_DAVI_FR_E!C25</f>
        <v>0</v>
      </c>
      <c r="D25" s="27">
        <f>FC_TRA_DAVI_PA_E!D25+FC_TRA_DAVI_FR_E!D25</f>
        <v>0</v>
      </c>
      <c r="E25" s="27">
        <f>FC_TRA_DAVI_PA_E!E25+FC_TRA_DAVI_FR_E!E25</f>
        <v>0</v>
      </c>
      <c r="F25" s="27">
        <f>FC_TRA_DAVI_PA_E!F25+FC_TRA_DAVI_FR_E!F25</f>
        <v>0</v>
      </c>
      <c r="G25" s="27">
        <f>FC_TRA_DAVI_PA_E!G25+FC_TRA_DAVI_FR_E!G25</f>
        <v>0</v>
      </c>
      <c r="H25" s="27">
        <f>FC_TRA_DAVI_PA_E!H25+FC_TRA_DAVI_FR_E!H25</f>
        <v>0</v>
      </c>
      <c r="I25" s="27">
        <f>FC_TRA_DAVI_PA_E!I25+FC_TRA_DAVI_FR_E!I25</f>
        <v>0</v>
      </c>
      <c r="J25" s="27">
        <f>FC_TRA_DAVI_PA_E!J25+FC_TRA_DAVI_FR_E!J25</f>
        <v>0</v>
      </c>
      <c r="K25" s="27">
        <f>FC_TRA_DAVI_PA_E!K25+FC_TRA_DAVI_FR_E!K25</f>
        <v>0</v>
      </c>
      <c r="L25" s="27">
        <f>FC_TRA_DAVI_PA_E!L25+FC_TRA_DAVI_FR_E!L25</f>
        <v>0</v>
      </c>
      <c r="M25" s="27">
        <f>FC_TRA_DAVI_PA_E!M25+FC_TRA_DAVI_FR_E!M25</f>
        <v>0</v>
      </c>
      <c r="N25" s="27">
        <f>FC_TRA_DAVI_PA_E!N25+FC_TRA_DAVI_FR_E!N25</f>
        <v>0</v>
      </c>
      <c r="O25" s="27">
        <f>FC_TRA_DAVI_PA_E!O25+FC_TRA_DAVI_FR_E!O25</f>
        <v>0</v>
      </c>
      <c r="P25" s="27">
        <f>FC_TRA_DAVI_PA_E!P25+FC_TRA_DAVI_FR_E!P25</f>
        <v>0</v>
      </c>
      <c r="Q25" s="27">
        <f>FC_TRA_DAVI_PA_E!Q25+FC_TRA_DAVI_FR_E!Q25</f>
        <v>0</v>
      </c>
      <c r="R25" s="27">
        <f>FC_TRA_DAVI_PA_E!R25+FC_TRA_DAVI_FR_E!R25</f>
        <v>0</v>
      </c>
      <c r="S25" s="27">
        <f>FC_TRA_DAVI_PA_E!S25+FC_TRA_DAVI_FR_E!S25</f>
        <v>0</v>
      </c>
      <c r="T25" s="27">
        <f>FC_TRA_DAVI_PA_E!T25+FC_TRA_DAVI_FR_E!T25</f>
        <v>0</v>
      </c>
      <c r="U25" s="27">
        <f>FC_TRA_DAVI_PA_E!U25+FC_TRA_DAVI_FR_E!U25</f>
        <v>0</v>
      </c>
      <c r="V25" s="27">
        <f>FC_TRA_DAVI_PA_E!V25+FC_TRA_DAVI_FR_E!V25</f>
        <v>0</v>
      </c>
      <c r="W25" s="27">
        <f>FC_TRA_DAVI_PA_E!W25+FC_TRA_DAVI_FR_E!W25</f>
        <v>0</v>
      </c>
      <c r="X25" s="27">
        <f>FC_TRA_DAVI_PA_E!X25+FC_TRA_DAVI_FR_E!X25</f>
        <v>0</v>
      </c>
      <c r="Y25" s="27">
        <f>FC_TRA_DAVI_PA_E!Y25+FC_TRA_DAVI_FR_E!Y25</f>
        <v>0</v>
      </c>
      <c r="Z25" s="27">
        <f>FC_TRA_DAVI_PA_E!Z25+FC_TRA_DAVI_FR_E!Z25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W26" si="14">SUM(C27,C33)</f>
        <v>345.93537527999985</v>
      </c>
      <c r="D26" s="27">
        <f t="shared" si="14"/>
        <v>355.55335200000013</v>
      </c>
      <c r="E26" s="27">
        <f t="shared" si="14"/>
        <v>378.10043676000015</v>
      </c>
      <c r="F26" s="27">
        <f t="shared" si="14"/>
        <v>352.45224000000019</v>
      </c>
      <c r="G26" s="27">
        <f t="shared" si="14"/>
        <v>397.40670504000008</v>
      </c>
      <c r="H26" s="27">
        <f t="shared" si="14"/>
        <v>413.36656200000016</v>
      </c>
      <c r="I26" s="27">
        <f t="shared" si="14"/>
        <v>403.81868952000008</v>
      </c>
      <c r="J26" s="27">
        <f t="shared" si="14"/>
        <v>401.89751676000003</v>
      </c>
      <c r="K26" s="27">
        <f t="shared" si="14"/>
        <v>370.98037296000012</v>
      </c>
      <c r="L26" s="27">
        <f t="shared" si="14"/>
        <v>346.24691675999992</v>
      </c>
      <c r="M26" s="27">
        <f t="shared" si="14"/>
        <v>411.16114152000017</v>
      </c>
      <c r="N26" s="27">
        <f t="shared" si="14"/>
        <v>364.79720304</v>
      </c>
      <c r="O26" s="27">
        <f t="shared" si="14"/>
        <v>364.80884400000002</v>
      </c>
      <c r="P26" s="27">
        <f t="shared" si="14"/>
        <v>370.98037296000012</v>
      </c>
      <c r="Q26" s="27">
        <f t="shared" si="14"/>
        <v>358.62541524000011</v>
      </c>
      <c r="R26" s="27">
        <f t="shared" si="14"/>
        <v>377.17570152000019</v>
      </c>
      <c r="S26" s="27">
        <f t="shared" si="14"/>
        <v>420.45944400000013</v>
      </c>
      <c r="T26" s="27">
        <f t="shared" si="14"/>
        <v>507.08642292000013</v>
      </c>
      <c r="U26" s="27">
        <f t="shared" si="14"/>
        <v>538.60807223999984</v>
      </c>
      <c r="V26" s="27">
        <f t="shared" si="14"/>
        <v>500.96575152000008</v>
      </c>
      <c r="W26" s="27">
        <f t="shared" si="14"/>
        <v>261.78926435999995</v>
      </c>
      <c r="X26" s="27">
        <f t="shared" ref="X26:Z26" si="15">SUM(X27,X33)</f>
        <v>344.55287304000007</v>
      </c>
      <c r="Y26" s="27">
        <f t="shared" si="15"/>
        <v>421.59955032000011</v>
      </c>
      <c r="Z26" s="27">
        <f t="shared" si="15"/>
        <v>485.10775764000005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W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ref="X27:Z27" si="17">SUM(X28:X32)</f>
        <v>0</v>
      </c>
      <c r="Y27" s="19">
        <f t="shared" si="17"/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FC_TRA_DAVI_PA_E!C28+FC_TRA_DAVI_FR_E!C28</f>
        <v>0</v>
      </c>
      <c r="D28" s="8">
        <f>FC_TRA_DAVI_PA_E!D28+FC_TRA_DAVI_FR_E!D28</f>
        <v>0</v>
      </c>
      <c r="E28" s="8">
        <f>FC_TRA_DAVI_PA_E!E28+FC_TRA_DAVI_FR_E!E28</f>
        <v>0</v>
      </c>
      <c r="F28" s="8">
        <f>FC_TRA_DAVI_PA_E!F28+FC_TRA_DAVI_FR_E!F28</f>
        <v>0</v>
      </c>
      <c r="G28" s="8">
        <f>FC_TRA_DAVI_PA_E!G28+FC_TRA_DAVI_FR_E!G28</f>
        <v>0</v>
      </c>
      <c r="H28" s="8">
        <f>FC_TRA_DAVI_PA_E!H28+FC_TRA_DAVI_FR_E!H28</f>
        <v>0</v>
      </c>
      <c r="I28" s="8">
        <f>FC_TRA_DAVI_PA_E!I28+FC_TRA_DAVI_FR_E!I28</f>
        <v>0</v>
      </c>
      <c r="J28" s="8">
        <f>FC_TRA_DAVI_PA_E!J28+FC_TRA_DAVI_FR_E!J28</f>
        <v>0</v>
      </c>
      <c r="K28" s="8">
        <f>FC_TRA_DAVI_PA_E!K28+FC_TRA_DAVI_FR_E!K28</f>
        <v>0</v>
      </c>
      <c r="L28" s="8">
        <f>FC_TRA_DAVI_PA_E!L28+FC_TRA_DAVI_FR_E!L28</f>
        <v>0</v>
      </c>
      <c r="M28" s="8">
        <f>FC_TRA_DAVI_PA_E!M28+FC_TRA_DAVI_FR_E!M28</f>
        <v>0</v>
      </c>
      <c r="N28" s="8">
        <f>FC_TRA_DAVI_PA_E!N28+FC_TRA_DAVI_FR_E!N28</f>
        <v>0</v>
      </c>
      <c r="O28" s="8">
        <f>FC_TRA_DAVI_PA_E!O28+FC_TRA_DAVI_FR_E!O28</f>
        <v>0</v>
      </c>
      <c r="P28" s="8">
        <f>FC_TRA_DAVI_PA_E!P28+FC_TRA_DAVI_FR_E!P28</f>
        <v>0</v>
      </c>
      <c r="Q28" s="8">
        <f>FC_TRA_DAVI_PA_E!Q28+FC_TRA_DAVI_FR_E!Q28</f>
        <v>0</v>
      </c>
      <c r="R28" s="8">
        <f>FC_TRA_DAVI_PA_E!R28+FC_TRA_DAVI_FR_E!R28</f>
        <v>0</v>
      </c>
      <c r="S28" s="8">
        <f>FC_TRA_DAVI_PA_E!S28+FC_TRA_DAVI_FR_E!S28</f>
        <v>0</v>
      </c>
      <c r="T28" s="8">
        <f>FC_TRA_DAVI_PA_E!T28+FC_TRA_DAVI_FR_E!T28</f>
        <v>0</v>
      </c>
      <c r="U28" s="8">
        <f>FC_TRA_DAVI_PA_E!U28+FC_TRA_DAVI_FR_E!U28</f>
        <v>0</v>
      </c>
      <c r="V28" s="8">
        <f>FC_TRA_DAVI_PA_E!V28+FC_TRA_DAVI_FR_E!V28</f>
        <v>0</v>
      </c>
      <c r="W28" s="8">
        <f>FC_TRA_DAVI_PA_E!W28+FC_TRA_DAVI_FR_E!W28</f>
        <v>0</v>
      </c>
      <c r="X28" s="8">
        <f>FC_TRA_DAVI_PA_E!X28+FC_TRA_DAVI_FR_E!X28</f>
        <v>0</v>
      </c>
      <c r="Y28" s="8">
        <f>FC_TRA_DAVI_PA_E!Y28+FC_TRA_DAVI_FR_E!Y28</f>
        <v>0</v>
      </c>
      <c r="Z28" s="8">
        <f>FC_TRA_DAVI_PA_E!Z28+FC_TRA_DAVI_FR_E!Z28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FC_TRA_DAVI_PA_E!C29+FC_TRA_DAVI_FR_E!C29</f>
        <v>0</v>
      </c>
      <c r="D29" s="8">
        <f>FC_TRA_DAVI_PA_E!D29+FC_TRA_DAVI_FR_E!D29</f>
        <v>0</v>
      </c>
      <c r="E29" s="8">
        <f>FC_TRA_DAVI_PA_E!E29+FC_TRA_DAVI_FR_E!E29</f>
        <v>0</v>
      </c>
      <c r="F29" s="8">
        <f>FC_TRA_DAVI_PA_E!F29+FC_TRA_DAVI_FR_E!F29</f>
        <v>0</v>
      </c>
      <c r="G29" s="8">
        <f>FC_TRA_DAVI_PA_E!G29+FC_TRA_DAVI_FR_E!G29</f>
        <v>0</v>
      </c>
      <c r="H29" s="8">
        <f>FC_TRA_DAVI_PA_E!H29+FC_TRA_DAVI_FR_E!H29</f>
        <v>0</v>
      </c>
      <c r="I29" s="8">
        <f>FC_TRA_DAVI_PA_E!I29+FC_TRA_DAVI_FR_E!I29</f>
        <v>0</v>
      </c>
      <c r="J29" s="8">
        <f>FC_TRA_DAVI_PA_E!J29+FC_TRA_DAVI_FR_E!J29</f>
        <v>0</v>
      </c>
      <c r="K29" s="8">
        <f>FC_TRA_DAVI_PA_E!K29+FC_TRA_DAVI_FR_E!K29</f>
        <v>0</v>
      </c>
      <c r="L29" s="8">
        <f>FC_TRA_DAVI_PA_E!L29+FC_TRA_DAVI_FR_E!L29</f>
        <v>0</v>
      </c>
      <c r="M29" s="8">
        <f>FC_TRA_DAVI_PA_E!M29+FC_TRA_DAVI_FR_E!M29</f>
        <v>0</v>
      </c>
      <c r="N29" s="8">
        <f>FC_TRA_DAVI_PA_E!N29+FC_TRA_DAVI_FR_E!N29</f>
        <v>0</v>
      </c>
      <c r="O29" s="8">
        <f>FC_TRA_DAVI_PA_E!O29+FC_TRA_DAVI_FR_E!O29</f>
        <v>0</v>
      </c>
      <c r="P29" s="8">
        <f>FC_TRA_DAVI_PA_E!P29+FC_TRA_DAVI_FR_E!P29</f>
        <v>0</v>
      </c>
      <c r="Q29" s="8">
        <f>FC_TRA_DAVI_PA_E!Q29+FC_TRA_DAVI_FR_E!Q29</f>
        <v>0</v>
      </c>
      <c r="R29" s="8">
        <f>FC_TRA_DAVI_PA_E!R29+FC_TRA_DAVI_FR_E!R29</f>
        <v>0</v>
      </c>
      <c r="S29" s="8">
        <f>FC_TRA_DAVI_PA_E!S29+FC_TRA_DAVI_FR_E!S29</f>
        <v>0</v>
      </c>
      <c r="T29" s="8">
        <f>FC_TRA_DAVI_PA_E!T29+FC_TRA_DAVI_FR_E!T29</f>
        <v>0</v>
      </c>
      <c r="U29" s="8">
        <f>FC_TRA_DAVI_PA_E!U29+FC_TRA_DAVI_FR_E!U29</f>
        <v>0</v>
      </c>
      <c r="V29" s="8">
        <f>FC_TRA_DAVI_PA_E!V29+FC_TRA_DAVI_FR_E!V29</f>
        <v>0</v>
      </c>
      <c r="W29" s="8">
        <f>FC_TRA_DAVI_PA_E!W29+FC_TRA_DAVI_FR_E!W29</f>
        <v>0</v>
      </c>
      <c r="X29" s="8">
        <f>FC_TRA_DAVI_PA_E!X29+FC_TRA_DAVI_FR_E!X29</f>
        <v>0</v>
      </c>
      <c r="Y29" s="8">
        <f>FC_TRA_DAVI_PA_E!Y29+FC_TRA_DAVI_FR_E!Y29</f>
        <v>0</v>
      </c>
      <c r="Z29" s="8">
        <f>FC_TRA_DAVI_PA_E!Z29+FC_TRA_DAVI_FR_E!Z29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FC_TRA_DAVI_PA_E!C30+FC_TRA_DAVI_FR_E!C30</f>
        <v>0</v>
      </c>
      <c r="D30" s="8">
        <f>FC_TRA_DAVI_PA_E!D30+FC_TRA_DAVI_FR_E!D30</f>
        <v>0</v>
      </c>
      <c r="E30" s="8">
        <f>FC_TRA_DAVI_PA_E!E30+FC_TRA_DAVI_FR_E!E30</f>
        <v>0</v>
      </c>
      <c r="F30" s="8">
        <f>FC_TRA_DAVI_PA_E!F30+FC_TRA_DAVI_FR_E!F30</f>
        <v>0</v>
      </c>
      <c r="G30" s="8">
        <f>FC_TRA_DAVI_PA_E!G30+FC_TRA_DAVI_FR_E!G30</f>
        <v>0</v>
      </c>
      <c r="H30" s="8">
        <f>FC_TRA_DAVI_PA_E!H30+FC_TRA_DAVI_FR_E!H30</f>
        <v>0</v>
      </c>
      <c r="I30" s="8">
        <f>FC_TRA_DAVI_PA_E!I30+FC_TRA_DAVI_FR_E!I30</f>
        <v>0</v>
      </c>
      <c r="J30" s="8">
        <f>FC_TRA_DAVI_PA_E!J30+FC_TRA_DAVI_FR_E!J30</f>
        <v>0</v>
      </c>
      <c r="K30" s="8">
        <f>FC_TRA_DAVI_PA_E!K30+FC_TRA_DAVI_FR_E!K30</f>
        <v>0</v>
      </c>
      <c r="L30" s="8">
        <f>FC_TRA_DAVI_PA_E!L30+FC_TRA_DAVI_FR_E!L30</f>
        <v>0</v>
      </c>
      <c r="M30" s="8">
        <f>FC_TRA_DAVI_PA_E!M30+FC_TRA_DAVI_FR_E!M30</f>
        <v>0</v>
      </c>
      <c r="N30" s="8">
        <f>FC_TRA_DAVI_PA_E!N30+FC_TRA_DAVI_FR_E!N30</f>
        <v>0</v>
      </c>
      <c r="O30" s="8">
        <f>FC_TRA_DAVI_PA_E!O30+FC_TRA_DAVI_FR_E!O30</f>
        <v>0</v>
      </c>
      <c r="P30" s="8">
        <f>FC_TRA_DAVI_PA_E!P30+FC_TRA_DAVI_FR_E!P30</f>
        <v>0</v>
      </c>
      <c r="Q30" s="8">
        <f>FC_TRA_DAVI_PA_E!Q30+FC_TRA_DAVI_FR_E!Q30</f>
        <v>0</v>
      </c>
      <c r="R30" s="8">
        <f>FC_TRA_DAVI_PA_E!R30+FC_TRA_DAVI_FR_E!R30</f>
        <v>0</v>
      </c>
      <c r="S30" s="8">
        <f>FC_TRA_DAVI_PA_E!S30+FC_TRA_DAVI_FR_E!S30</f>
        <v>0</v>
      </c>
      <c r="T30" s="8">
        <f>FC_TRA_DAVI_PA_E!T30+FC_TRA_DAVI_FR_E!T30</f>
        <v>0</v>
      </c>
      <c r="U30" s="8">
        <f>FC_TRA_DAVI_PA_E!U30+FC_TRA_DAVI_FR_E!U30</f>
        <v>0</v>
      </c>
      <c r="V30" s="8">
        <f>FC_TRA_DAVI_PA_E!V30+FC_TRA_DAVI_FR_E!V30</f>
        <v>0</v>
      </c>
      <c r="W30" s="8">
        <f>FC_TRA_DAVI_PA_E!W30+FC_TRA_DAVI_FR_E!W30</f>
        <v>0</v>
      </c>
      <c r="X30" s="8">
        <f>FC_TRA_DAVI_PA_E!X30+FC_TRA_DAVI_FR_E!X30</f>
        <v>0</v>
      </c>
      <c r="Y30" s="8">
        <f>FC_TRA_DAVI_PA_E!Y30+FC_TRA_DAVI_FR_E!Y30</f>
        <v>0</v>
      </c>
      <c r="Z30" s="8">
        <f>FC_TRA_DAVI_PA_E!Z30+FC_TRA_DAVI_FR_E!Z30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FC_TRA_DAVI_PA_E!C31+FC_TRA_DAVI_FR_E!C31</f>
        <v>0</v>
      </c>
      <c r="D31" s="8">
        <f>FC_TRA_DAVI_PA_E!D31+FC_TRA_DAVI_FR_E!D31</f>
        <v>0</v>
      </c>
      <c r="E31" s="8">
        <f>FC_TRA_DAVI_PA_E!E31+FC_TRA_DAVI_FR_E!E31</f>
        <v>0</v>
      </c>
      <c r="F31" s="8">
        <f>FC_TRA_DAVI_PA_E!F31+FC_TRA_DAVI_FR_E!F31</f>
        <v>0</v>
      </c>
      <c r="G31" s="8">
        <f>FC_TRA_DAVI_PA_E!G31+FC_TRA_DAVI_FR_E!G31</f>
        <v>0</v>
      </c>
      <c r="H31" s="8">
        <f>FC_TRA_DAVI_PA_E!H31+FC_TRA_DAVI_FR_E!H31</f>
        <v>0</v>
      </c>
      <c r="I31" s="8">
        <f>FC_TRA_DAVI_PA_E!I31+FC_TRA_DAVI_FR_E!I31</f>
        <v>0</v>
      </c>
      <c r="J31" s="8">
        <f>FC_TRA_DAVI_PA_E!J31+FC_TRA_DAVI_FR_E!J31</f>
        <v>0</v>
      </c>
      <c r="K31" s="8">
        <f>FC_TRA_DAVI_PA_E!K31+FC_TRA_DAVI_FR_E!K31</f>
        <v>0</v>
      </c>
      <c r="L31" s="8">
        <f>FC_TRA_DAVI_PA_E!L31+FC_TRA_DAVI_FR_E!L31</f>
        <v>0</v>
      </c>
      <c r="M31" s="8">
        <f>FC_TRA_DAVI_PA_E!M31+FC_TRA_DAVI_FR_E!M31</f>
        <v>0</v>
      </c>
      <c r="N31" s="8">
        <f>FC_TRA_DAVI_PA_E!N31+FC_TRA_DAVI_FR_E!N31</f>
        <v>0</v>
      </c>
      <c r="O31" s="8">
        <f>FC_TRA_DAVI_PA_E!O31+FC_TRA_DAVI_FR_E!O31</f>
        <v>0</v>
      </c>
      <c r="P31" s="8">
        <f>FC_TRA_DAVI_PA_E!P31+FC_TRA_DAVI_FR_E!P31</f>
        <v>0</v>
      </c>
      <c r="Q31" s="8">
        <f>FC_TRA_DAVI_PA_E!Q31+FC_TRA_DAVI_FR_E!Q31</f>
        <v>0</v>
      </c>
      <c r="R31" s="8">
        <f>FC_TRA_DAVI_PA_E!R31+FC_TRA_DAVI_FR_E!R31</f>
        <v>0</v>
      </c>
      <c r="S31" s="8">
        <f>FC_TRA_DAVI_PA_E!S31+FC_TRA_DAVI_FR_E!S31</f>
        <v>0</v>
      </c>
      <c r="T31" s="8">
        <f>FC_TRA_DAVI_PA_E!T31+FC_TRA_DAVI_FR_E!T31</f>
        <v>0</v>
      </c>
      <c r="U31" s="8">
        <f>FC_TRA_DAVI_PA_E!U31+FC_TRA_DAVI_FR_E!U31</f>
        <v>0</v>
      </c>
      <c r="V31" s="8">
        <f>FC_TRA_DAVI_PA_E!V31+FC_TRA_DAVI_FR_E!V31</f>
        <v>0</v>
      </c>
      <c r="W31" s="8">
        <f>FC_TRA_DAVI_PA_E!W31+FC_TRA_DAVI_FR_E!W31</f>
        <v>0</v>
      </c>
      <c r="X31" s="8">
        <f>FC_TRA_DAVI_PA_E!X31+FC_TRA_DAVI_FR_E!X31</f>
        <v>0</v>
      </c>
      <c r="Y31" s="8">
        <f>FC_TRA_DAVI_PA_E!Y31+FC_TRA_DAVI_FR_E!Y31</f>
        <v>0</v>
      </c>
      <c r="Z31" s="8">
        <f>FC_TRA_DAVI_PA_E!Z31+FC_TRA_DAVI_FR_E!Z31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FC_TRA_DAVI_PA_E!C32+FC_TRA_DAVI_FR_E!C32</f>
        <v>0</v>
      </c>
      <c r="D32" s="8">
        <f>FC_TRA_DAVI_PA_E!D32+FC_TRA_DAVI_FR_E!D32</f>
        <v>0</v>
      </c>
      <c r="E32" s="8">
        <f>FC_TRA_DAVI_PA_E!E32+FC_TRA_DAVI_FR_E!E32</f>
        <v>0</v>
      </c>
      <c r="F32" s="8">
        <f>FC_TRA_DAVI_PA_E!F32+FC_TRA_DAVI_FR_E!F32</f>
        <v>0</v>
      </c>
      <c r="G32" s="8">
        <f>FC_TRA_DAVI_PA_E!G32+FC_TRA_DAVI_FR_E!G32</f>
        <v>0</v>
      </c>
      <c r="H32" s="8">
        <f>FC_TRA_DAVI_PA_E!H32+FC_TRA_DAVI_FR_E!H32</f>
        <v>0</v>
      </c>
      <c r="I32" s="8">
        <f>FC_TRA_DAVI_PA_E!I32+FC_TRA_DAVI_FR_E!I32</f>
        <v>0</v>
      </c>
      <c r="J32" s="8">
        <f>FC_TRA_DAVI_PA_E!J32+FC_TRA_DAVI_FR_E!J32</f>
        <v>0</v>
      </c>
      <c r="K32" s="8">
        <f>FC_TRA_DAVI_PA_E!K32+FC_TRA_DAVI_FR_E!K32</f>
        <v>0</v>
      </c>
      <c r="L32" s="8">
        <f>FC_TRA_DAVI_PA_E!L32+FC_TRA_DAVI_FR_E!L32</f>
        <v>0</v>
      </c>
      <c r="M32" s="8">
        <f>FC_TRA_DAVI_PA_E!M32+FC_TRA_DAVI_FR_E!M32</f>
        <v>0</v>
      </c>
      <c r="N32" s="8">
        <f>FC_TRA_DAVI_PA_E!N32+FC_TRA_DAVI_FR_E!N32</f>
        <v>0</v>
      </c>
      <c r="O32" s="8">
        <f>FC_TRA_DAVI_PA_E!O32+FC_TRA_DAVI_FR_E!O32</f>
        <v>0</v>
      </c>
      <c r="P32" s="8">
        <f>FC_TRA_DAVI_PA_E!P32+FC_TRA_DAVI_FR_E!P32</f>
        <v>0</v>
      </c>
      <c r="Q32" s="8">
        <f>FC_TRA_DAVI_PA_E!Q32+FC_TRA_DAVI_FR_E!Q32</f>
        <v>0</v>
      </c>
      <c r="R32" s="8">
        <f>FC_TRA_DAVI_PA_E!R32+FC_TRA_DAVI_FR_E!R32</f>
        <v>0</v>
      </c>
      <c r="S32" s="8">
        <f>FC_TRA_DAVI_PA_E!S32+FC_TRA_DAVI_FR_E!S32</f>
        <v>0</v>
      </c>
      <c r="T32" s="8">
        <f>FC_TRA_DAVI_PA_E!T32+FC_TRA_DAVI_FR_E!T32</f>
        <v>0</v>
      </c>
      <c r="U32" s="8">
        <f>FC_TRA_DAVI_PA_E!U32+FC_TRA_DAVI_FR_E!U32</f>
        <v>0</v>
      </c>
      <c r="V32" s="8">
        <f>FC_TRA_DAVI_PA_E!V32+FC_TRA_DAVI_FR_E!V32</f>
        <v>0</v>
      </c>
      <c r="W32" s="8">
        <f>FC_TRA_DAVI_PA_E!W32+FC_TRA_DAVI_FR_E!W32</f>
        <v>0</v>
      </c>
      <c r="X32" s="8">
        <f>FC_TRA_DAVI_PA_E!X32+FC_TRA_DAVI_FR_E!X32</f>
        <v>0</v>
      </c>
      <c r="Y32" s="8">
        <f>FC_TRA_DAVI_PA_E!Y32+FC_TRA_DAVI_FR_E!Y32</f>
        <v>0</v>
      </c>
      <c r="Z32" s="8">
        <f>FC_TRA_DAVI_PA_E!Z32+FC_TRA_DAVI_FR_E!Z32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W33" si="18">SUM(C34:C50)</f>
        <v>345.93537527999985</v>
      </c>
      <c r="D33" s="19">
        <f t="shared" si="18"/>
        <v>355.55335200000013</v>
      </c>
      <c r="E33" s="19">
        <f t="shared" si="18"/>
        <v>378.10043676000015</v>
      </c>
      <c r="F33" s="19">
        <f t="shared" si="18"/>
        <v>352.45224000000019</v>
      </c>
      <c r="G33" s="19">
        <f t="shared" si="18"/>
        <v>397.40670504000008</v>
      </c>
      <c r="H33" s="19">
        <f t="shared" si="18"/>
        <v>413.36656200000016</v>
      </c>
      <c r="I33" s="19">
        <f t="shared" si="18"/>
        <v>403.81868952000008</v>
      </c>
      <c r="J33" s="19">
        <f t="shared" si="18"/>
        <v>401.89751676000003</v>
      </c>
      <c r="K33" s="19">
        <f t="shared" si="18"/>
        <v>370.98037296000012</v>
      </c>
      <c r="L33" s="19">
        <f t="shared" si="18"/>
        <v>346.24691675999992</v>
      </c>
      <c r="M33" s="19">
        <f t="shared" si="18"/>
        <v>411.16114152000017</v>
      </c>
      <c r="N33" s="19">
        <f t="shared" si="18"/>
        <v>364.79720304</v>
      </c>
      <c r="O33" s="19">
        <f t="shared" si="18"/>
        <v>364.80884400000002</v>
      </c>
      <c r="P33" s="19">
        <f t="shared" si="18"/>
        <v>370.98037296000012</v>
      </c>
      <c r="Q33" s="19">
        <f t="shared" si="18"/>
        <v>358.62541524000011</v>
      </c>
      <c r="R33" s="19">
        <f t="shared" si="18"/>
        <v>377.17570152000019</v>
      </c>
      <c r="S33" s="19">
        <f t="shared" si="18"/>
        <v>420.45944400000013</v>
      </c>
      <c r="T33" s="19">
        <f t="shared" si="18"/>
        <v>507.08642292000013</v>
      </c>
      <c r="U33" s="19">
        <f t="shared" si="18"/>
        <v>538.60807223999984</v>
      </c>
      <c r="V33" s="19">
        <f t="shared" si="18"/>
        <v>500.96575152000008</v>
      </c>
      <c r="W33" s="19">
        <f t="shared" si="18"/>
        <v>261.78926435999995</v>
      </c>
      <c r="X33" s="19">
        <f t="shared" ref="X33:Z33" si="19">SUM(X34:X50)</f>
        <v>344.55287304000007</v>
      </c>
      <c r="Y33" s="19">
        <f t="shared" si="19"/>
        <v>421.59955032000011</v>
      </c>
      <c r="Z33" s="19">
        <f t="shared" si="19"/>
        <v>485.10775764000005</v>
      </c>
    </row>
    <row r="34" spans="1:26" ht="11.25" customHeight="1" x14ac:dyDescent="0.2">
      <c r="A34" s="28" t="s">
        <v>54</v>
      </c>
      <c r="B34" s="7" t="s">
        <v>55</v>
      </c>
      <c r="C34" s="8">
        <f>FC_TRA_DAVI_PA_E!C34+FC_TRA_DAVI_FR_E!C34</f>
        <v>0</v>
      </c>
      <c r="D34" s="8">
        <f>FC_TRA_DAVI_PA_E!D34+FC_TRA_DAVI_FR_E!D34</f>
        <v>0</v>
      </c>
      <c r="E34" s="8">
        <f>FC_TRA_DAVI_PA_E!E34+FC_TRA_DAVI_FR_E!E34</f>
        <v>0</v>
      </c>
      <c r="F34" s="8">
        <f>FC_TRA_DAVI_PA_E!F34+FC_TRA_DAVI_FR_E!F34</f>
        <v>0</v>
      </c>
      <c r="G34" s="8">
        <f>FC_TRA_DAVI_PA_E!G34+FC_TRA_DAVI_FR_E!G34</f>
        <v>0</v>
      </c>
      <c r="H34" s="8">
        <f>FC_TRA_DAVI_PA_E!H34+FC_TRA_DAVI_FR_E!H34</f>
        <v>0</v>
      </c>
      <c r="I34" s="8">
        <f>FC_TRA_DAVI_PA_E!I34+FC_TRA_DAVI_FR_E!I34</f>
        <v>0</v>
      </c>
      <c r="J34" s="8">
        <f>FC_TRA_DAVI_PA_E!J34+FC_TRA_DAVI_FR_E!J34</f>
        <v>0</v>
      </c>
      <c r="K34" s="8">
        <f>FC_TRA_DAVI_PA_E!K34+FC_TRA_DAVI_FR_E!K34</f>
        <v>0</v>
      </c>
      <c r="L34" s="8">
        <f>FC_TRA_DAVI_PA_E!L34+FC_TRA_DAVI_FR_E!L34</f>
        <v>0</v>
      </c>
      <c r="M34" s="8">
        <f>FC_TRA_DAVI_PA_E!M34+FC_TRA_DAVI_FR_E!M34</f>
        <v>0</v>
      </c>
      <c r="N34" s="8">
        <f>FC_TRA_DAVI_PA_E!N34+FC_TRA_DAVI_FR_E!N34</f>
        <v>0</v>
      </c>
      <c r="O34" s="8">
        <f>FC_TRA_DAVI_PA_E!O34+FC_TRA_DAVI_FR_E!O34</f>
        <v>0</v>
      </c>
      <c r="P34" s="8">
        <f>FC_TRA_DAVI_PA_E!P34+FC_TRA_DAVI_FR_E!P34</f>
        <v>0</v>
      </c>
      <c r="Q34" s="8">
        <f>FC_TRA_DAVI_PA_E!Q34+FC_TRA_DAVI_FR_E!Q34</f>
        <v>0</v>
      </c>
      <c r="R34" s="8">
        <f>FC_TRA_DAVI_PA_E!R34+FC_TRA_DAVI_FR_E!R34</f>
        <v>0</v>
      </c>
      <c r="S34" s="8">
        <f>FC_TRA_DAVI_PA_E!S34+FC_TRA_DAVI_FR_E!S34</f>
        <v>0</v>
      </c>
      <c r="T34" s="8">
        <f>FC_TRA_DAVI_PA_E!T34+FC_TRA_DAVI_FR_E!T34</f>
        <v>0</v>
      </c>
      <c r="U34" s="8">
        <f>FC_TRA_DAVI_PA_E!U34+FC_TRA_DAVI_FR_E!U34</f>
        <v>0</v>
      </c>
      <c r="V34" s="8">
        <f>FC_TRA_DAVI_PA_E!V34+FC_TRA_DAVI_FR_E!V34</f>
        <v>0</v>
      </c>
      <c r="W34" s="8">
        <f>FC_TRA_DAVI_PA_E!W34+FC_TRA_DAVI_FR_E!W34</f>
        <v>0</v>
      </c>
      <c r="X34" s="8">
        <f>FC_TRA_DAVI_PA_E!X34+FC_TRA_DAVI_FR_E!X34</f>
        <v>0</v>
      </c>
      <c r="Y34" s="8">
        <f>FC_TRA_DAVI_PA_E!Y34+FC_TRA_DAVI_FR_E!Y34</f>
        <v>0</v>
      </c>
      <c r="Z34" s="8">
        <f>FC_TRA_DAVI_PA_E!Z34+FC_TRA_DAVI_FR_E!Z34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FC_TRA_DAVI_PA_E!C35+FC_TRA_DAVI_FR_E!C35</f>
        <v>0</v>
      </c>
      <c r="D35" s="8">
        <f>FC_TRA_DAVI_PA_E!D35+FC_TRA_DAVI_FR_E!D35</f>
        <v>0</v>
      </c>
      <c r="E35" s="8">
        <f>FC_TRA_DAVI_PA_E!E35+FC_TRA_DAVI_FR_E!E35</f>
        <v>0</v>
      </c>
      <c r="F35" s="8">
        <f>FC_TRA_DAVI_PA_E!F35+FC_TRA_DAVI_FR_E!F35</f>
        <v>0</v>
      </c>
      <c r="G35" s="8">
        <f>FC_TRA_DAVI_PA_E!G35+FC_TRA_DAVI_FR_E!G35</f>
        <v>0</v>
      </c>
      <c r="H35" s="8">
        <f>FC_TRA_DAVI_PA_E!H35+FC_TRA_DAVI_FR_E!H35</f>
        <v>0</v>
      </c>
      <c r="I35" s="8">
        <f>FC_TRA_DAVI_PA_E!I35+FC_TRA_DAVI_FR_E!I35</f>
        <v>0</v>
      </c>
      <c r="J35" s="8">
        <f>FC_TRA_DAVI_PA_E!J35+FC_TRA_DAVI_FR_E!J35</f>
        <v>0</v>
      </c>
      <c r="K35" s="8">
        <f>FC_TRA_DAVI_PA_E!K35+FC_TRA_DAVI_FR_E!K35</f>
        <v>0</v>
      </c>
      <c r="L35" s="8">
        <f>FC_TRA_DAVI_PA_E!L35+FC_TRA_DAVI_FR_E!L35</f>
        <v>0</v>
      </c>
      <c r="M35" s="8">
        <f>FC_TRA_DAVI_PA_E!M35+FC_TRA_DAVI_FR_E!M35</f>
        <v>0</v>
      </c>
      <c r="N35" s="8">
        <f>FC_TRA_DAVI_PA_E!N35+FC_TRA_DAVI_FR_E!N35</f>
        <v>0</v>
      </c>
      <c r="O35" s="8">
        <f>FC_TRA_DAVI_PA_E!O35+FC_TRA_DAVI_FR_E!O35</f>
        <v>0</v>
      </c>
      <c r="P35" s="8">
        <f>FC_TRA_DAVI_PA_E!P35+FC_TRA_DAVI_FR_E!P35</f>
        <v>0</v>
      </c>
      <c r="Q35" s="8">
        <f>FC_TRA_DAVI_PA_E!Q35+FC_TRA_DAVI_FR_E!Q35</f>
        <v>0</v>
      </c>
      <c r="R35" s="8">
        <f>FC_TRA_DAVI_PA_E!R35+FC_TRA_DAVI_FR_E!R35</f>
        <v>0</v>
      </c>
      <c r="S35" s="8">
        <f>FC_TRA_DAVI_PA_E!S35+FC_TRA_DAVI_FR_E!S35</f>
        <v>0</v>
      </c>
      <c r="T35" s="8">
        <f>FC_TRA_DAVI_PA_E!T35+FC_TRA_DAVI_FR_E!T35</f>
        <v>0</v>
      </c>
      <c r="U35" s="8">
        <f>FC_TRA_DAVI_PA_E!U35+FC_TRA_DAVI_FR_E!U35</f>
        <v>0</v>
      </c>
      <c r="V35" s="8">
        <f>FC_TRA_DAVI_PA_E!V35+FC_TRA_DAVI_FR_E!V35</f>
        <v>0</v>
      </c>
      <c r="W35" s="8">
        <f>FC_TRA_DAVI_PA_E!W35+FC_TRA_DAVI_FR_E!W35</f>
        <v>0</v>
      </c>
      <c r="X35" s="8">
        <f>FC_TRA_DAVI_PA_E!X35+FC_TRA_DAVI_FR_E!X35</f>
        <v>0</v>
      </c>
      <c r="Y35" s="8">
        <f>FC_TRA_DAVI_PA_E!Y35+FC_TRA_DAVI_FR_E!Y35</f>
        <v>0</v>
      </c>
      <c r="Z35" s="8">
        <f>FC_TRA_DAVI_PA_E!Z35+FC_TRA_DAVI_FR_E!Z35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FC_TRA_DAVI_PA_E!C36+FC_TRA_DAVI_FR_E!C36</f>
        <v>0</v>
      </c>
      <c r="D36" s="8">
        <f>FC_TRA_DAVI_PA_E!D36+FC_TRA_DAVI_FR_E!D36</f>
        <v>0</v>
      </c>
      <c r="E36" s="8">
        <f>FC_TRA_DAVI_PA_E!E36+FC_TRA_DAVI_FR_E!E36</f>
        <v>0</v>
      </c>
      <c r="F36" s="8">
        <f>FC_TRA_DAVI_PA_E!F36+FC_TRA_DAVI_FR_E!F36</f>
        <v>0</v>
      </c>
      <c r="G36" s="8">
        <f>FC_TRA_DAVI_PA_E!G36+FC_TRA_DAVI_FR_E!G36</f>
        <v>0</v>
      </c>
      <c r="H36" s="8">
        <f>FC_TRA_DAVI_PA_E!H36+FC_TRA_DAVI_FR_E!H36</f>
        <v>0</v>
      </c>
      <c r="I36" s="8">
        <f>FC_TRA_DAVI_PA_E!I36+FC_TRA_DAVI_FR_E!I36</f>
        <v>0</v>
      </c>
      <c r="J36" s="8">
        <f>FC_TRA_DAVI_PA_E!J36+FC_TRA_DAVI_FR_E!J36</f>
        <v>0</v>
      </c>
      <c r="K36" s="8">
        <f>FC_TRA_DAVI_PA_E!K36+FC_TRA_DAVI_FR_E!K36</f>
        <v>0</v>
      </c>
      <c r="L36" s="8">
        <f>FC_TRA_DAVI_PA_E!L36+FC_TRA_DAVI_FR_E!L36</f>
        <v>0</v>
      </c>
      <c r="M36" s="8">
        <f>FC_TRA_DAVI_PA_E!M36+FC_TRA_DAVI_FR_E!M36</f>
        <v>0</v>
      </c>
      <c r="N36" s="8">
        <f>FC_TRA_DAVI_PA_E!N36+FC_TRA_DAVI_FR_E!N36</f>
        <v>0</v>
      </c>
      <c r="O36" s="8">
        <f>FC_TRA_DAVI_PA_E!O36+FC_TRA_DAVI_FR_E!O36</f>
        <v>0</v>
      </c>
      <c r="P36" s="8">
        <f>FC_TRA_DAVI_PA_E!P36+FC_TRA_DAVI_FR_E!P36</f>
        <v>0</v>
      </c>
      <c r="Q36" s="8">
        <f>FC_TRA_DAVI_PA_E!Q36+FC_TRA_DAVI_FR_E!Q36</f>
        <v>0</v>
      </c>
      <c r="R36" s="8">
        <f>FC_TRA_DAVI_PA_E!R36+FC_TRA_DAVI_FR_E!R36</f>
        <v>0</v>
      </c>
      <c r="S36" s="8">
        <f>FC_TRA_DAVI_PA_E!S36+FC_TRA_DAVI_FR_E!S36</f>
        <v>0</v>
      </c>
      <c r="T36" s="8">
        <f>FC_TRA_DAVI_PA_E!T36+FC_TRA_DAVI_FR_E!T36</f>
        <v>0</v>
      </c>
      <c r="U36" s="8">
        <f>FC_TRA_DAVI_PA_E!U36+FC_TRA_DAVI_FR_E!U36</f>
        <v>0</v>
      </c>
      <c r="V36" s="8">
        <f>FC_TRA_DAVI_PA_E!V36+FC_TRA_DAVI_FR_E!V36</f>
        <v>0</v>
      </c>
      <c r="W36" s="8">
        <f>FC_TRA_DAVI_PA_E!W36+FC_TRA_DAVI_FR_E!W36</f>
        <v>0</v>
      </c>
      <c r="X36" s="8">
        <f>FC_TRA_DAVI_PA_E!X36+FC_TRA_DAVI_FR_E!X36</f>
        <v>0</v>
      </c>
      <c r="Y36" s="8">
        <f>FC_TRA_DAVI_PA_E!Y36+FC_TRA_DAVI_FR_E!Y36</f>
        <v>0</v>
      </c>
      <c r="Z36" s="8">
        <f>FC_TRA_DAVI_PA_E!Z36+FC_TRA_DAVI_FR_E!Z36</f>
        <v>0</v>
      </c>
    </row>
    <row r="37" spans="1:26" ht="11.25" customHeight="1" x14ac:dyDescent="0.2">
      <c r="A37" s="28" t="s">
        <v>60</v>
      </c>
      <c r="B37" s="7" t="s">
        <v>61</v>
      </c>
      <c r="C37" s="8">
        <f>FC_TRA_DAVI_PA_E!C37+FC_TRA_DAVI_FR_E!C37</f>
        <v>0</v>
      </c>
      <c r="D37" s="8">
        <f>FC_TRA_DAVI_PA_E!D37+FC_TRA_DAVI_FR_E!D37</f>
        <v>0</v>
      </c>
      <c r="E37" s="8">
        <f>FC_TRA_DAVI_PA_E!E37+FC_TRA_DAVI_FR_E!E37</f>
        <v>0</v>
      </c>
      <c r="F37" s="8">
        <f>FC_TRA_DAVI_PA_E!F37+FC_TRA_DAVI_FR_E!F37</f>
        <v>0</v>
      </c>
      <c r="G37" s="8">
        <f>FC_TRA_DAVI_PA_E!G37+FC_TRA_DAVI_FR_E!G37</f>
        <v>0</v>
      </c>
      <c r="H37" s="8">
        <f>FC_TRA_DAVI_PA_E!H37+FC_TRA_DAVI_FR_E!H37</f>
        <v>0</v>
      </c>
      <c r="I37" s="8">
        <f>FC_TRA_DAVI_PA_E!I37+FC_TRA_DAVI_FR_E!I37</f>
        <v>0</v>
      </c>
      <c r="J37" s="8">
        <f>FC_TRA_DAVI_PA_E!J37+FC_TRA_DAVI_FR_E!J37</f>
        <v>0</v>
      </c>
      <c r="K37" s="8">
        <f>FC_TRA_DAVI_PA_E!K37+FC_TRA_DAVI_FR_E!K37</f>
        <v>0</v>
      </c>
      <c r="L37" s="8">
        <f>FC_TRA_DAVI_PA_E!L37+FC_TRA_DAVI_FR_E!L37</f>
        <v>0</v>
      </c>
      <c r="M37" s="8">
        <f>FC_TRA_DAVI_PA_E!M37+FC_TRA_DAVI_FR_E!M37</f>
        <v>0</v>
      </c>
      <c r="N37" s="8">
        <f>FC_TRA_DAVI_PA_E!N37+FC_TRA_DAVI_FR_E!N37</f>
        <v>0</v>
      </c>
      <c r="O37" s="8">
        <f>FC_TRA_DAVI_PA_E!O37+FC_TRA_DAVI_FR_E!O37</f>
        <v>0</v>
      </c>
      <c r="P37" s="8">
        <f>FC_TRA_DAVI_PA_E!P37+FC_TRA_DAVI_FR_E!P37</f>
        <v>0</v>
      </c>
      <c r="Q37" s="8">
        <f>FC_TRA_DAVI_PA_E!Q37+FC_TRA_DAVI_FR_E!Q37</f>
        <v>0</v>
      </c>
      <c r="R37" s="8">
        <f>FC_TRA_DAVI_PA_E!R37+FC_TRA_DAVI_FR_E!R37</f>
        <v>0</v>
      </c>
      <c r="S37" s="8">
        <f>FC_TRA_DAVI_PA_E!S37+FC_TRA_DAVI_FR_E!S37</f>
        <v>0</v>
      </c>
      <c r="T37" s="8">
        <f>FC_TRA_DAVI_PA_E!T37+FC_TRA_DAVI_FR_E!T37</f>
        <v>0</v>
      </c>
      <c r="U37" s="8">
        <f>FC_TRA_DAVI_PA_E!U37+FC_TRA_DAVI_FR_E!U37</f>
        <v>0</v>
      </c>
      <c r="V37" s="8">
        <f>FC_TRA_DAVI_PA_E!V37+FC_TRA_DAVI_FR_E!V37</f>
        <v>0</v>
      </c>
      <c r="W37" s="8">
        <f>FC_TRA_DAVI_PA_E!W37+FC_TRA_DAVI_FR_E!W37</f>
        <v>0</v>
      </c>
      <c r="X37" s="8">
        <f>FC_TRA_DAVI_PA_E!X37+FC_TRA_DAVI_FR_E!X37</f>
        <v>0</v>
      </c>
      <c r="Y37" s="8">
        <f>FC_TRA_DAVI_PA_E!Y37+FC_TRA_DAVI_FR_E!Y37</f>
        <v>0</v>
      </c>
      <c r="Z37" s="8">
        <f>FC_TRA_DAVI_PA_E!Z37+FC_TRA_DAVI_FR_E!Z37</f>
        <v>0</v>
      </c>
    </row>
    <row r="38" spans="1:26" ht="11.25" customHeight="1" x14ac:dyDescent="0.2">
      <c r="A38" s="28" t="s">
        <v>62</v>
      </c>
      <c r="B38" s="7" t="s">
        <v>63</v>
      </c>
      <c r="C38" s="8">
        <f>FC_TRA_DAVI_PA_E!C38+FC_TRA_DAVI_FR_E!C38</f>
        <v>9.3030840000000001</v>
      </c>
      <c r="D38" s="8">
        <f>FC_TRA_DAVI_PA_E!D38+FC_TRA_DAVI_FR_E!D38</f>
        <v>9.3030840000000001</v>
      </c>
      <c r="E38" s="8">
        <f>FC_TRA_DAVI_PA_E!E38+FC_TRA_DAVI_FR_E!E38</f>
        <v>6.2019719999999996</v>
      </c>
      <c r="F38" s="8">
        <f>FC_TRA_DAVI_PA_E!F38+FC_TRA_DAVI_FR_E!F38</f>
        <v>6.2019720000000005</v>
      </c>
      <c r="G38" s="8">
        <f>FC_TRA_DAVI_PA_E!G38+FC_TRA_DAVI_FR_E!G38</f>
        <v>6.2720280000000015</v>
      </c>
      <c r="H38" s="8">
        <f>FC_TRA_DAVI_PA_E!H38+FC_TRA_DAVI_FR_E!H38</f>
        <v>9.4079160000000002</v>
      </c>
      <c r="I38" s="8">
        <f>FC_TRA_DAVI_PA_E!I38+FC_TRA_DAVI_FR_E!I38</f>
        <v>6.2720280000000033</v>
      </c>
      <c r="J38" s="8">
        <f>FC_TRA_DAVI_PA_E!J38+FC_TRA_DAVI_FR_E!J38</f>
        <v>6.1598879999999978</v>
      </c>
      <c r="K38" s="8">
        <f>FC_TRA_DAVI_PA_E!K38+FC_TRA_DAVI_FR_E!K38</f>
        <v>6.1598879999999978</v>
      </c>
      <c r="L38" s="8">
        <f>FC_TRA_DAVI_PA_E!L38+FC_TRA_DAVI_FR_E!L38</f>
        <v>6.1598879999999978</v>
      </c>
      <c r="M38" s="8">
        <f>FC_TRA_DAVI_PA_E!M38+FC_TRA_DAVI_FR_E!M38</f>
        <v>9.2400840000000013</v>
      </c>
      <c r="N38" s="8">
        <f>FC_TRA_DAVI_PA_E!N38+FC_TRA_DAVI_FR_E!N38</f>
        <v>6.1598879999999978</v>
      </c>
      <c r="O38" s="8">
        <f>FC_TRA_DAVI_PA_E!O38+FC_TRA_DAVI_FR_E!O38</f>
        <v>3.0799440000000002</v>
      </c>
      <c r="P38" s="8">
        <f>FC_TRA_DAVI_PA_E!P38+FC_TRA_DAVI_FR_E!P38</f>
        <v>6.1598879999999978</v>
      </c>
      <c r="Q38" s="8">
        <f>FC_TRA_DAVI_PA_E!Q38+FC_TRA_DAVI_FR_E!Q38</f>
        <v>3.0799440000000007</v>
      </c>
      <c r="R38" s="8">
        <f>FC_TRA_DAVI_PA_E!R38+FC_TRA_DAVI_FR_E!R38</f>
        <v>3.0799440000000007</v>
      </c>
      <c r="S38" s="8">
        <f>FC_TRA_DAVI_PA_E!S38+FC_TRA_DAVI_FR_E!S38</f>
        <v>3.0799440000000011</v>
      </c>
      <c r="T38" s="8">
        <f>FC_TRA_DAVI_PA_E!T38+FC_TRA_DAVI_FR_E!T38</f>
        <v>3.7298520000000002</v>
      </c>
      <c r="U38" s="8">
        <f>FC_TRA_DAVI_PA_E!U38+FC_TRA_DAVI_FR_E!U38</f>
        <v>2.476404</v>
      </c>
      <c r="V38" s="8">
        <f>FC_TRA_DAVI_PA_E!V38+FC_TRA_DAVI_FR_E!V38</f>
        <v>3.4680240000000015</v>
      </c>
      <c r="W38" s="8">
        <f>FC_TRA_DAVI_PA_E!W38+FC_TRA_DAVI_FR_E!W38</f>
        <v>3.3170759999999984</v>
      </c>
      <c r="X38" s="8">
        <f>FC_TRA_DAVI_PA_E!X38+FC_TRA_DAVI_FR_E!X38</f>
        <v>3.6590400000000005</v>
      </c>
      <c r="Y38" s="8">
        <f>FC_TRA_DAVI_PA_E!Y38+FC_TRA_DAVI_FR_E!Y38</f>
        <v>4.9712039999999993</v>
      </c>
      <c r="Z38" s="8">
        <f>FC_TRA_DAVI_PA_E!Z38+FC_TRA_DAVI_FR_E!Z38</f>
        <v>4.4752679999999998</v>
      </c>
    </row>
    <row r="39" spans="1:26" ht="11.25" customHeight="1" x14ac:dyDescent="0.2">
      <c r="A39" s="28" t="s">
        <v>64</v>
      </c>
      <c r="B39" s="7" t="s">
        <v>65</v>
      </c>
      <c r="C39" s="8">
        <f>FC_TRA_DAVI_PA_E!C39+FC_TRA_DAVI_FR_E!C39</f>
        <v>0</v>
      </c>
      <c r="D39" s="8">
        <f>FC_TRA_DAVI_PA_E!D39+FC_TRA_DAVI_FR_E!D39</f>
        <v>0</v>
      </c>
      <c r="E39" s="8">
        <f>FC_TRA_DAVI_PA_E!E39+FC_TRA_DAVI_FR_E!E39</f>
        <v>0</v>
      </c>
      <c r="F39" s="8">
        <f>FC_TRA_DAVI_PA_E!F39+FC_TRA_DAVI_FR_E!F39</f>
        <v>0</v>
      </c>
      <c r="G39" s="8">
        <f>FC_TRA_DAVI_PA_E!G39+FC_TRA_DAVI_FR_E!G39</f>
        <v>0</v>
      </c>
      <c r="H39" s="8">
        <f>FC_TRA_DAVI_PA_E!H39+FC_TRA_DAVI_FR_E!H39</f>
        <v>0</v>
      </c>
      <c r="I39" s="8">
        <f>FC_TRA_DAVI_PA_E!I39+FC_TRA_DAVI_FR_E!I39</f>
        <v>0</v>
      </c>
      <c r="J39" s="8">
        <f>FC_TRA_DAVI_PA_E!J39+FC_TRA_DAVI_FR_E!J39</f>
        <v>0</v>
      </c>
      <c r="K39" s="8">
        <f>FC_TRA_DAVI_PA_E!K39+FC_TRA_DAVI_FR_E!K39</f>
        <v>0</v>
      </c>
      <c r="L39" s="8">
        <f>FC_TRA_DAVI_PA_E!L39+FC_TRA_DAVI_FR_E!L39</f>
        <v>0</v>
      </c>
      <c r="M39" s="8">
        <f>FC_TRA_DAVI_PA_E!M39+FC_TRA_DAVI_FR_E!M39</f>
        <v>0</v>
      </c>
      <c r="N39" s="8">
        <f>FC_TRA_DAVI_PA_E!N39+FC_TRA_DAVI_FR_E!N39</f>
        <v>0</v>
      </c>
      <c r="O39" s="8">
        <f>FC_TRA_DAVI_PA_E!O39+FC_TRA_DAVI_FR_E!O39</f>
        <v>0</v>
      </c>
      <c r="P39" s="8">
        <f>FC_TRA_DAVI_PA_E!P39+FC_TRA_DAVI_FR_E!P39</f>
        <v>0</v>
      </c>
      <c r="Q39" s="8">
        <f>FC_TRA_DAVI_PA_E!Q39+FC_TRA_DAVI_FR_E!Q39</f>
        <v>0</v>
      </c>
      <c r="R39" s="8">
        <f>FC_TRA_DAVI_PA_E!R39+FC_TRA_DAVI_FR_E!R39</f>
        <v>0</v>
      </c>
      <c r="S39" s="8">
        <f>FC_TRA_DAVI_PA_E!S39+FC_TRA_DAVI_FR_E!S39</f>
        <v>0</v>
      </c>
      <c r="T39" s="8">
        <f>FC_TRA_DAVI_PA_E!T39+FC_TRA_DAVI_FR_E!T39</f>
        <v>0</v>
      </c>
      <c r="U39" s="8">
        <f>FC_TRA_DAVI_PA_E!U39+FC_TRA_DAVI_FR_E!U39</f>
        <v>0</v>
      </c>
      <c r="V39" s="8">
        <f>FC_TRA_DAVI_PA_E!V39+FC_TRA_DAVI_FR_E!V39</f>
        <v>0</v>
      </c>
      <c r="W39" s="8">
        <f>FC_TRA_DAVI_PA_E!W39+FC_TRA_DAVI_FR_E!W39</f>
        <v>0</v>
      </c>
      <c r="X39" s="8">
        <f>FC_TRA_DAVI_PA_E!X39+FC_TRA_DAVI_FR_E!X39</f>
        <v>0</v>
      </c>
      <c r="Y39" s="8">
        <f>FC_TRA_DAVI_PA_E!Y39+FC_TRA_DAVI_FR_E!Y39</f>
        <v>0</v>
      </c>
      <c r="Z39" s="8">
        <f>FC_TRA_DAVI_PA_E!Z39+FC_TRA_DAVI_FR_E!Z39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FC_TRA_DAVI_PA_E!C40+FC_TRA_DAVI_FR_E!C40</f>
        <v>336.63229127999983</v>
      </c>
      <c r="D40" s="8">
        <f>FC_TRA_DAVI_PA_E!D40+FC_TRA_DAVI_FR_E!D40</f>
        <v>346.25026800000012</v>
      </c>
      <c r="E40" s="8">
        <f>FC_TRA_DAVI_PA_E!E40+FC_TRA_DAVI_FR_E!E40</f>
        <v>371.89846476000014</v>
      </c>
      <c r="F40" s="8">
        <f>FC_TRA_DAVI_PA_E!F40+FC_TRA_DAVI_FR_E!F40</f>
        <v>346.25026800000018</v>
      </c>
      <c r="G40" s="8">
        <f>FC_TRA_DAVI_PA_E!G40+FC_TRA_DAVI_FR_E!G40</f>
        <v>391.1346770400001</v>
      </c>
      <c r="H40" s="8">
        <f>FC_TRA_DAVI_PA_E!H40+FC_TRA_DAVI_FR_E!H40</f>
        <v>403.95864600000016</v>
      </c>
      <c r="I40" s="8">
        <f>FC_TRA_DAVI_PA_E!I40+FC_TRA_DAVI_FR_E!I40</f>
        <v>397.5466615200001</v>
      </c>
      <c r="J40" s="8">
        <f>FC_TRA_DAVI_PA_E!J40+FC_TRA_DAVI_FR_E!J40</f>
        <v>395.73762876000001</v>
      </c>
      <c r="K40" s="8">
        <f>FC_TRA_DAVI_PA_E!K40+FC_TRA_DAVI_FR_E!K40</f>
        <v>364.8204849600001</v>
      </c>
      <c r="L40" s="8">
        <f>FC_TRA_DAVI_PA_E!L40+FC_TRA_DAVI_FR_E!L40</f>
        <v>340.0870287599999</v>
      </c>
      <c r="M40" s="8">
        <f>FC_TRA_DAVI_PA_E!M40+FC_TRA_DAVI_FR_E!M40</f>
        <v>401.92105752000015</v>
      </c>
      <c r="N40" s="8">
        <f>FC_TRA_DAVI_PA_E!N40+FC_TRA_DAVI_FR_E!N40</f>
        <v>358.63731503999998</v>
      </c>
      <c r="O40" s="8">
        <f>FC_TRA_DAVI_PA_E!O40+FC_TRA_DAVI_FR_E!O40</f>
        <v>361.72890000000001</v>
      </c>
      <c r="P40" s="8">
        <f>FC_TRA_DAVI_PA_E!P40+FC_TRA_DAVI_FR_E!P40</f>
        <v>364.8204849600001</v>
      </c>
      <c r="Q40" s="8">
        <f>FC_TRA_DAVI_PA_E!Q40+FC_TRA_DAVI_FR_E!Q40</f>
        <v>355.5454712400001</v>
      </c>
      <c r="R40" s="8">
        <f>FC_TRA_DAVI_PA_E!R40+FC_TRA_DAVI_FR_E!R40</f>
        <v>374.09575752000018</v>
      </c>
      <c r="S40" s="8">
        <f>FC_TRA_DAVI_PA_E!S40+FC_TRA_DAVI_FR_E!S40</f>
        <v>417.37950000000012</v>
      </c>
      <c r="T40" s="8">
        <f>FC_TRA_DAVI_PA_E!T40+FC_TRA_DAVI_FR_E!T40</f>
        <v>503.35657092000014</v>
      </c>
      <c r="U40" s="8">
        <f>FC_TRA_DAVI_PA_E!U40+FC_TRA_DAVI_FR_E!U40</f>
        <v>536.13166823999984</v>
      </c>
      <c r="V40" s="8">
        <f>FC_TRA_DAVI_PA_E!V40+FC_TRA_DAVI_FR_E!V40</f>
        <v>497.49772752000007</v>
      </c>
      <c r="W40" s="8">
        <f>FC_TRA_DAVI_PA_E!W40+FC_TRA_DAVI_FR_E!W40</f>
        <v>258.47218835999996</v>
      </c>
      <c r="X40" s="8">
        <f>FC_TRA_DAVI_PA_E!X40+FC_TRA_DAVI_FR_E!X40</f>
        <v>340.89383304000006</v>
      </c>
      <c r="Y40" s="8">
        <f>FC_TRA_DAVI_PA_E!Y40+FC_TRA_DAVI_FR_E!Y40</f>
        <v>416.62834632000011</v>
      </c>
      <c r="Z40" s="8">
        <f>FC_TRA_DAVI_PA_E!Z40+FC_TRA_DAVI_FR_E!Z40</f>
        <v>480.63248964000007</v>
      </c>
    </row>
    <row r="41" spans="1:26" ht="11.25" customHeight="1" x14ac:dyDescent="0.2">
      <c r="A41" s="28" t="s">
        <v>68</v>
      </c>
      <c r="B41" s="7" t="s">
        <v>69</v>
      </c>
      <c r="C41" s="8">
        <f>FC_TRA_DAVI_PA_E!C41+FC_TRA_DAVI_FR_E!C41</f>
        <v>0</v>
      </c>
      <c r="D41" s="8">
        <f>FC_TRA_DAVI_PA_E!D41+FC_TRA_DAVI_FR_E!D41</f>
        <v>0</v>
      </c>
      <c r="E41" s="8">
        <f>FC_TRA_DAVI_PA_E!E41+FC_TRA_DAVI_FR_E!E41</f>
        <v>0</v>
      </c>
      <c r="F41" s="8">
        <f>FC_TRA_DAVI_PA_E!F41+FC_TRA_DAVI_FR_E!F41</f>
        <v>0</v>
      </c>
      <c r="G41" s="8">
        <f>FC_TRA_DAVI_PA_E!G41+FC_TRA_DAVI_FR_E!G41</f>
        <v>0</v>
      </c>
      <c r="H41" s="8">
        <f>FC_TRA_DAVI_PA_E!H41+FC_TRA_DAVI_FR_E!H41</f>
        <v>0</v>
      </c>
      <c r="I41" s="8">
        <f>FC_TRA_DAVI_PA_E!I41+FC_TRA_DAVI_FR_E!I41</f>
        <v>0</v>
      </c>
      <c r="J41" s="8">
        <f>FC_TRA_DAVI_PA_E!J41+FC_TRA_DAVI_FR_E!J41</f>
        <v>0</v>
      </c>
      <c r="K41" s="8">
        <f>FC_TRA_DAVI_PA_E!K41+FC_TRA_DAVI_FR_E!K41</f>
        <v>0</v>
      </c>
      <c r="L41" s="8">
        <f>FC_TRA_DAVI_PA_E!L41+FC_TRA_DAVI_FR_E!L41</f>
        <v>0</v>
      </c>
      <c r="M41" s="8">
        <f>FC_TRA_DAVI_PA_E!M41+FC_TRA_DAVI_FR_E!M41</f>
        <v>0</v>
      </c>
      <c r="N41" s="8">
        <f>FC_TRA_DAVI_PA_E!N41+FC_TRA_DAVI_FR_E!N41</f>
        <v>0</v>
      </c>
      <c r="O41" s="8">
        <f>FC_TRA_DAVI_PA_E!O41+FC_TRA_DAVI_FR_E!O41</f>
        <v>0</v>
      </c>
      <c r="P41" s="8">
        <f>FC_TRA_DAVI_PA_E!P41+FC_TRA_DAVI_FR_E!P41</f>
        <v>0</v>
      </c>
      <c r="Q41" s="8">
        <f>FC_TRA_DAVI_PA_E!Q41+FC_TRA_DAVI_FR_E!Q41</f>
        <v>0</v>
      </c>
      <c r="R41" s="8">
        <f>FC_TRA_DAVI_PA_E!R41+FC_TRA_DAVI_FR_E!R41</f>
        <v>0</v>
      </c>
      <c r="S41" s="8">
        <f>FC_TRA_DAVI_PA_E!S41+FC_TRA_DAVI_FR_E!S41</f>
        <v>0</v>
      </c>
      <c r="T41" s="8">
        <f>FC_TRA_DAVI_PA_E!T41+FC_TRA_DAVI_FR_E!T41</f>
        <v>0</v>
      </c>
      <c r="U41" s="8">
        <f>FC_TRA_DAVI_PA_E!U41+FC_TRA_DAVI_FR_E!U41</f>
        <v>0</v>
      </c>
      <c r="V41" s="8">
        <f>FC_TRA_DAVI_PA_E!V41+FC_TRA_DAVI_FR_E!V41</f>
        <v>0</v>
      </c>
      <c r="W41" s="8">
        <f>FC_TRA_DAVI_PA_E!W41+FC_TRA_DAVI_FR_E!W41</f>
        <v>0</v>
      </c>
      <c r="X41" s="8">
        <f>FC_TRA_DAVI_PA_E!X41+FC_TRA_DAVI_FR_E!X41</f>
        <v>0</v>
      </c>
      <c r="Y41" s="8">
        <f>FC_TRA_DAVI_PA_E!Y41+FC_TRA_DAVI_FR_E!Y41</f>
        <v>0</v>
      </c>
      <c r="Z41" s="8">
        <f>FC_TRA_DAVI_PA_E!Z41+FC_TRA_DAVI_FR_E!Z41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FC_TRA_DAVI_PA_E!C42+FC_TRA_DAVI_FR_E!C42</f>
        <v>0</v>
      </c>
      <c r="D42" s="8">
        <f>FC_TRA_DAVI_PA_E!D42+FC_TRA_DAVI_FR_E!D42</f>
        <v>0</v>
      </c>
      <c r="E42" s="8">
        <f>FC_TRA_DAVI_PA_E!E42+FC_TRA_DAVI_FR_E!E42</f>
        <v>0</v>
      </c>
      <c r="F42" s="8">
        <f>FC_TRA_DAVI_PA_E!F42+FC_TRA_DAVI_FR_E!F42</f>
        <v>0</v>
      </c>
      <c r="G42" s="8">
        <f>FC_TRA_DAVI_PA_E!G42+FC_TRA_DAVI_FR_E!G42</f>
        <v>0</v>
      </c>
      <c r="H42" s="8">
        <f>FC_TRA_DAVI_PA_E!H42+FC_TRA_DAVI_FR_E!H42</f>
        <v>0</v>
      </c>
      <c r="I42" s="8">
        <f>FC_TRA_DAVI_PA_E!I42+FC_TRA_DAVI_FR_E!I42</f>
        <v>0</v>
      </c>
      <c r="J42" s="8">
        <f>FC_TRA_DAVI_PA_E!J42+FC_TRA_DAVI_FR_E!J42</f>
        <v>0</v>
      </c>
      <c r="K42" s="8">
        <f>FC_TRA_DAVI_PA_E!K42+FC_TRA_DAVI_FR_E!K42</f>
        <v>0</v>
      </c>
      <c r="L42" s="8">
        <f>FC_TRA_DAVI_PA_E!L42+FC_TRA_DAVI_FR_E!L42</f>
        <v>0</v>
      </c>
      <c r="M42" s="8">
        <f>FC_TRA_DAVI_PA_E!M42+FC_TRA_DAVI_FR_E!M42</f>
        <v>0</v>
      </c>
      <c r="N42" s="8">
        <f>FC_TRA_DAVI_PA_E!N42+FC_TRA_DAVI_FR_E!N42</f>
        <v>0</v>
      </c>
      <c r="O42" s="8">
        <f>FC_TRA_DAVI_PA_E!O42+FC_TRA_DAVI_FR_E!O42</f>
        <v>0</v>
      </c>
      <c r="P42" s="8">
        <f>FC_TRA_DAVI_PA_E!P42+FC_TRA_DAVI_FR_E!P42</f>
        <v>0</v>
      </c>
      <c r="Q42" s="8">
        <f>FC_TRA_DAVI_PA_E!Q42+FC_TRA_DAVI_FR_E!Q42</f>
        <v>0</v>
      </c>
      <c r="R42" s="8">
        <f>FC_TRA_DAVI_PA_E!R42+FC_TRA_DAVI_FR_E!R42</f>
        <v>0</v>
      </c>
      <c r="S42" s="8">
        <f>FC_TRA_DAVI_PA_E!S42+FC_TRA_DAVI_FR_E!S42</f>
        <v>0</v>
      </c>
      <c r="T42" s="8">
        <f>FC_TRA_DAVI_PA_E!T42+FC_TRA_DAVI_FR_E!T42</f>
        <v>0</v>
      </c>
      <c r="U42" s="8">
        <f>FC_TRA_DAVI_PA_E!U42+FC_TRA_DAVI_FR_E!U42</f>
        <v>0</v>
      </c>
      <c r="V42" s="8">
        <f>FC_TRA_DAVI_PA_E!V42+FC_TRA_DAVI_FR_E!V42</f>
        <v>0</v>
      </c>
      <c r="W42" s="8">
        <f>FC_TRA_DAVI_PA_E!W42+FC_TRA_DAVI_FR_E!W42</f>
        <v>0</v>
      </c>
      <c r="X42" s="8">
        <f>FC_TRA_DAVI_PA_E!X42+FC_TRA_DAVI_FR_E!X42</f>
        <v>0</v>
      </c>
      <c r="Y42" s="8">
        <f>FC_TRA_DAVI_PA_E!Y42+FC_TRA_DAVI_FR_E!Y42</f>
        <v>0</v>
      </c>
      <c r="Z42" s="8">
        <f>FC_TRA_DAVI_PA_E!Z42+FC_TRA_DAVI_FR_E!Z42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FC_TRA_DAVI_PA_E!C43+FC_TRA_DAVI_FR_E!C43</f>
        <v>0</v>
      </c>
      <c r="D43" s="8">
        <f>FC_TRA_DAVI_PA_E!D43+FC_TRA_DAVI_FR_E!D43</f>
        <v>0</v>
      </c>
      <c r="E43" s="8">
        <f>FC_TRA_DAVI_PA_E!E43+FC_TRA_DAVI_FR_E!E43</f>
        <v>0</v>
      </c>
      <c r="F43" s="8">
        <f>FC_TRA_DAVI_PA_E!F43+FC_TRA_DAVI_FR_E!F43</f>
        <v>0</v>
      </c>
      <c r="G43" s="8">
        <f>FC_TRA_DAVI_PA_E!G43+FC_TRA_DAVI_FR_E!G43</f>
        <v>0</v>
      </c>
      <c r="H43" s="8">
        <f>FC_TRA_DAVI_PA_E!H43+FC_TRA_DAVI_FR_E!H43</f>
        <v>0</v>
      </c>
      <c r="I43" s="8">
        <f>FC_TRA_DAVI_PA_E!I43+FC_TRA_DAVI_FR_E!I43</f>
        <v>0</v>
      </c>
      <c r="J43" s="8">
        <f>FC_TRA_DAVI_PA_E!J43+FC_TRA_DAVI_FR_E!J43</f>
        <v>0</v>
      </c>
      <c r="K43" s="8">
        <f>FC_TRA_DAVI_PA_E!K43+FC_TRA_DAVI_FR_E!K43</f>
        <v>0</v>
      </c>
      <c r="L43" s="8">
        <f>FC_TRA_DAVI_PA_E!L43+FC_TRA_DAVI_FR_E!L43</f>
        <v>0</v>
      </c>
      <c r="M43" s="8">
        <f>FC_TRA_DAVI_PA_E!M43+FC_TRA_DAVI_FR_E!M43</f>
        <v>0</v>
      </c>
      <c r="N43" s="8">
        <f>FC_TRA_DAVI_PA_E!N43+FC_TRA_DAVI_FR_E!N43</f>
        <v>0</v>
      </c>
      <c r="O43" s="8">
        <f>FC_TRA_DAVI_PA_E!O43+FC_TRA_DAVI_FR_E!O43</f>
        <v>0</v>
      </c>
      <c r="P43" s="8">
        <f>FC_TRA_DAVI_PA_E!P43+FC_TRA_DAVI_FR_E!P43</f>
        <v>0</v>
      </c>
      <c r="Q43" s="8">
        <f>FC_TRA_DAVI_PA_E!Q43+FC_TRA_DAVI_FR_E!Q43</f>
        <v>0</v>
      </c>
      <c r="R43" s="8">
        <f>FC_TRA_DAVI_PA_E!R43+FC_TRA_DAVI_FR_E!R43</f>
        <v>0</v>
      </c>
      <c r="S43" s="8">
        <f>FC_TRA_DAVI_PA_E!S43+FC_TRA_DAVI_FR_E!S43</f>
        <v>0</v>
      </c>
      <c r="T43" s="8">
        <f>FC_TRA_DAVI_PA_E!T43+FC_TRA_DAVI_FR_E!T43</f>
        <v>0</v>
      </c>
      <c r="U43" s="8">
        <f>FC_TRA_DAVI_PA_E!U43+FC_TRA_DAVI_FR_E!U43</f>
        <v>0</v>
      </c>
      <c r="V43" s="8">
        <f>FC_TRA_DAVI_PA_E!V43+FC_TRA_DAVI_FR_E!V43</f>
        <v>0</v>
      </c>
      <c r="W43" s="8">
        <f>FC_TRA_DAVI_PA_E!W43+FC_TRA_DAVI_FR_E!W43</f>
        <v>0</v>
      </c>
      <c r="X43" s="8">
        <f>FC_TRA_DAVI_PA_E!X43+FC_TRA_DAVI_FR_E!X43</f>
        <v>0</v>
      </c>
      <c r="Y43" s="8">
        <f>FC_TRA_DAVI_PA_E!Y43+FC_TRA_DAVI_FR_E!Y43</f>
        <v>0</v>
      </c>
      <c r="Z43" s="8">
        <f>FC_TRA_DAVI_PA_E!Z43+FC_TRA_DAVI_FR_E!Z43</f>
        <v>0</v>
      </c>
    </row>
    <row r="44" spans="1:26" ht="11.25" customHeight="1" x14ac:dyDescent="0.2">
      <c r="A44" s="28" t="s">
        <v>74</v>
      </c>
      <c r="B44" s="7" t="s">
        <v>75</v>
      </c>
      <c r="C44" s="8">
        <f>FC_TRA_DAVI_PA_E!C44+FC_TRA_DAVI_FR_E!C44</f>
        <v>0</v>
      </c>
      <c r="D44" s="8">
        <f>FC_TRA_DAVI_PA_E!D44+FC_TRA_DAVI_FR_E!D44</f>
        <v>0</v>
      </c>
      <c r="E44" s="8">
        <f>FC_TRA_DAVI_PA_E!E44+FC_TRA_DAVI_FR_E!E44</f>
        <v>0</v>
      </c>
      <c r="F44" s="8">
        <f>FC_TRA_DAVI_PA_E!F44+FC_TRA_DAVI_FR_E!F44</f>
        <v>0</v>
      </c>
      <c r="G44" s="8">
        <f>FC_TRA_DAVI_PA_E!G44+FC_TRA_DAVI_FR_E!G44</f>
        <v>0</v>
      </c>
      <c r="H44" s="8">
        <f>FC_TRA_DAVI_PA_E!H44+FC_TRA_DAVI_FR_E!H44</f>
        <v>0</v>
      </c>
      <c r="I44" s="8">
        <f>FC_TRA_DAVI_PA_E!I44+FC_TRA_DAVI_FR_E!I44</f>
        <v>0</v>
      </c>
      <c r="J44" s="8">
        <f>FC_TRA_DAVI_PA_E!J44+FC_TRA_DAVI_FR_E!J44</f>
        <v>0</v>
      </c>
      <c r="K44" s="8">
        <f>FC_TRA_DAVI_PA_E!K44+FC_TRA_DAVI_FR_E!K44</f>
        <v>0</v>
      </c>
      <c r="L44" s="8">
        <f>FC_TRA_DAVI_PA_E!L44+FC_TRA_DAVI_FR_E!L44</f>
        <v>0</v>
      </c>
      <c r="M44" s="8">
        <f>FC_TRA_DAVI_PA_E!M44+FC_TRA_DAVI_FR_E!M44</f>
        <v>0</v>
      </c>
      <c r="N44" s="8">
        <f>FC_TRA_DAVI_PA_E!N44+FC_TRA_DAVI_FR_E!N44</f>
        <v>0</v>
      </c>
      <c r="O44" s="8">
        <f>FC_TRA_DAVI_PA_E!O44+FC_TRA_DAVI_FR_E!O44</f>
        <v>0</v>
      </c>
      <c r="P44" s="8">
        <f>FC_TRA_DAVI_PA_E!P44+FC_TRA_DAVI_FR_E!P44</f>
        <v>0</v>
      </c>
      <c r="Q44" s="8">
        <f>FC_TRA_DAVI_PA_E!Q44+FC_TRA_DAVI_FR_E!Q44</f>
        <v>0</v>
      </c>
      <c r="R44" s="8">
        <f>FC_TRA_DAVI_PA_E!R44+FC_TRA_DAVI_FR_E!R44</f>
        <v>0</v>
      </c>
      <c r="S44" s="8">
        <f>FC_TRA_DAVI_PA_E!S44+FC_TRA_DAVI_FR_E!S44</f>
        <v>0</v>
      </c>
      <c r="T44" s="8">
        <f>FC_TRA_DAVI_PA_E!T44+FC_TRA_DAVI_FR_E!T44</f>
        <v>0</v>
      </c>
      <c r="U44" s="8">
        <f>FC_TRA_DAVI_PA_E!U44+FC_TRA_DAVI_FR_E!U44</f>
        <v>0</v>
      </c>
      <c r="V44" s="8">
        <f>FC_TRA_DAVI_PA_E!V44+FC_TRA_DAVI_FR_E!V44</f>
        <v>0</v>
      </c>
      <c r="W44" s="8">
        <f>FC_TRA_DAVI_PA_E!W44+FC_TRA_DAVI_FR_E!W44</f>
        <v>0</v>
      </c>
      <c r="X44" s="8">
        <f>FC_TRA_DAVI_PA_E!X44+FC_TRA_DAVI_FR_E!X44</f>
        <v>0</v>
      </c>
      <c r="Y44" s="8">
        <f>FC_TRA_DAVI_PA_E!Y44+FC_TRA_DAVI_FR_E!Y44</f>
        <v>0</v>
      </c>
      <c r="Z44" s="8">
        <f>FC_TRA_DAVI_PA_E!Z44+FC_TRA_DAVI_FR_E!Z44</f>
        <v>0</v>
      </c>
    </row>
    <row r="45" spans="1:26" ht="11.25" customHeight="1" x14ac:dyDescent="0.2">
      <c r="A45" s="28" t="s">
        <v>76</v>
      </c>
      <c r="B45" s="7" t="s">
        <v>77</v>
      </c>
      <c r="C45" s="8">
        <f>FC_TRA_DAVI_PA_E!C45+FC_TRA_DAVI_FR_E!C45</f>
        <v>0</v>
      </c>
      <c r="D45" s="8">
        <f>FC_TRA_DAVI_PA_E!D45+FC_TRA_DAVI_FR_E!D45</f>
        <v>0</v>
      </c>
      <c r="E45" s="8">
        <f>FC_TRA_DAVI_PA_E!E45+FC_TRA_DAVI_FR_E!E45</f>
        <v>0</v>
      </c>
      <c r="F45" s="8">
        <f>FC_TRA_DAVI_PA_E!F45+FC_TRA_DAVI_FR_E!F45</f>
        <v>0</v>
      </c>
      <c r="G45" s="8">
        <f>FC_TRA_DAVI_PA_E!G45+FC_TRA_DAVI_FR_E!G45</f>
        <v>0</v>
      </c>
      <c r="H45" s="8">
        <f>FC_TRA_DAVI_PA_E!H45+FC_TRA_DAVI_FR_E!H45</f>
        <v>0</v>
      </c>
      <c r="I45" s="8">
        <f>FC_TRA_DAVI_PA_E!I45+FC_TRA_DAVI_FR_E!I45</f>
        <v>0</v>
      </c>
      <c r="J45" s="8">
        <f>FC_TRA_DAVI_PA_E!J45+FC_TRA_DAVI_FR_E!J45</f>
        <v>0</v>
      </c>
      <c r="K45" s="8">
        <f>FC_TRA_DAVI_PA_E!K45+FC_TRA_DAVI_FR_E!K45</f>
        <v>0</v>
      </c>
      <c r="L45" s="8">
        <f>FC_TRA_DAVI_PA_E!L45+FC_TRA_DAVI_FR_E!L45</f>
        <v>0</v>
      </c>
      <c r="M45" s="8">
        <f>FC_TRA_DAVI_PA_E!M45+FC_TRA_DAVI_FR_E!M45</f>
        <v>0</v>
      </c>
      <c r="N45" s="8">
        <f>FC_TRA_DAVI_PA_E!N45+FC_TRA_DAVI_FR_E!N45</f>
        <v>0</v>
      </c>
      <c r="O45" s="8">
        <f>FC_TRA_DAVI_PA_E!O45+FC_TRA_DAVI_FR_E!O45</f>
        <v>0</v>
      </c>
      <c r="P45" s="8">
        <f>FC_TRA_DAVI_PA_E!P45+FC_TRA_DAVI_FR_E!P45</f>
        <v>0</v>
      </c>
      <c r="Q45" s="8">
        <f>FC_TRA_DAVI_PA_E!Q45+FC_TRA_DAVI_FR_E!Q45</f>
        <v>0</v>
      </c>
      <c r="R45" s="8">
        <f>FC_TRA_DAVI_PA_E!R45+FC_TRA_DAVI_FR_E!R45</f>
        <v>0</v>
      </c>
      <c r="S45" s="8">
        <f>FC_TRA_DAVI_PA_E!S45+FC_TRA_DAVI_FR_E!S45</f>
        <v>0</v>
      </c>
      <c r="T45" s="8">
        <f>FC_TRA_DAVI_PA_E!T45+FC_TRA_DAVI_FR_E!T45</f>
        <v>0</v>
      </c>
      <c r="U45" s="8">
        <f>FC_TRA_DAVI_PA_E!U45+FC_TRA_DAVI_FR_E!U45</f>
        <v>0</v>
      </c>
      <c r="V45" s="8">
        <f>FC_TRA_DAVI_PA_E!V45+FC_TRA_DAVI_FR_E!V45</f>
        <v>0</v>
      </c>
      <c r="W45" s="8">
        <f>FC_TRA_DAVI_PA_E!W45+FC_TRA_DAVI_FR_E!W45</f>
        <v>0</v>
      </c>
      <c r="X45" s="8">
        <f>FC_TRA_DAVI_PA_E!X45+FC_TRA_DAVI_FR_E!X45</f>
        <v>0</v>
      </c>
      <c r="Y45" s="8">
        <f>FC_TRA_DAVI_PA_E!Y45+FC_TRA_DAVI_FR_E!Y45</f>
        <v>0</v>
      </c>
      <c r="Z45" s="8">
        <f>FC_TRA_DAVI_PA_E!Z45+FC_TRA_DAVI_FR_E!Z45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FC_TRA_DAVI_PA_E!C46+FC_TRA_DAVI_FR_E!C46</f>
        <v>0</v>
      </c>
      <c r="D46" s="8">
        <f>FC_TRA_DAVI_PA_E!D46+FC_TRA_DAVI_FR_E!D46</f>
        <v>0</v>
      </c>
      <c r="E46" s="8">
        <f>FC_TRA_DAVI_PA_E!E46+FC_TRA_DAVI_FR_E!E46</f>
        <v>0</v>
      </c>
      <c r="F46" s="8">
        <f>FC_TRA_DAVI_PA_E!F46+FC_TRA_DAVI_FR_E!F46</f>
        <v>0</v>
      </c>
      <c r="G46" s="8">
        <f>FC_TRA_DAVI_PA_E!G46+FC_TRA_DAVI_FR_E!G46</f>
        <v>0</v>
      </c>
      <c r="H46" s="8">
        <f>FC_TRA_DAVI_PA_E!H46+FC_TRA_DAVI_FR_E!H46</f>
        <v>0</v>
      </c>
      <c r="I46" s="8">
        <f>FC_TRA_DAVI_PA_E!I46+FC_TRA_DAVI_FR_E!I46</f>
        <v>0</v>
      </c>
      <c r="J46" s="8">
        <f>FC_TRA_DAVI_PA_E!J46+FC_TRA_DAVI_FR_E!J46</f>
        <v>0</v>
      </c>
      <c r="K46" s="8">
        <f>FC_TRA_DAVI_PA_E!K46+FC_TRA_DAVI_FR_E!K46</f>
        <v>0</v>
      </c>
      <c r="L46" s="8">
        <f>FC_TRA_DAVI_PA_E!L46+FC_TRA_DAVI_FR_E!L46</f>
        <v>0</v>
      </c>
      <c r="M46" s="8">
        <f>FC_TRA_DAVI_PA_E!M46+FC_TRA_DAVI_FR_E!M46</f>
        <v>0</v>
      </c>
      <c r="N46" s="8">
        <f>FC_TRA_DAVI_PA_E!N46+FC_TRA_DAVI_FR_E!N46</f>
        <v>0</v>
      </c>
      <c r="O46" s="8">
        <f>FC_TRA_DAVI_PA_E!O46+FC_TRA_DAVI_FR_E!O46</f>
        <v>0</v>
      </c>
      <c r="P46" s="8">
        <f>FC_TRA_DAVI_PA_E!P46+FC_TRA_DAVI_FR_E!P46</f>
        <v>0</v>
      </c>
      <c r="Q46" s="8">
        <f>FC_TRA_DAVI_PA_E!Q46+FC_TRA_DAVI_FR_E!Q46</f>
        <v>0</v>
      </c>
      <c r="R46" s="8">
        <f>FC_TRA_DAVI_PA_E!R46+FC_TRA_DAVI_FR_E!R46</f>
        <v>0</v>
      </c>
      <c r="S46" s="8">
        <f>FC_TRA_DAVI_PA_E!S46+FC_TRA_DAVI_FR_E!S46</f>
        <v>0</v>
      </c>
      <c r="T46" s="8">
        <f>FC_TRA_DAVI_PA_E!T46+FC_TRA_DAVI_FR_E!T46</f>
        <v>0</v>
      </c>
      <c r="U46" s="8">
        <f>FC_TRA_DAVI_PA_E!U46+FC_TRA_DAVI_FR_E!U46</f>
        <v>0</v>
      </c>
      <c r="V46" s="8">
        <f>FC_TRA_DAVI_PA_E!V46+FC_TRA_DAVI_FR_E!V46</f>
        <v>0</v>
      </c>
      <c r="W46" s="8">
        <f>FC_TRA_DAVI_PA_E!W46+FC_TRA_DAVI_FR_E!W46</f>
        <v>0</v>
      </c>
      <c r="X46" s="8">
        <f>FC_TRA_DAVI_PA_E!X46+FC_TRA_DAVI_FR_E!X46</f>
        <v>0</v>
      </c>
      <c r="Y46" s="8">
        <f>FC_TRA_DAVI_PA_E!Y46+FC_TRA_DAVI_FR_E!Y46</f>
        <v>0</v>
      </c>
      <c r="Z46" s="8">
        <f>FC_TRA_DAVI_PA_E!Z46+FC_TRA_DAVI_FR_E!Z46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FC_TRA_DAVI_PA_E!C47+FC_TRA_DAVI_FR_E!C47</f>
        <v>0</v>
      </c>
      <c r="D47" s="8">
        <f>FC_TRA_DAVI_PA_E!D47+FC_TRA_DAVI_FR_E!D47</f>
        <v>0</v>
      </c>
      <c r="E47" s="8">
        <f>FC_TRA_DAVI_PA_E!E47+FC_TRA_DAVI_FR_E!E47</f>
        <v>0</v>
      </c>
      <c r="F47" s="8">
        <f>FC_TRA_DAVI_PA_E!F47+FC_TRA_DAVI_FR_E!F47</f>
        <v>0</v>
      </c>
      <c r="G47" s="8">
        <f>FC_TRA_DAVI_PA_E!G47+FC_TRA_DAVI_FR_E!G47</f>
        <v>0</v>
      </c>
      <c r="H47" s="8">
        <f>FC_TRA_DAVI_PA_E!H47+FC_TRA_DAVI_FR_E!H47</f>
        <v>0</v>
      </c>
      <c r="I47" s="8">
        <f>FC_TRA_DAVI_PA_E!I47+FC_TRA_DAVI_FR_E!I47</f>
        <v>0</v>
      </c>
      <c r="J47" s="8">
        <f>FC_TRA_DAVI_PA_E!J47+FC_TRA_DAVI_FR_E!J47</f>
        <v>0</v>
      </c>
      <c r="K47" s="8">
        <f>FC_TRA_DAVI_PA_E!K47+FC_TRA_DAVI_FR_E!K47</f>
        <v>0</v>
      </c>
      <c r="L47" s="8">
        <f>FC_TRA_DAVI_PA_E!L47+FC_TRA_DAVI_FR_E!L47</f>
        <v>0</v>
      </c>
      <c r="M47" s="8">
        <f>FC_TRA_DAVI_PA_E!M47+FC_TRA_DAVI_FR_E!M47</f>
        <v>0</v>
      </c>
      <c r="N47" s="8">
        <f>FC_TRA_DAVI_PA_E!N47+FC_TRA_DAVI_FR_E!N47</f>
        <v>0</v>
      </c>
      <c r="O47" s="8">
        <f>FC_TRA_DAVI_PA_E!O47+FC_TRA_DAVI_FR_E!O47</f>
        <v>0</v>
      </c>
      <c r="P47" s="8">
        <f>FC_TRA_DAVI_PA_E!P47+FC_TRA_DAVI_FR_E!P47</f>
        <v>0</v>
      </c>
      <c r="Q47" s="8">
        <f>FC_TRA_DAVI_PA_E!Q47+FC_TRA_DAVI_FR_E!Q47</f>
        <v>0</v>
      </c>
      <c r="R47" s="8">
        <f>FC_TRA_DAVI_PA_E!R47+FC_TRA_DAVI_FR_E!R47</f>
        <v>0</v>
      </c>
      <c r="S47" s="8">
        <f>FC_TRA_DAVI_PA_E!S47+FC_TRA_DAVI_FR_E!S47</f>
        <v>0</v>
      </c>
      <c r="T47" s="8">
        <f>FC_TRA_DAVI_PA_E!T47+FC_TRA_DAVI_FR_E!T47</f>
        <v>0</v>
      </c>
      <c r="U47" s="8">
        <f>FC_TRA_DAVI_PA_E!U47+FC_TRA_DAVI_FR_E!U47</f>
        <v>0</v>
      </c>
      <c r="V47" s="8">
        <f>FC_TRA_DAVI_PA_E!V47+FC_TRA_DAVI_FR_E!V47</f>
        <v>0</v>
      </c>
      <c r="W47" s="8">
        <f>FC_TRA_DAVI_PA_E!W47+FC_TRA_DAVI_FR_E!W47</f>
        <v>0</v>
      </c>
      <c r="X47" s="8">
        <f>FC_TRA_DAVI_PA_E!X47+FC_TRA_DAVI_FR_E!X47</f>
        <v>0</v>
      </c>
      <c r="Y47" s="8">
        <f>FC_TRA_DAVI_PA_E!Y47+FC_TRA_DAVI_FR_E!Y47</f>
        <v>0</v>
      </c>
      <c r="Z47" s="8">
        <f>FC_TRA_DAVI_PA_E!Z47+FC_TRA_DAVI_FR_E!Z47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FC_TRA_DAVI_PA_E!C48+FC_TRA_DAVI_FR_E!C48</f>
        <v>0</v>
      </c>
      <c r="D48" s="8">
        <f>FC_TRA_DAVI_PA_E!D48+FC_TRA_DAVI_FR_E!D48</f>
        <v>0</v>
      </c>
      <c r="E48" s="8">
        <f>FC_TRA_DAVI_PA_E!E48+FC_TRA_DAVI_FR_E!E48</f>
        <v>0</v>
      </c>
      <c r="F48" s="8">
        <f>FC_TRA_DAVI_PA_E!F48+FC_TRA_DAVI_FR_E!F48</f>
        <v>0</v>
      </c>
      <c r="G48" s="8">
        <f>FC_TRA_DAVI_PA_E!G48+FC_TRA_DAVI_FR_E!G48</f>
        <v>0</v>
      </c>
      <c r="H48" s="8">
        <f>FC_TRA_DAVI_PA_E!H48+FC_TRA_DAVI_FR_E!H48</f>
        <v>0</v>
      </c>
      <c r="I48" s="8">
        <f>FC_TRA_DAVI_PA_E!I48+FC_TRA_DAVI_FR_E!I48</f>
        <v>0</v>
      </c>
      <c r="J48" s="8">
        <f>FC_TRA_DAVI_PA_E!J48+FC_TRA_DAVI_FR_E!J48</f>
        <v>0</v>
      </c>
      <c r="K48" s="8">
        <f>FC_TRA_DAVI_PA_E!K48+FC_TRA_DAVI_FR_E!K48</f>
        <v>0</v>
      </c>
      <c r="L48" s="8">
        <f>FC_TRA_DAVI_PA_E!L48+FC_TRA_DAVI_FR_E!L48</f>
        <v>0</v>
      </c>
      <c r="M48" s="8">
        <f>FC_TRA_DAVI_PA_E!M48+FC_TRA_DAVI_FR_E!M48</f>
        <v>0</v>
      </c>
      <c r="N48" s="8">
        <f>FC_TRA_DAVI_PA_E!N48+FC_TRA_DAVI_FR_E!N48</f>
        <v>0</v>
      </c>
      <c r="O48" s="8">
        <f>FC_TRA_DAVI_PA_E!O48+FC_TRA_DAVI_FR_E!O48</f>
        <v>0</v>
      </c>
      <c r="P48" s="8">
        <f>FC_TRA_DAVI_PA_E!P48+FC_TRA_DAVI_FR_E!P48</f>
        <v>0</v>
      </c>
      <c r="Q48" s="8">
        <f>FC_TRA_DAVI_PA_E!Q48+FC_TRA_DAVI_FR_E!Q48</f>
        <v>0</v>
      </c>
      <c r="R48" s="8">
        <f>FC_TRA_DAVI_PA_E!R48+FC_TRA_DAVI_FR_E!R48</f>
        <v>0</v>
      </c>
      <c r="S48" s="8">
        <f>FC_TRA_DAVI_PA_E!S48+FC_TRA_DAVI_FR_E!S48</f>
        <v>0</v>
      </c>
      <c r="T48" s="8">
        <f>FC_TRA_DAVI_PA_E!T48+FC_TRA_DAVI_FR_E!T48</f>
        <v>0</v>
      </c>
      <c r="U48" s="8">
        <f>FC_TRA_DAVI_PA_E!U48+FC_TRA_DAVI_FR_E!U48</f>
        <v>0</v>
      </c>
      <c r="V48" s="8">
        <f>FC_TRA_DAVI_PA_E!V48+FC_TRA_DAVI_FR_E!V48</f>
        <v>0</v>
      </c>
      <c r="W48" s="8">
        <f>FC_TRA_DAVI_PA_E!W48+FC_TRA_DAVI_FR_E!W48</f>
        <v>0</v>
      </c>
      <c r="X48" s="8">
        <f>FC_TRA_DAVI_PA_E!X48+FC_TRA_DAVI_FR_E!X48</f>
        <v>0</v>
      </c>
      <c r="Y48" s="8">
        <f>FC_TRA_DAVI_PA_E!Y48+FC_TRA_DAVI_FR_E!Y48</f>
        <v>0</v>
      </c>
      <c r="Z48" s="8">
        <f>FC_TRA_DAVI_PA_E!Z48+FC_TRA_DAVI_FR_E!Z48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FC_TRA_DAVI_PA_E!C49+FC_TRA_DAVI_FR_E!C49</f>
        <v>0</v>
      </c>
      <c r="D49" s="8">
        <f>FC_TRA_DAVI_PA_E!D49+FC_TRA_DAVI_FR_E!D49</f>
        <v>0</v>
      </c>
      <c r="E49" s="8">
        <f>FC_TRA_DAVI_PA_E!E49+FC_TRA_DAVI_FR_E!E49</f>
        <v>0</v>
      </c>
      <c r="F49" s="8">
        <f>FC_TRA_DAVI_PA_E!F49+FC_TRA_DAVI_FR_E!F49</f>
        <v>0</v>
      </c>
      <c r="G49" s="8">
        <f>FC_TRA_DAVI_PA_E!G49+FC_TRA_DAVI_FR_E!G49</f>
        <v>0</v>
      </c>
      <c r="H49" s="8">
        <f>FC_TRA_DAVI_PA_E!H49+FC_TRA_DAVI_FR_E!H49</f>
        <v>0</v>
      </c>
      <c r="I49" s="8">
        <f>FC_TRA_DAVI_PA_E!I49+FC_TRA_DAVI_FR_E!I49</f>
        <v>0</v>
      </c>
      <c r="J49" s="8">
        <f>FC_TRA_DAVI_PA_E!J49+FC_TRA_DAVI_FR_E!J49</f>
        <v>0</v>
      </c>
      <c r="K49" s="8">
        <f>FC_TRA_DAVI_PA_E!K49+FC_TRA_DAVI_FR_E!K49</f>
        <v>0</v>
      </c>
      <c r="L49" s="8">
        <f>FC_TRA_DAVI_PA_E!L49+FC_TRA_DAVI_FR_E!L49</f>
        <v>0</v>
      </c>
      <c r="M49" s="8">
        <f>FC_TRA_DAVI_PA_E!M49+FC_TRA_DAVI_FR_E!M49</f>
        <v>0</v>
      </c>
      <c r="N49" s="8">
        <f>FC_TRA_DAVI_PA_E!N49+FC_TRA_DAVI_FR_E!N49</f>
        <v>0</v>
      </c>
      <c r="O49" s="8">
        <f>FC_TRA_DAVI_PA_E!O49+FC_TRA_DAVI_FR_E!O49</f>
        <v>0</v>
      </c>
      <c r="P49" s="8">
        <f>FC_TRA_DAVI_PA_E!P49+FC_TRA_DAVI_FR_E!P49</f>
        <v>0</v>
      </c>
      <c r="Q49" s="8">
        <f>FC_TRA_DAVI_PA_E!Q49+FC_TRA_DAVI_FR_E!Q49</f>
        <v>0</v>
      </c>
      <c r="R49" s="8">
        <f>FC_TRA_DAVI_PA_E!R49+FC_TRA_DAVI_FR_E!R49</f>
        <v>0</v>
      </c>
      <c r="S49" s="8">
        <f>FC_TRA_DAVI_PA_E!S49+FC_TRA_DAVI_FR_E!S49</f>
        <v>0</v>
      </c>
      <c r="T49" s="8">
        <f>FC_TRA_DAVI_PA_E!T49+FC_TRA_DAVI_FR_E!T49</f>
        <v>0</v>
      </c>
      <c r="U49" s="8">
        <f>FC_TRA_DAVI_PA_E!U49+FC_TRA_DAVI_FR_E!U49</f>
        <v>0</v>
      </c>
      <c r="V49" s="8">
        <f>FC_TRA_DAVI_PA_E!V49+FC_TRA_DAVI_FR_E!V49</f>
        <v>0</v>
      </c>
      <c r="W49" s="8">
        <f>FC_TRA_DAVI_PA_E!W49+FC_TRA_DAVI_FR_E!W49</f>
        <v>0</v>
      </c>
      <c r="X49" s="8">
        <f>FC_TRA_DAVI_PA_E!X49+FC_TRA_DAVI_FR_E!X49</f>
        <v>0</v>
      </c>
      <c r="Y49" s="8">
        <f>FC_TRA_DAVI_PA_E!Y49+FC_TRA_DAVI_FR_E!Y49</f>
        <v>0</v>
      </c>
      <c r="Z49" s="8">
        <f>FC_TRA_DAVI_PA_E!Z49+FC_TRA_DAVI_FR_E!Z49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FC_TRA_DAVI_PA_E!C50+FC_TRA_DAVI_FR_E!C50</f>
        <v>0</v>
      </c>
      <c r="D50" s="8">
        <f>FC_TRA_DAVI_PA_E!D50+FC_TRA_DAVI_FR_E!D50</f>
        <v>0</v>
      </c>
      <c r="E50" s="8">
        <f>FC_TRA_DAVI_PA_E!E50+FC_TRA_DAVI_FR_E!E50</f>
        <v>0</v>
      </c>
      <c r="F50" s="8">
        <f>FC_TRA_DAVI_PA_E!F50+FC_TRA_DAVI_FR_E!F50</f>
        <v>0</v>
      </c>
      <c r="G50" s="8">
        <f>FC_TRA_DAVI_PA_E!G50+FC_TRA_DAVI_FR_E!G50</f>
        <v>0</v>
      </c>
      <c r="H50" s="8">
        <f>FC_TRA_DAVI_PA_E!H50+FC_TRA_DAVI_FR_E!H50</f>
        <v>0</v>
      </c>
      <c r="I50" s="8">
        <f>FC_TRA_DAVI_PA_E!I50+FC_TRA_DAVI_FR_E!I50</f>
        <v>0</v>
      </c>
      <c r="J50" s="8">
        <f>FC_TRA_DAVI_PA_E!J50+FC_TRA_DAVI_FR_E!J50</f>
        <v>0</v>
      </c>
      <c r="K50" s="8">
        <f>FC_TRA_DAVI_PA_E!K50+FC_TRA_DAVI_FR_E!K50</f>
        <v>0</v>
      </c>
      <c r="L50" s="8">
        <f>FC_TRA_DAVI_PA_E!L50+FC_TRA_DAVI_FR_E!L50</f>
        <v>0</v>
      </c>
      <c r="M50" s="8">
        <f>FC_TRA_DAVI_PA_E!M50+FC_TRA_DAVI_FR_E!M50</f>
        <v>0</v>
      </c>
      <c r="N50" s="8">
        <f>FC_TRA_DAVI_PA_E!N50+FC_TRA_DAVI_FR_E!N50</f>
        <v>0</v>
      </c>
      <c r="O50" s="8">
        <f>FC_TRA_DAVI_PA_E!O50+FC_TRA_DAVI_FR_E!O50</f>
        <v>0</v>
      </c>
      <c r="P50" s="8">
        <f>FC_TRA_DAVI_PA_E!P50+FC_TRA_DAVI_FR_E!P50</f>
        <v>0</v>
      </c>
      <c r="Q50" s="8">
        <f>FC_TRA_DAVI_PA_E!Q50+FC_TRA_DAVI_FR_E!Q50</f>
        <v>0</v>
      </c>
      <c r="R50" s="8">
        <f>FC_TRA_DAVI_PA_E!R50+FC_TRA_DAVI_FR_E!R50</f>
        <v>0</v>
      </c>
      <c r="S50" s="8">
        <f>FC_TRA_DAVI_PA_E!S50+FC_TRA_DAVI_FR_E!S50</f>
        <v>0</v>
      </c>
      <c r="T50" s="8">
        <f>FC_TRA_DAVI_PA_E!T50+FC_TRA_DAVI_FR_E!T50</f>
        <v>0</v>
      </c>
      <c r="U50" s="8">
        <f>FC_TRA_DAVI_PA_E!U50+FC_TRA_DAVI_FR_E!U50</f>
        <v>0</v>
      </c>
      <c r="V50" s="8">
        <f>FC_TRA_DAVI_PA_E!V50+FC_TRA_DAVI_FR_E!V50</f>
        <v>0</v>
      </c>
      <c r="W50" s="8">
        <f>FC_TRA_DAVI_PA_E!W50+FC_TRA_DAVI_FR_E!W50</f>
        <v>0</v>
      </c>
      <c r="X50" s="8">
        <f>FC_TRA_DAVI_PA_E!X50+FC_TRA_DAVI_FR_E!X50</f>
        <v>0</v>
      </c>
      <c r="Y50" s="8">
        <f>FC_TRA_DAVI_PA_E!Y50+FC_TRA_DAVI_FR_E!Y50</f>
        <v>0</v>
      </c>
      <c r="Z50" s="8">
        <f>FC_TRA_DAVI_PA_E!Z50+FC_TRA_DAVI_FR_E!Z50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FC_TRA_DAVI_PA_E!C51+FC_TRA_DAVI_FR_E!C51</f>
        <v>0</v>
      </c>
      <c r="D51" s="27">
        <f>FC_TRA_DAVI_PA_E!D51+FC_TRA_DAVI_FR_E!D51</f>
        <v>0</v>
      </c>
      <c r="E51" s="27">
        <f>FC_TRA_DAVI_PA_E!E51+FC_TRA_DAVI_FR_E!E51</f>
        <v>0</v>
      </c>
      <c r="F51" s="27">
        <f>FC_TRA_DAVI_PA_E!F51+FC_TRA_DAVI_FR_E!F51</f>
        <v>0</v>
      </c>
      <c r="G51" s="27">
        <f>FC_TRA_DAVI_PA_E!G51+FC_TRA_DAVI_FR_E!G51</f>
        <v>0</v>
      </c>
      <c r="H51" s="27">
        <f>FC_TRA_DAVI_PA_E!H51+FC_TRA_DAVI_FR_E!H51</f>
        <v>0</v>
      </c>
      <c r="I51" s="27">
        <f>FC_TRA_DAVI_PA_E!I51+FC_TRA_DAVI_FR_E!I51</f>
        <v>0</v>
      </c>
      <c r="J51" s="27">
        <f>FC_TRA_DAVI_PA_E!J51+FC_TRA_DAVI_FR_E!J51</f>
        <v>0</v>
      </c>
      <c r="K51" s="27">
        <f>FC_TRA_DAVI_PA_E!K51+FC_TRA_DAVI_FR_E!K51</f>
        <v>0</v>
      </c>
      <c r="L51" s="27">
        <f>FC_TRA_DAVI_PA_E!L51+FC_TRA_DAVI_FR_E!L51</f>
        <v>0</v>
      </c>
      <c r="M51" s="27">
        <f>FC_TRA_DAVI_PA_E!M51+FC_TRA_DAVI_FR_E!M51</f>
        <v>0</v>
      </c>
      <c r="N51" s="27">
        <f>FC_TRA_DAVI_PA_E!N51+FC_TRA_DAVI_FR_E!N51</f>
        <v>0</v>
      </c>
      <c r="O51" s="27">
        <f>FC_TRA_DAVI_PA_E!O51+FC_TRA_DAVI_FR_E!O51</f>
        <v>0</v>
      </c>
      <c r="P51" s="27">
        <f>FC_TRA_DAVI_PA_E!P51+FC_TRA_DAVI_FR_E!P51</f>
        <v>0</v>
      </c>
      <c r="Q51" s="27">
        <f>FC_TRA_DAVI_PA_E!Q51+FC_TRA_DAVI_FR_E!Q51</f>
        <v>0</v>
      </c>
      <c r="R51" s="27">
        <f>FC_TRA_DAVI_PA_E!R51+FC_TRA_DAVI_FR_E!R51</f>
        <v>0</v>
      </c>
      <c r="S51" s="27">
        <f>FC_TRA_DAVI_PA_E!S51+FC_TRA_DAVI_FR_E!S51</f>
        <v>0</v>
      </c>
      <c r="T51" s="27">
        <f>FC_TRA_DAVI_PA_E!T51+FC_TRA_DAVI_FR_E!T51</f>
        <v>0</v>
      </c>
      <c r="U51" s="27">
        <f>FC_TRA_DAVI_PA_E!U51+FC_TRA_DAVI_FR_E!U51</f>
        <v>0</v>
      </c>
      <c r="V51" s="27">
        <f>FC_TRA_DAVI_PA_E!V51+FC_TRA_DAVI_FR_E!V51</f>
        <v>0</v>
      </c>
      <c r="W51" s="27">
        <f>FC_TRA_DAVI_PA_E!W51+FC_TRA_DAVI_FR_E!W51</f>
        <v>0</v>
      </c>
      <c r="X51" s="27">
        <f>FC_TRA_DAVI_PA_E!X51+FC_TRA_DAVI_FR_E!X51</f>
        <v>0</v>
      </c>
      <c r="Y51" s="27">
        <f>FC_TRA_DAVI_PA_E!Y51+FC_TRA_DAVI_FR_E!Y51</f>
        <v>0</v>
      </c>
      <c r="Z51" s="27">
        <f>FC_TRA_DAVI_PA_E!Z51+FC_TRA_DAVI_FR_E!Z51</f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W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ref="X52:Z52" si="21">SUM(X53:X54)</f>
        <v>0</v>
      </c>
      <c r="Y52" s="27">
        <f t="shared" si="21"/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f>FC_TRA_DAVI_PA_E!C53+FC_TRA_DAVI_FR_E!C53</f>
        <v>0</v>
      </c>
      <c r="D53" s="8">
        <f>FC_TRA_DAVI_PA_E!D53+FC_TRA_DAVI_FR_E!D53</f>
        <v>0</v>
      </c>
      <c r="E53" s="8">
        <f>FC_TRA_DAVI_PA_E!E53+FC_TRA_DAVI_FR_E!E53</f>
        <v>0</v>
      </c>
      <c r="F53" s="8">
        <f>FC_TRA_DAVI_PA_E!F53+FC_TRA_DAVI_FR_E!F53</f>
        <v>0</v>
      </c>
      <c r="G53" s="8">
        <f>FC_TRA_DAVI_PA_E!G53+FC_TRA_DAVI_FR_E!G53</f>
        <v>0</v>
      </c>
      <c r="H53" s="8">
        <f>FC_TRA_DAVI_PA_E!H53+FC_TRA_DAVI_FR_E!H53</f>
        <v>0</v>
      </c>
      <c r="I53" s="8">
        <f>FC_TRA_DAVI_PA_E!I53+FC_TRA_DAVI_FR_E!I53</f>
        <v>0</v>
      </c>
      <c r="J53" s="8">
        <f>FC_TRA_DAVI_PA_E!J53+FC_TRA_DAVI_FR_E!J53</f>
        <v>0</v>
      </c>
      <c r="K53" s="8">
        <f>FC_TRA_DAVI_PA_E!K53+FC_TRA_DAVI_FR_E!K53</f>
        <v>0</v>
      </c>
      <c r="L53" s="8">
        <f>FC_TRA_DAVI_PA_E!L53+FC_TRA_DAVI_FR_E!L53</f>
        <v>0</v>
      </c>
      <c r="M53" s="8">
        <f>FC_TRA_DAVI_PA_E!M53+FC_TRA_DAVI_FR_E!M53</f>
        <v>0</v>
      </c>
      <c r="N53" s="8">
        <f>FC_TRA_DAVI_PA_E!N53+FC_TRA_DAVI_FR_E!N53</f>
        <v>0</v>
      </c>
      <c r="O53" s="8">
        <f>FC_TRA_DAVI_PA_E!O53+FC_TRA_DAVI_FR_E!O53</f>
        <v>0</v>
      </c>
      <c r="P53" s="8">
        <f>FC_TRA_DAVI_PA_E!P53+FC_TRA_DAVI_FR_E!P53</f>
        <v>0</v>
      </c>
      <c r="Q53" s="8">
        <f>FC_TRA_DAVI_PA_E!Q53+FC_TRA_DAVI_FR_E!Q53</f>
        <v>0</v>
      </c>
      <c r="R53" s="8">
        <f>FC_TRA_DAVI_PA_E!R53+FC_TRA_DAVI_FR_E!R53</f>
        <v>0</v>
      </c>
      <c r="S53" s="8">
        <f>FC_TRA_DAVI_PA_E!S53+FC_TRA_DAVI_FR_E!S53</f>
        <v>0</v>
      </c>
      <c r="T53" s="8">
        <f>FC_TRA_DAVI_PA_E!T53+FC_TRA_DAVI_FR_E!T53</f>
        <v>0</v>
      </c>
      <c r="U53" s="8">
        <f>FC_TRA_DAVI_PA_E!U53+FC_TRA_DAVI_FR_E!U53</f>
        <v>0</v>
      </c>
      <c r="V53" s="8">
        <f>FC_TRA_DAVI_PA_E!V53+FC_TRA_DAVI_FR_E!V53</f>
        <v>0</v>
      </c>
      <c r="W53" s="8">
        <f>FC_TRA_DAVI_PA_E!W53+FC_TRA_DAVI_FR_E!W53</f>
        <v>0</v>
      </c>
      <c r="X53" s="8">
        <f>FC_TRA_DAVI_PA_E!X53+FC_TRA_DAVI_FR_E!X53</f>
        <v>0</v>
      </c>
      <c r="Y53" s="8">
        <f>FC_TRA_DAVI_PA_E!Y53+FC_TRA_DAVI_FR_E!Y53</f>
        <v>0</v>
      </c>
      <c r="Z53" s="8">
        <f>FC_TRA_DAVI_PA_E!Z53+FC_TRA_DAVI_FR_E!Z53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FC_TRA_DAVI_PA_E!C54+FC_TRA_DAVI_FR_E!C54</f>
        <v>0</v>
      </c>
      <c r="D54" s="45">
        <f>FC_TRA_DAVI_PA_E!D54+FC_TRA_DAVI_FR_E!D54</f>
        <v>0</v>
      </c>
      <c r="E54" s="45">
        <f>FC_TRA_DAVI_PA_E!E54+FC_TRA_DAVI_FR_E!E54</f>
        <v>0</v>
      </c>
      <c r="F54" s="45">
        <f>FC_TRA_DAVI_PA_E!F54+FC_TRA_DAVI_FR_E!F54</f>
        <v>0</v>
      </c>
      <c r="G54" s="45">
        <f>FC_TRA_DAVI_PA_E!G54+FC_TRA_DAVI_FR_E!G54</f>
        <v>0</v>
      </c>
      <c r="H54" s="45">
        <f>FC_TRA_DAVI_PA_E!H54+FC_TRA_DAVI_FR_E!H54</f>
        <v>0</v>
      </c>
      <c r="I54" s="45">
        <f>FC_TRA_DAVI_PA_E!I54+FC_TRA_DAVI_FR_E!I54</f>
        <v>0</v>
      </c>
      <c r="J54" s="45">
        <f>FC_TRA_DAVI_PA_E!J54+FC_TRA_DAVI_FR_E!J54</f>
        <v>0</v>
      </c>
      <c r="K54" s="45">
        <f>FC_TRA_DAVI_PA_E!K54+FC_TRA_DAVI_FR_E!K54</f>
        <v>0</v>
      </c>
      <c r="L54" s="45">
        <f>FC_TRA_DAVI_PA_E!L54+FC_TRA_DAVI_FR_E!L54</f>
        <v>0</v>
      </c>
      <c r="M54" s="45">
        <f>FC_TRA_DAVI_PA_E!M54+FC_TRA_DAVI_FR_E!M54</f>
        <v>0</v>
      </c>
      <c r="N54" s="45">
        <f>FC_TRA_DAVI_PA_E!N54+FC_TRA_DAVI_FR_E!N54</f>
        <v>0</v>
      </c>
      <c r="O54" s="45">
        <f>FC_TRA_DAVI_PA_E!O54+FC_TRA_DAVI_FR_E!O54</f>
        <v>0</v>
      </c>
      <c r="P54" s="45">
        <f>FC_TRA_DAVI_PA_E!P54+FC_TRA_DAVI_FR_E!P54</f>
        <v>0</v>
      </c>
      <c r="Q54" s="45">
        <f>FC_TRA_DAVI_PA_E!Q54+FC_TRA_DAVI_FR_E!Q54</f>
        <v>0</v>
      </c>
      <c r="R54" s="45">
        <f>FC_TRA_DAVI_PA_E!R54+FC_TRA_DAVI_FR_E!R54</f>
        <v>0</v>
      </c>
      <c r="S54" s="45">
        <f>FC_TRA_DAVI_PA_E!S54+FC_TRA_DAVI_FR_E!S54</f>
        <v>0</v>
      </c>
      <c r="T54" s="45">
        <f>FC_TRA_DAVI_PA_E!T54+FC_TRA_DAVI_FR_E!T54</f>
        <v>0</v>
      </c>
      <c r="U54" s="45">
        <f>FC_TRA_DAVI_PA_E!U54+FC_TRA_DAVI_FR_E!U54</f>
        <v>0</v>
      </c>
      <c r="V54" s="45">
        <f>FC_TRA_DAVI_PA_E!V54+FC_TRA_DAVI_FR_E!V54</f>
        <v>0</v>
      </c>
      <c r="W54" s="45">
        <f>FC_TRA_DAVI_PA_E!W54+FC_TRA_DAVI_FR_E!W54</f>
        <v>0</v>
      </c>
      <c r="X54" s="45">
        <f>FC_TRA_DAVI_PA_E!X54+FC_TRA_DAVI_FR_E!X54</f>
        <v>0</v>
      </c>
      <c r="Y54" s="45">
        <f>FC_TRA_DAVI_PA_E!Y54+FC_TRA_DAVI_FR_E!Y54</f>
        <v>0</v>
      </c>
      <c r="Z54" s="45">
        <f>FC_TRA_DAVI_PA_E!Z54+FC_TRA_DAVI_FR_E!Z54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f>FC_TRA_DAVI_PA_E!C62+FC_TRA_DAVI_FR_E!C62</f>
        <v>0</v>
      </c>
      <c r="D62" s="52">
        <f>FC_TRA_DAVI_PA_E!D62+FC_TRA_DAVI_FR_E!D62</f>
        <v>0</v>
      </c>
      <c r="E62" s="52">
        <f>FC_TRA_DAVI_PA_E!E62+FC_TRA_DAVI_FR_E!E62</f>
        <v>0</v>
      </c>
      <c r="F62" s="52">
        <f>FC_TRA_DAVI_PA_E!F62+FC_TRA_DAVI_FR_E!F62</f>
        <v>0</v>
      </c>
      <c r="G62" s="52">
        <f>FC_TRA_DAVI_PA_E!G62+FC_TRA_DAVI_FR_E!G62</f>
        <v>0</v>
      </c>
      <c r="H62" s="52">
        <f>FC_TRA_DAVI_PA_E!H62+FC_TRA_DAVI_FR_E!H62</f>
        <v>0</v>
      </c>
      <c r="I62" s="52">
        <f>FC_TRA_DAVI_PA_E!I62+FC_TRA_DAVI_FR_E!I62</f>
        <v>0</v>
      </c>
      <c r="J62" s="52">
        <f>FC_TRA_DAVI_PA_E!J62+FC_TRA_DAVI_FR_E!J62</f>
        <v>0</v>
      </c>
      <c r="K62" s="52">
        <f>FC_TRA_DAVI_PA_E!K62+FC_TRA_DAVI_FR_E!K62</f>
        <v>0</v>
      </c>
      <c r="L62" s="52">
        <f>FC_TRA_DAVI_PA_E!L62+FC_TRA_DAVI_FR_E!L62</f>
        <v>0</v>
      </c>
      <c r="M62" s="52">
        <f>FC_TRA_DAVI_PA_E!M62+FC_TRA_DAVI_FR_E!M62</f>
        <v>0</v>
      </c>
      <c r="N62" s="52">
        <f>FC_TRA_DAVI_PA_E!N62+FC_TRA_DAVI_FR_E!N62</f>
        <v>0</v>
      </c>
      <c r="O62" s="52">
        <f>FC_TRA_DAVI_PA_E!O62+FC_TRA_DAVI_FR_E!O62</f>
        <v>0</v>
      </c>
      <c r="P62" s="52">
        <f>FC_TRA_DAVI_PA_E!P62+FC_TRA_DAVI_FR_E!P62</f>
        <v>0</v>
      </c>
      <c r="Q62" s="52">
        <f>FC_TRA_DAVI_PA_E!Q62+FC_TRA_DAVI_FR_E!Q62</f>
        <v>0</v>
      </c>
      <c r="R62" s="52">
        <f>FC_TRA_DAVI_PA_E!R62+FC_TRA_DAVI_FR_E!R62</f>
        <v>0</v>
      </c>
      <c r="S62" s="52">
        <f>FC_TRA_DAVI_PA_E!S62+FC_TRA_DAVI_FR_E!S62</f>
        <v>0</v>
      </c>
      <c r="T62" s="52">
        <f>FC_TRA_DAVI_PA_E!T62+FC_TRA_DAVI_FR_E!T62</f>
        <v>0</v>
      </c>
      <c r="U62" s="52">
        <f>FC_TRA_DAVI_PA_E!U62+FC_TRA_DAVI_FR_E!U62</f>
        <v>0</v>
      </c>
      <c r="V62" s="52">
        <f>FC_TRA_DAVI_PA_E!V62+FC_TRA_DAVI_FR_E!V62</f>
        <v>0</v>
      </c>
      <c r="W62" s="52">
        <f>FC_TRA_DAVI_PA_E!W62+FC_TRA_DAVI_FR_E!W62</f>
        <v>0</v>
      </c>
      <c r="X62" s="52">
        <f>FC_TRA_DAVI_PA_E!X62+FC_TRA_DAVI_FR_E!X62</f>
        <v>0</v>
      </c>
      <c r="Y62" s="52">
        <f>FC_TRA_DAVI_PA_E!Y62+FC_TRA_DAVI_FR_E!Y62</f>
        <v>0</v>
      </c>
      <c r="Z62" s="52">
        <f>FC_TRA_DAVI_PA_E!Z62+FC_TRA_DAVI_FR_E!Z62</f>
        <v>0</v>
      </c>
    </row>
    <row r="63" spans="1:26" ht="11.25" customHeight="1" x14ac:dyDescent="0.2">
      <c r="A63" s="50" t="s">
        <v>94</v>
      </c>
      <c r="B63" s="51" t="s">
        <v>95</v>
      </c>
      <c r="C63" s="52">
        <f>FC_TRA_DAVI_PA_E!C63+FC_TRA_DAVI_FR_E!C63</f>
        <v>0</v>
      </c>
      <c r="D63" s="52">
        <f>FC_TRA_DAVI_PA_E!D63+FC_TRA_DAVI_FR_E!D63</f>
        <v>0</v>
      </c>
      <c r="E63" s="52">
        <f>FC_TRA_DAVI_PA_E!E63+FC_TRA_DAVI_FR_E!E63</f>
        <v>0</v>
      </c>
      <c r="F63" s="52">
        <f>FC_TRA_DAVI_PA_E!F63+FC_TRA_DAVI_FR_E!F63</f>
        <v>0</v>
      </c>
      <c r="G63" s="52">
        <f>FC_TRA_DAVI_PA_E!G63+FC_TRA_DAVI_FR_E!G63</f>
        <v>0</v>
      </c>
      <c r="H63" s="52">
        <f>FC_TRA_DAVI_PA_E!H63+FC_TRA_DAVI_FR_E!H63</f>
        <v>0</v>
      </c>
      <c r="I63" s="52">
        <f>FC_TRA_DAVI_PA_E!I63+FC_TRA_DAVI_FR_E!I63</f>
        <v>0</v>
      </c>
      <c r="J63" s="52">
        <f>FC_TRA_DAVI_PA_E!J63+FC_TRA_DAVI_FR_E!J63</f>
        <v>0</v>
      </c>
      <c r="K63" s="52">
        <f>FC_TRA_DAVI_PA_E!K63+FC_TRA_DAVI_FR_E!K63</f>
        <v>0</v>
      </c>
      <c r="L63" s="52">
        <f>FC_TRA_DAVI_PA_E!L63+FC_TRA_DAVI_FR_E!L63</f>
        <v>0</v>
      </c>
      <c r="M63" s="52">
        <f>FC_TRA_DAVI_PA_E!M63+FC_TRA_DAVI_FR_E!M63</f>
        <v>0</v>
      </c>
      <c r="N63" s="52">
        <f>FC_TRA_DAVI_PA_E!N63+FC_TRA_DAVI_FR_E!N63</f>
        <v>0</v>
      </c>
      <c r="O63" s="52">
        <f>FC_TRA_DAVI_PA_E!O63+FC_TRA_DAVI_FR_E!O63</f>
        <v>0</v>
      </c>
      <c r="P63" s="52">
        <f>FC_TRA_DAVI_PA_E!P63+FC_TRA_DAVI_FR_E!P63</f>
        <v>0</v>
      </c>
      <c r="Q63" s="52">
        <f>FC_TRA_DAVI_PA_E!Q63+FC_TRA_DAVI_FR_E!Q63</f>
        <v>0</v>
      </c>
      <c r="R63" s="52">
        <f>FC_TRA_DAVI_PA_E!R63+FC_TRA_DAVI_FR_E!R63</f>
        <v>0</v>
      </c>
      <c r="S63" s="52">
        <f>FC_TRA_DAVI_PA_E!S63+FC_TRA_DAVI_FR_E!S63</f>
        <v>0</v>
      </c>
      <c r="T63" s="52">
        <f>FC_TRA_DAVI_PA_E!T63+FC_TRA_DAVI_FR_E!T63</f>
        <v>0</v>
      </c>
      <c r="U63" s="52">
        <f>FC_TRA_DAVI_PA_E!U63+FC_TRA_DAVI_FR_E!U63</f>
        <v>0</v>
      </c>
      <c r="V63" s="52">
        <f>FC_TRA_DAVI_PA_E!V63+FC_TRA_DAVI_FR_E!V63</f>
        <v>0</v>
      </c>
      <c r="W63" s="52">
        <f>FC_TRA_DAVI_PA_E!W63+FC_TRA_DAVI_FR_E!W63</f>
        <v>0</v>
      </c>
      <c r="X63" s="52">
        <f>FC_TRA_DAVI_PA_E!X63+FC_TRA_DAVI_FR_E!X63</f>
        <v>0</v>
      </c>
      <c r="Y63" s="52">
        <f>FC_TRA_DAVI_PA_E!Y63+FC_TRA_DAVI_FR_E!Y63</f>
        <v>0</v>
      </c>
      <c r="Z63" s="52">
        <f>FC_TRA_DAVI_PA_E!Z63+FC_TRA_DAVI_FR_E!Z63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FC_TRA_DAVI_PA_E!C64+FC_TRA_DAVI_FR_E!C64</f>
        <v>0</v>
      </c>
      <c r="D64" s="52">
        <f>FC_TRA_DAVI_PA_E!D64+FC_TRA_DAVI_FR_E!D64</f>
        <v>0</v>
      </c>
      <c r="E64" s="52">
        <f>FC_TRA_DAVI_PA_E!E64+FC_TRA_DAVI_FR_E!E64</f>
        <v>0</v>
      </c>
      <c r="F64" s="52">
        <f>FC_TRA_DAVI_PA_E!F64+FC_TRA_DAVI_FR_E!F64</f>
        <v>0</v>
      </c>
      <c r="G64" s="52">
        <f>FC_TRA_DAVI_PA_E!G64+FC_TRA_DAVI_FR_E!G64</f>
        <v>0</v>
      </c>
      <c r="H64" s="52">
        <f>FC_TRA_DAVI_PA_E!H64+FC_TRA_DAVI_FR_E!H64</f>
        <v>0</v>
      </c>
      <c r="I64" s="52">
        <f>FC_TRA_DAVI_PA_E!I64+FC_TRA_DAVI_FR_E!I64</f>
        <v>0</v>
      </c>
      <c r="J64" s="52">
        <f>FC_TRA_DAVI_PA_E!J64+FC_TRA_DAVI_FR_E!J64</f>
        <v>0</v>
      </c>
      <c r="K64" s="52">
        <f>FC_TRA_DAVI_PA_E!K64+FC_TRA_DAVI_FR_E!K64</f>
        <v>0</v>
      </c>
      <c r="L64" s="52">
        <f>FC_TRA_DAVI_PA_E!L64+FC_TRA_DAVI_FR_E!L64</f>
        <v>0</v>
      </c>
      <c r="M64" s="52">
        <f>FC_TRA_DAVI_PA_E!M64+FC_TRA_DAVI_FR_E!M64</f>
        <v>0</v>
      </c>
      <c r="N64" s="52">
        <f>FC_TRA_DAVI_PA_E!N64+FC_TRA_DAVI_FR_E!N64</f>
        <v>0</v>
      </c>
      <c r="O64" s="52">
        <f>FC_TRA_DAVI_PA_E!O64+FC_TRA_DAVI_FR_E!O64</f>
        <v>0</v>
      </c>
      <c r="P64" s="52">
        <f>FC_TRA_DAVI_PA_E!P64+FC_TRA_DAVI_FR_E!P64</f>
        <v>0</v>
      </c>
      <c r="Q64" s="52">
        <f>FC_TRA_DAVI_PA_E!Q64+FC_TRA_DAVI_FR_E!Q64</f>
        <v>0</v>
      </c>
      <c r="R64" s="52">
        <f>FC_TRA_DAVI_PA_E!R64+FC_TRA_DAVI_FR_E!R64</f>
        <v>0</v>
      </c>
      <c r="S64" s="52">
        <f>FC_TRA_DAVI_PA_E!S64+FC_TRA_DAVI_FR_E!S64</f>
        <v>0</v>
      </c>
      <c r="T64" s="52">
        <f>FC_TRA_DAVI_PA_E!T64+FC_TRA_DAVI_FR_E!T64</f>
        <v>0</v>
      </c>
      <c r="U64" s="52">
        <f>FC_TRA_DAVI_PA_E!U64+FC_TRA_DAVI_FR_E!U64</f>
        <v>0</v>
      </c>
      <c r="V64" s="52">
        <f>FC_TRA_DAVI_PA_E!V64+FC_TRA_DAVI_FR_E!V64</f>
        <v>0</v>
      </c>
      <c r="W64" s="52">
        <f>FC_TRA_DAVI_PA_E!W64+FC_TRA_DAVI_FR_E!W64</f>
        <v>0</v>
      </c>
      <c r="X64" s="52">
        <f>FC_TRA_DAVI_PA_E!X64+FC_TRA_DAVI_FR_E!X64</f>
        <v>0</v>
      </c>
      <c r="Y64" s="52">
        <f>FC_TRA_DAVI_PA_E!Y64+FC_TRA_DAVI_FR_E!Y64</f>
        <v>0</v>
      </c>
      <c r="Z64" s="52">
        <f>FC_TRA_DAVI_PA_E!Z64+FC_TRA_DAVI_FR_E!Z64</f>
        <v>0</v>
      </c>
    </row>
    <row r="65" spans="1:26" ht="11.25" customHeight="1" x14ac:dyDescent="0.2">
      <c r="A65" s="50" t="s">
        <v>98</v>
      </c>
      <c r="B65" s="51" t="s">
        <v>99</v>
      </c>
      <c r="C65" s="52">
        <f>FC_TRA_DAVI_PA_E!C65+FC_TRA_DAVI_FR_E!C65</f>
        <v>0</v>
      </c>
      <c r="D65" s="52">
        <f>FC_TRA_DAVI_PA_E!D65+FC_TRA_DAVI_FR_E!D65</f>
        <v>0</v>
      </c>
      <c r="E65" s="52">
        <f>FC_TRA_DAVI_PA_E!E65+FC_TRA_DAVI_FR_E!E65</f>
        <v>0</v>
      </c>
      <c r="F65" s="52">
        <f>FC_TRA_DAVI_PA_E!F65+FC_TRA_DAVI_FR_E!F65</f>
        <v>0</v>
      </c>
      <c r="G65" s="52">
        <f>FC_TRA_DAVI_PA_E!G65+FC_TRA_DAVI_FR_E!G65</f>
        <v>0</v>
      </c>
      <c r="H65" s="52">
        <f>FC_TRA_DAVI_PA_E!H65+FC_TRA_DAVI_FR_E!H65</f>
        <v>0</v>
      </c>
      <c r="I65" s="52">
        <f>FC_TRA_DAVI_PA_E!I65+FC_TRA_DAVI_FR_E!I65</f>
        <v>0</v>
      </c>
      <c r="J65" s="52">
        <f>FC_TRA_DAVI_PA_E!J65+FC_TRA_DAVI_FR_E!J65</f>
        <v>0</v>
      </c>
      <c r="K65" s="52">
        <f>FC_TRA_DAVI_PA_E!K65+FC_TRA_DAVI_FR_E!K65</f>
        <v>0</v>
      </c>
      <c r="L65" s="52">
        <f>FC_TRA_DAVI_PA_E!L65+FC_TRA_DAVI_FR_E!L65</f>
        <v>0</v>
      </c>
      <c r="M65" s="52">
        <f>FC_TRA_DAVI_PA_E!M65+FC_TRA_DAVI_FR_E!M65</f>
        <v>0</v>
      </c>
      <c r="N65" s="52">
        <f>FC_TRA_DAVI_PA_E!N65+FC_TRA_DAVI_FR_E!N65</f>
        <v>0</v>
      </c>
      <c r="O65" s="52">
        <f>FC_TRA_DAVI_PA_E!O65+FC_TRA_DAVI_FR_E!O65</f>
        <v>0</v>
      </c>
      <c r="P65" s="52">
        <f>FC_TRA_DAVI_PA_E!P65+FC_TRA_DAVI_FR_E!P65</f>
        <v>0</v>
      </c>
      <c r="Q65" s="52">
        <f>FC_TRA_DAVI_PA_E!Q65+FC_TRA_DAVI_FR_E!Q65</f>
        <v>0</v>
      </c>
      <c r="R65" s="52">
        <f>FC_TRA_DAVI_PA_E!R65+FC_TRA_DAVI_FR_E!R65</f>
        <v>0</v>
      </c>
      <c r="S65" s="52">
        <f>FC_TRA_DAVI_PA_E!S65+FC_TRA_DAVI_FR_E!S65</f>
        <v>0</v>
      </c>
      <c r="T65" s="52">
        <f>FC_TRA_DAVI_PA_E!T65+FC_TRA_DAVI_FR_E!T65</f>
        <v>0</v>
      </c>
      <c r="U65" s="52">
        <f>FC_TRA_DAVI_PA_E!U65+FC_TRA_DAVI_FR_E!U65</f>
        <v>0</v>
      </c>
      <c r="V65" s="52">
        <f>FC_TRA_DAVI_PA_E!V65+FC_TRA_DAVI_FR_E!V65</f>
        <v>0</v>
      </c>
      <c r="W65" s="52">
        <f>FC_TRA_DAVI_PA_E!W65+FC_TRA_DAVI_FR_E!W65</f>
        <v>0</v>
      </c>
      <c r="X65" s="52">
        <f>FC_TRA_DAVI_PA_E!X65+FC_TRA_DAVI_FR_E!X65</f>
        <v>0</v>
      </c>
      <c r="Y65" s="52">
        <f>FC_TRA_DAVI_PA_E!Y65+FC_TRA_DAVI_FR_E!Y65</f>
        <v>0</v>
      </c>
      <c r="Z65" s="52">
        <f>FC_TRA_DAVI_PA_E!Z65+FC_TRA_DAVI_FR_E!Z65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FC_TRA_DAVI_PA_E!C66+FC_TRA_DAVI_FR_E!C66</f>
        <v>0</v>
      </c>
      <c r="D66" s="52">
        <f>FC_TRA_DAVI_PA_E!D66+FC_TRA_DAVI_FR_E!D66</f>
        <v>0</v>
      </c>
      <c r="E66" s="52">
        <f>FC_TRA_DAVI_PA_E!E66+FC_TRA_DAVI_FR_E!E66</f>
        <v>0</v>
      </c>
      <c r="F66" s="52">
        <f>FC_TRA_DAVI_PA_E!F66+FC_TRA_DAVI_FR_E!F66</f>
        <v>0</v>
      </c>
      <c r="G66" s="52">
        <f>FC_TRA_DAVI_PA_E!G66+FC_TRA_DAVI_FR_E!G66</f>
        <v>0</v>
      </c>
      <c r="H66" s="52">
        <f>FC_TRA_DAVI_PA_E!H66+FC_TRA_DAVI_FR_E!H66</f>
        <v>0</v>
      </c>
      <c r="I66" s="52">
        <f>FC_TRA_DAVI_PA_E!I66+FC_TRA_DAVI_FR_E!I66</f>
        <v>0</v>
      </c>
      <c r="J66" s="52">
        <f>FC_TRA_DAVI_PA_E!J66+FC_TRA_DAVI_FR_E!J66</f>
        <v>0</v>
      </c>
      <c r="K66" s="52">
        <f>FC_TRA_DAVI_PA_E!K66+FC_TRA_DAVI_FR_E!K66</f>
        <v>0</v>
      </c>
      <c r="L66" s="52">
        <f>FC_TRA_DAVI_PA_E!L66+FC_TRA_DAVI_FR_E!L66</f>
        <v>0</v>
      </c>
      <c r="M66" s="52">
        <f>FC_TRA_DAVI_PA_E!M66+FC_TRA_DAVI_FR_E!M66</f>
        <v>0</v>
      </c>
      <c r="N66" s="52">
        <f>FC_TRA_DAVI_PA_E!N66+FC_TRA_DAVI_FR_E!N66</f>
        <v>0</v>
      </c>
      <c r="O66" s="52">
        <f>FC_TRA_DAVI_PA_E!O66+FC_TRA_DAVI_FR_E!O66</f>
        <v>0</v>
      </c>
      <c r="P66" s="52">
        <f>FC_TRA_DAVI_PA_E!P66+FC_TRA_DAVI_FR_E!P66</f>
        <v>0</v>
      </c>
      <c r="Q66" s="52">
        <f>FC_TRA_DAVI_PA_E!Q66+FC_TRA_DAVI_FR_E!Q66</f>
        <v>0</v>
      </c>
      <c r="R66" s="52">
        <f>FC_TRA_DAVI_PA_E!R66+FC_TRA_DAVI_FR_E!R66</f>
        <v>0</v>
      </c>
      <c r="S66" s="52">
        <f>FC_TRA_DAVI_PA_E!S66+FC_TRA_DAVI_FR_E!S66</f>
        <v>0</v>
      </c>
      <c r="T66" s="52">
        <f>FC_TRA_DAVI_PA_E!T66+FC_TRA_DAVI_FR_E!T66</f>
        <v>0</v>
      </c>
      <c r="U66" s="52">
        <f>FC_TRA_DAVI_PA_E!U66+FC_TRA_DAVI_FR_E!U66</f>
        <v>0</v>
      </c>
      <c r="V66" s="52">
        <f>FC_TRA_DAVI_PA_E!V66+FC_TRA_DAVI_FR_E!V66</f>
        <v>0</v>
      </c>
      <c r="W66" s="52">
        <f>FC_TRA_DAVI_PA_E!W66+FC_TRA_DAVI_FR_E!W66</f>
        <v>0</v>
      </c>
      <c r="X66" s="52">
        <f>FC_TRA_DAVI_PA_E!X66+FC_TRA_DAVI_FR_E!X66</f>
        <v>0</v>
      </c>
      <c r="Y66" s="52">
        <f>FC_TRA_DAVI_PA_E!Y66+FC_TRA_DAVI_FR_E!Y66</f>
        <v>0</v>
      </c>
      <c r="Z66" s="52">
        <f>FC_TRA_DAVI_PA_E!Z66+FC_TRA_DAVI_FR_E!Z66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FC_TRA_DAVI_PA_E!C67+FC_TRA_DAVI_FR_E!C67</f>
        <v>0</v>
      </c>
      <c r="D67" s="52">
        <f>FC_TRA_DAVI_PA_E!D67+FC_TRA_DAVI_FR_E!D67</f>
        <v>0</v>
      </c>
      <c r="E67" s="52">
        <f>FC_TRA_DAVI_PA_E!E67+FC_TRA_DAVI_FR_E!E67</f>
        <v>0</v>
      </c>
      <c r="F67" s="52">
        <f>FC_TRA_DAVI_PA_E!F67+FC_TRA_DAVI_FR_E!F67</f>
        <v>0</v>
      </c>
      <c r="G67" s="52">
        <f>FC_TRA_DAVI_PA_E!G67+FC_TRA_DAVI_FR_E!G67</f>
        <v>0</v>
      </c>
      <c r="H67" s="52">
        <f>FC_TRA_DAVI_PA_E!H67+FC_TRA_DAVI_FR_E!H67</f>
        <v>0</v>
      </c>
      <c r="I67" s="52">
        <f>FC_TRA_DAVI_PA_E!I67+FC_TRA_DAVI_FR_E!I67</f>
        <v>0</v>
      </c>
      <c r="J67" s="52">
        <f>FC_TRA_DAVI_PA_E!J67+FC_TRA_DAVI_FR_E!J67</f>
        <v>0</v>
      </c>
      <c r="K67" s="52">
        <f>FC_TRA_DAVI_PA_E!K67+FC_TRA_DAVI_FR_E!K67</f>
        <v>0</v>
      </c>
      <c r="L67" s="52">
        <f>FC_TRA_DAVI_PA_E!L67+FC_TRA_DAVI_FR_E!L67</f>
        <v>0</v>
      </c>
      <c r="M67" s="52">
        <f>FC_TRA_DAVI_PA_E!M67+FC_TRA_DAVI_FR_E!M67</f>
        <v>0</v>
      </c>
      <c r="N67" s="52">
        <f>FC_TRA_DAVI_PA_E!N67+FC_TRA_DAVI_FR_E!N67</f>
        <v>0</v>
      </c>
      <c r="O67" s="52">
        <f>FC_TRA_DAVI_PA_E!O67+FC_TRA_DAVI_FR_E!O67</f>
        <v>0</v>
      </c>
      <c r="P67" s="52">
        <f>FC_TRA_DAVI_PA_E!P67+FC_TRA_DAVI_FR_E!P67</f>
        <v>0</v>
      </c>
      <c r="Q67" s="52">
        <f>FC_TRA_DAVI_PA_E!Q67+FC_TRA_DAVI_FR_E!Q67</f>
        <v>0</v>
      </c>
      <c r="R67" s="52">
        <f>FC_TRA_DAVI_PA_E!R67+FC_TRA_DAVI_FR_E!R67</f>
        <v>0</v>
      </c>
      <c r="S67" s="52">
        <f>FC_TRA_DAVI_PA_E!S67+FC_TRA_DAVI_FR_E!S67</f>
        <v>0</v>
      </c>
      <c r="T67" s="52">
        <f>FC_TRA_DAVI_PA_E!T67+FC_TRA_DAVI_FR_E!T67</f>
        <v>0</v>
      </c>
      <c r="U67" s="52">
        <f>FC_TRA_DAVI_PA_E!U67+FC_TRA_DAVI_FR_E!U67</f>
        <v>0</v>
      </c>
      <c r="V67" s="52">
        <f>FC_TRA_DAVI_PA_E!V67+FC_TRA_DAVI_FR_E!V67</f>
        <v>0</v>
      </c>
      <c r="W67" s="52">
        <f>FC_TRA_DAVI_PA_E!W67+FC_TRA_DAVI_FR_E!W67</f>
        <v>0</v>
      </c>
      <c r="X67" s="52">
        <f>FC_TRA_DAVI_PA_E!X67+FC_TRA_DAVI_FR_E!X67</f>
        <v>0</v>
      </c>
      <c r="Y67" s="52">
        <f>FC_TRA_DAVI_PA_E!Y67+FC_TRA_DAVI_FR_E!Y67</f>
        <v>0</v>
      </c>
      <c r="Z67" s="52">
        <f>FC_TRA_DAVI_PA_E!Z67+FC_TRA_DAVI_FR_E!Z67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FC_TRA_DAVI_PA_E!C68+FC_TRA_DAVI_FR_E!C68</f>
        <v>0</v>
      </c>
      <c r="D68" s="52">
        <f>FC_TRA_DAVI_PA_E!D68+FC_TRA_DAVI_FR_E!D68</f>
        <v>0</v>
      </c>
      <c r="E68" s="52">
        <f>FC_TRA_DAVI_PA_E!E68+FC_TRA_DAVI_FR_E!E68</f>
        <v>0</v>
      </c>
      <c r="F68" s="52">
        <f>FC_TRA_DAVI_PA_E!F68+FC_TRA_DAVI_FR_E!F68</f>
        <v>0</v>
      </c>
      <c r="G68" s="52">
        <f>FC_TRA_DAVI_PA_E!G68+FC_TRA_DAVI_FR_E!G68</f>
        <v>0</v>
      </c>
      <c r="H68" s="52">
        <f>FC_TRA_DAVI_PA_E!H68+FC_TRA_DAVI_FR_E!H68</f>
        <v>0</v>
      </c>
      <c r="I68" s="52">
        <f>FC_TRA_DAVI_PA_E!I68+FC_TRA_DAVI_FR_E!I68</f>
        <v>0</v>
      </c>
      <c r="J68" s="52">
        <f>FC_TRA_DAVI_PA_E!J68+FC_TRA_DAVI_FR_E!J68</f>
        <v>0</v>
      </c>
      <c r="K68" s="52">
        <f>FC_TRA_DAVI_PA_E!K68+FC_TRA_DAVI_FR_E!K68</f>
        <v>0</v>
      </c>
      <c r="L68" s="52">
        <f>FC_TRA_DAVI_PA_E!L68+FC_TRA_DAVI_FR_E!L68</f>
        <v>0</v>
      </c>
      <c r="M68" s="52">
        <f>FC_TRA_DAVI_PA_E!M68+FC_TRA_DAVI_FR_E!M68</f>
        <v>0</v>
      </c>
      <c r="N68" s="52">
        <f>FC_TRA_DAVI_PA_E!N68+FC_TRA_DAVI_FR_E!N68</f>
        <v>0</v>
      </c>
      <c r="O68" s="52">
        <f>FC_TRA_DAVI_PA_E!O68+FC_TRA_DAVI_FR_E!O68</f>
        <v>0</v>
      </c>
      <c r="P68" s="52">
        <f>FC_TRA_DAVI_PA_E!P68+FC_TRA_DAVI_FR_E!P68</f>
        <v>0</v>
      </c>
      <c r="Q68" s="52">
        <f>FC_TRA_DAVI_PA_E!Q68+FC_TRA_DAVI_FR_E!Q68</f>
        <v>0</v>
      </c>
      <c r="R68" s="52">
        <f>FC_TRA_DAVI_PA_E!R68+FC_TRA_DAVI_FR_E!R68</f>
        <v>0</v>
      </c>
      <c r="S68" s="52">
        <f>FC_TRA_DAVI_PA_E!S68+FC_TRA_DAVI_FR_E!S68</f>
        <v>0</v>
      </c>
      <c r="T68" s="52">
        <f>FC_TRA_DAVI_PA_E!T68+FC_TRA_DAVI_FR_E!T68</f>
        <v>0</v>
      </c>
      <c r="U68" s="52">
        <f>FC_TRA_DAVI_PA_E!U68+FC_TRA_DAVI_FR_E!U68</f>
        <v>0</v>
      </c>
      <c r="V68" s="52">
        <f>FC_TRA_DAVI_PA_E!V68+FC_TRA_DAVI_FR_E!V68</f>
        <v>0</v>
      </c>
      <c r="W68" s="52">
        <f>FC_TRA_DAVI_PA_E!W68+FC_TRA_DAVI_FR_E!W68</f>
        <v>0</v>
      </c>
      <c r="X68" s="52">
        <f>FC_TRA_DAVI_PA_E!X68+FC_TRA_DAVI_FR_E!X68</f>
        <v>0</v>
      </c>
      <c r="Y68" s="52">
        <f>FC_TRA_DAVI_PA_E!Y68+FC_TRA_DAVI_FR_E!Y68</f>
        <v>0</v>
      </c>
      <c r="Z68" s="52">
        <f>FC_TRA_DAVI_PA_E!Z68+FC_TRA_DAVI_FR_E!Z68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FC_TRA_DAVI_PA_E!C69+FC_TRA_DAVI_FR_E!C69</f>
        <v>0</v>
      </c>
      <c r="D69" s="52">
        <f>FC_TRA_DAVI_PA_E!D69+FC_TRA_DAVI_FR_E!D69</f>
        <v>0</v>
      </c>
      <c r="E69" s="52">
        <f>FC_TRA_DAVI_PA_E!E69+FC_TRA_DAVI_FR_E!E69</f>
        <v>0</v>
      </c>
      <c r="F69" s="52">
        <f>FC_TRA_DAVI_PA_E!F69+FC_TRA_DAVI_FR_E!F69</f>
        <v>0</v>
      </c>
      <c r="G69" s="52">
        <f>FC_TRA_DAVI_PA_E!G69+FC_TRA_DAVI_FR_E!G69</f>
        <v>0</v>
      </c>
      <c r="H69" s="52">
        <f>FC_TRA_DAVI_PA_E!H69+FC_TRA_DAVI_FR_E!H69</f>
        <v>0</v>
      </c>
      <c r="I69" s="52">
        <f>FC_TRA_DAVI_PA_E!I69+FC_TRA_DAVI_FR_E!I69</f>
        <v>0</v>
      </c>
      <c r="J69" s="52">
        <f>FC_TRA_DAVI_PA_E!J69+FC_TRA_DAVI_FR_E!J69</f>
        <v>0</v>
      </c>
      <c r="K69" s="52">
        <f>FC_TRA_DAVI_PA_E!K69+FC_TRA_DAVI_FR_E!K69</f>
        <v>0</v>
      </c>
      <c r="L69" s="52">
        <f>FC_TRA_DAVI_PA_E!L69+FC_TRA_DAVI_FR_E!L69</f>
        <v>0</v>
      </c>
      <c r="M69" s="52">
        <f>FC_TRA_DAVI_PA_E!M69+FC_TRA_DAVI_FR_E!M69</f>
        <v>0</v>
      </c>
      <c r="N69" s="52">
        <f>FC_TRA_DAVI_PA_E!N69+FC_TRA_DAVI_FR_E!N69</f>
        <v>0</v>
      </c>
      <c r="O69" s="52">
        <f>FC_TRA_DAVI_PA_E!O69+FC_TRA_DAVI_FR_E!O69</f>
        <v>0</v>
      </c>
      <c r="P69" s="52">
        <f>FC_TRA_DAVI_PA_E!P69+FC_TRA_DAVI_FR_E!P69</f>
        <v>0</v>
      </c>
      <c r="Q69" s="52">
        <f>FC_TRA_DAVI_PA_E!Q69+FC_TRA_DAVI_FR_E!Q69</f>
        <v>0</v>
      </c>
      <c r="R69" s="52">
        <f>FC_TRA_DAVI_PA_E!R69+FC_TRA_DAVI_FR_E!R69</f>
        <v>0</v>
      </c>
      <c r="S69" s="52">
        <f>FC_TRA_DAVI_PA_E!S69+FC_TRA_DAVI_FR_E!S69</f>
        <v>0</v>
      </c>
      <c r="T69" s="52">
        <f>FC_TRA_DAVI_PA_E!T69+FC_TRA_DAVI_FR_E!T69</f>
        <v>0</v>
      </c>
      <c r="U69" s="52">
        <f>FC_TRA_DAVI_PA_E!U69+FC_TRA_DAVI_FR_E!U69</f>
        <v>0</v>
      </c>
      <c r="V69" s="52">
        <f>FC_TRA_DAVI_PA_E!V69+FC_TRA_DAVI_FR_E!V69</f>
        <v>0</v>
      </c>
      <c r="W69" s="52">
        <f>FC_TRA_DAVI_PA_E!W69+FC_TRA_DAVI_FR_E!W69</f>
        <v>0</v>
      </c>
      <c r="X69" s="52">
        <f>FC_TRA_DAVI_PA_E!X69+FC_TRA_DAVI_FR_E!X69</f>
        <v>0</v>
      </c>
      <c r="Y69" s="52">
        <f>FC_TRA_DAVI_PA_E!Y69+FC_TRA_DAVI_FR_E!Y69</f>
        <v>0</v>
      </c>
      <c r="Z69" s="52">
        <f>FC_TRA_DAVI_PA_E!Z69+FC_TRA_DAVI_FR_E!Z69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FC_TRA_DAVI_PA_E!C70+FC_TRA_DAVI_FR_E!C70</f>
        <v>0</v>
      </c>
      <c r="D70" s="52">
        <f>FC_TRA_DAVI_PA_E!D70+FC_TRA_DAVI_FR_E!D70</f>
        <v>0</v>
      </c>
      <c r="E70" s="52">
        <f>FC_TRA_DAVI_PA_E!E70+FC_TRA_DAVI_FR_E!E70</f>
        <v>0</v>
      </c>
      <c r="F70" s="52">
        <f>FC_TRA_DAVI_PA_E!F70+FC_TRA_DAVI_FR_E!F70</f>
        <v>0</v>
      </c>
      <c r="G70" s="52">
        <f>FC_TRA_DAVI_PA_E!G70+FC_TRA_DAVI_FR_E!G70</f>
        <v>0</v>
      </c>
      <c r="H70" s="52">
        <f>FC_TRA_DAVI_PA_E!H70+FC_TRA_DAVI_FR_E!H70</f>
        <v>0</v>
      </c>
      <c r="I70" s="52">
        <f>FC_TRA_DAVI_PA_E!I70+FC_TRA_DAVI_FR_E!I70</f>
        <v>0</v>
      </c>
      <c r="J70" s="52">
        <f>FC_TRA_DAVI_PA_E!J70+FC_TRA_DAVI_FR_E!J70</f>
        <v>0</v>
      </c>
      <c r="K70" s="52">
        <f>FC_TRA_DAVI_PA_E!K70+FC_TRA_DAVI_FR_E!K70</f>
        <v>0</v>
      </c>
      <c r="L70" s="52">
        <f>FC_TRA_DAVI_PA_E!L70+FC_TRA_DAVI_FR_E!L70</f>
        <v>0</v>
      </c>
      <c r="M70" s="52">
        <f>FC_TRA_DAVI_PA_E!M70+FC_TRA_DAVI_FR_E!M70</f>
        <v>0</v>
      </c>
      <c r="N70" s="52">
        <f>FC_TRA_DAVI_PA_E!N70+FC_TRA_DAVI_FR_E!N70</f>
        <v>0</v>
      </c>
      <c r="O70" s="52">
        <f>FC_TRA_DAVI_PA_E!O70+FC_TRA_DAVI_FR_E!O70</f>
        <v>0</v>
      </c>
      <c r="P70" s="52">
        <f>FC_TRA_DAVI_PA_E!P70+FC_TRA_DAVI_FR_E!P70</f>
        <v>0</v>
      </c>
      <c r="Q70" s="52">
        <f>FC_TRA_DAVI_PA_E!Q70+FC_TRA_DAVI_FR_E!Q70</f>
        <v>0</v>
      </c>
      <c r="R70" s="52">
        <f>FC_TRA_DAVI_PA_E!R70+FC_TRA_DAVI_FR_E!R70</f>
        <v>0</v>
      </c>
      <c r="S70" s="52">
        <f>FC_TRA_DAVI_PA_E!S70+FC_TRA_DAVI_FR_E!S70</f>
        <v>0</v>
      </c>
      <c r="T70" s="52">
        <f>FC_TRA_DAVI_PA_E!T70+FC_TRA_DAVI_FR_E!T70</f>
        <v>0</v>
      </c>
      <c r="U70" s="52">
        <f>FC_TRA_DAVI_PA_E!U70+FC_TRA_DAVI_FR_E!U70</f>
        <v>0</v>
      </c>
      <c r="V70" s="52">
        <f>FC_TRA_DAVI_PA_E!V70+FC_TRA_DAVI_FR_E!V70</f>
        <v>0</v>
      </c>
      <c r="W70" s="52">
        <f>FC_TRA_DAVI_PA_E!W70+FC_TRA_DAVI_FR_E!W70</f>
        <v>0</v>
      </c>
      <c r="X70" s="52">
        <f>FC_TRA_DAVI_PA_E!X70+FC_TRA_DAVI_FR_E!X70</f>
        <v>0</v>
      </c>
      <c r="Y70" s="52">
        <f>FC_TRA_DAVI_PA_E!Y70+FC_TRA_DAVI_FR_E!Y70</f>
        <v>0</v>
      </c>
      <c r="Z70" s="52">
        <f>FC_TRA_DAVI_PA_E!Z70+FC_TRA_DAVI_FR_E!Z70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FC_TRA_DAVI_PA_E!C71+FC_TRA_DAVI_FR_E!C71</f>
        <v>0</v>
      </c>
      <c r="D71" s="52">
        <f>FC_TRA_DAVI_PA_E!D71+FC_TRA_DAVI_FR_E!D71</f>
        <v>0</v>
      </c>
      <c r="E71" s="52">
        <f>FC_TRA_DAVI_PA_E!E71+FC_TRA_DAVI_FR_E!E71</f>
        <v>0</v>
      </c>
      <c r="F71" s="52">
        <f>FC_TRA_DAVI_PA_E!F71+FC_TRA_DAVI_FR_E!F71</f>
        <v>0</v>
      </c>
      <c r="G71" s="52">
        <f>FC_TRA_DAVI_PA_E!G71+FC_TRA_DAVI_FR_E!G71</f>
        <v>0</v>
      </c>
      <c r="H71" s="52">
        <f>FC_TRA_DAVI_PA_E!H71+FC_TRA_DAVI_FR_E!H71</f>
        <v>0</v>
      </c>
      <c r="I71" s="52">
        <f>FC_TRA_DAVI_PA_E!I71+FC_TRA_DAVI_FR_E!I71</f>
        <v>0</v>
      </c>
      <c r="J71" s="52">
        <f>FC_TRA_DAVI_PA_E!J71+FC_TRA_DAVI_FR_E!J71</f>
        <v>0</v>
      </c>
      <c r="K71" s="52">
        <f>FC_TRA_DAVI_PA_E!K71+FC_TRA_DAVI_FR_E!K71</f>
        <v>0</v>
      </c>
      <c r="L71" s="52">
        <f>FC_TRA_DAVI_PA_E!L71+FC_TRA_DAVI_FR_E!L71</f>
        <v>0</v>
      </c>
      <c r="M71" s="52">
        <f>FC_TRA_DAVI_PA_E!M71+FC_TRA_DAVI_FR_E!M71</f>
        <v>0</v>
      </c>
      <c r="N71" s="52">
        <f>FC_TRA_DAVI_PA_E!N71+FC_TRA_DAVI_FR_E!N71</f>
        <v>0</v>
      </c>
      <c r="O71" s="52">
        <f>FC_TRA_DAVI_PA_E!O71+FC_TRA_DAVI_FR_E!O71</f>
        <v>0</v>
      </c>
      <c r="P71" s="52">
        <f>FC_TRA_DAVI_PA_E!P71+FC_TRA_DAVI_FR_E!P71</f>
        <v>0</v>
      </c>
      <c r="Q71" s="52">
        <f>FC_TRA_DAVI_PA_E!Q71+FC_TRA_DAVI_FR_E!Q71</f>
        <v>0</v>
      </c>
      <c r="R71" s="52">
        <f>FC_TRA_DAVI_PA_E!R71+FC_TRA_DAVI_FR_E!R71</f>
        <v>0</v>
      </c>
      <c r="S71" s="52">
        <f>FC_TRA_DAVI_PA_E!S71+FC_TRA_DAVI_FR_E!S71</f>
        <v>0</v>
      </c>
      <c r="T71" s="52">
        <f>FC_TRA_DAVI_PA_E!T71+FC_TRA_DAVI_FR_E!T71</f>
        <v>0</v>
      </c>
      <c r="U71" s="52">
        <f>FC_TRA_DAVI_PA_E!U71+FC_TRA_DAVI_FR_E!U71</f>
        <v>0</v>
      </c>
      <c r="V71" s="52">
        <f>FC_TRA_DAVI_PA_E!V71+FC_TRA_DAVI_FR_E!V71</f>
        <v>0</v>
      </c>
      <c r="W71" s="52">
        <f>FC_TRA_DAVI_PA_E!W71+FC_TRA_DAVI_FR_E!W71</f>
        <v>0</v>
      </c>
      <c r="X71" s="52">
        <f>FC_TRA_DAVI_PA_E!X71+FC_TRA_DAVI_FR_E!X71</f>
        <v>0</v>
      </c>
      <c r="Y71" s="52">
        <f>FC_TRA_DAVI_PA_E!Y71+FC_TRA_DAVI_FR_E!Y71</f>
        <v>0</v>
      </c>
      <c r="Z71" s="52">
        <f>FC_TRA_DAVI_PA_E!Z71+FC_TRA_DAVI_FR_E!Z71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FC_TRA_DAVI_PA_E!C72+FC_TRA_DAVI_FR_E!C72</f>
        <v>0</v>
      </c>
      <c r="D72" s="55">
        <f>FC_TRA_DAVI_PA_E!D72+FC_TRA_DAVI_FR_E!D72</f>
        <v>0</v>
      </c>
      <c r="E72" s="55">
        <f>FC_TRA_DAVI_PA_E!E72+FC_TRA_DAVI_FR_E!E72</f>
        <v>0</v>
      </c>
      <c r="F72" s="55">
        <f>FC_TRA_DAVI_PA_E!F72+FC_TRA_DAVI_FR_E!F72</f>
        <v>0</v>
      </c>
      <c r="G72" s="55">
        <f>FC_TRA_DAVI_PA_E!G72+FC_TRA_DAVI_FR_E!G72</f>
        <v>0</v>
      </c>
      <c r="H72" s="55">
        <f>FC_TRA_DAVI_PA_E!H72+FC_TRA_DAVI_FR_E!H72</f>
        <v>0</v>
      </c>
      <c r="I72" s="55">
        <f>FC_TRA_DAVI_PA_E!I72+FC_TRA_DAVI_FR_E!I72</f>
        <v>0</v>
      </c>
      <c r="J72" s="55">
        <f>FC_TRA_DAVI_PA_E!J72+FC_TRA_DAVI_FR_E!J72</f>
        <v>0</v>
      </c>
      <c r="K72" s="55">
        <f>FC_TRA_DAVI_PA_E!K72+FC_TRA_DAVI_FR_E!K72</f>
        <v>0</v>
      </c>
      <c r="L72" s="55">
        <f>FC_TRA_DAVI_PA_E!L72+FC_TRA_DAVI_FR_E!L72</f>
        <v>0</v>
      </c>
      <c r="M72" s="55">
        <f>FC_TRA_DAVI_PA_E!M72+FC_TRA_DAVI_FR_E!M72</f>
        <v>0</v>
      </c>
      <c r="N72" s="55">
        <f>FC_TRA_DAVI_PA_E!N72+FC_TRA_DAVI_FR_E!N72</f>
        <v>0</v>
      </c>
      <c r="O72" s="55">
        <f>FC_TRA_DAVI_PA_E!O72+FC_TRA_DAVI_FR_E!O72</f>
        <v>0</v>
      </c>
      <c r="P72" s="55">
        <f>FC_TRA_DAVI_PA_E!P72+FC_TRA_DAVI_FR_E!P72</f>
        <v>0</v>
      </c>
      <c r="Q72" s="55">
        <f>FC_TRA_DAVI_PA_E!Q72+FC_TRA_DAVI_FR_E!Q72</f>
        <v>0</v>
      </c>
      <c r="R72" s="55">
        <f>FC_TRA_DAVI_PA_E!R72+FC_TRA_DAVI_FR_E!R72</f>
        <v>0</v>
      </c>
      <c r="S72" s="55">
        <f>FC_TRA_DAVI_PA_E!S72+FC_TRA_DAVI_FR_E!S72</f>
        <v>0</v>
      </c>
      <c r="T72" s="55">
        <f>FC_TRA_DAVI_PA_E!T72+FC_TRA_DAVI_FR_E!T72</f>
        <v>0</v>
      </c>
      <c r="U72" s="55">
        <f>FC_TRA_DAVI_PA_E!U72+FC_TRA_DAVI_FR_E!U72</f>
        <v>0</v>
      </c>
      <c r="V72" s="55">
        <f>FC_TRA_DAVI_PA_E!V72+FC_TRA_DAVI_FR_E!V72</f>
        <v>0</v>
      </c>
      <c r="W72" s="55">
        <f>FC_TRA_DAVI_PA_E!W72+FC_TRA_DAVI_FR_E!W72</f>
        <v>0</v>
      </c>
      <c r="X72" s="55">
        <f>FC_TRA_DAVI_PA_E!X72+FC_TRA_DAVI_FR_E!X72</f>
        <v>0</v>
      </c>
      <c r="Y72" s="55">
        <f>FC_TRA_DAVI_PA_E!Y72+FC_TRA_DAVI_FR_E!Y72</f>
        <v>0</v>
      </c>
      <c r="Z72" s="55">
        <f>FC_TRA_DAVI_PA_E!Z72+FC_TRA_DAVI_FR_E!Z72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6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230</v>
      </c>
      <c r="B1" s="4" t="s">
        <v>233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329.00324046652167</v>
      </c>
      <c r="D2" s="21">
        <f t="shared" ref="D2:X2" si="0">SUM(D3,D17,D22,D25,D26,D51,D52)</f>
        <v>339.98968069826782</v>
      </c>
      <c r="E2" s="21">
        <f t="shared" si="0"/>
        <v>362.72987531492134</v>
      </c>
      <c r="F2" s="21">
        <f t="shared" si="0"/>
        <v>338.21371672363347</v>
      </c>
      <c r="G2" s="21">
        <f t="shared" si="0"/>
        <v>382.78311853540157</v>
      </c>
      <c r="H2" s="21">
        <f t="shared" si="0"/>
        <v>397.54333001441375</v>
      </c>
      <c r="I2" s="21">
        <f t="shared" si="0"/>
        <v>386.90369751408082</v>
      </c>
      <c r="J2" s="21">
        <f t="shared" si="0"/>
        <v>384.26837227104892</v>
      </c>
      <c r="K2" s="21">
        <f t="shared" si="0"/>
        <v>354.30174617753613</v>
      </c>
      <c r="L2" s="21">
        <f t="shared" si="0"/>
        <v>329.60324958353561</v>
      </c>
      <c r="M2" s="21">
        <f t="shared" si="0"/>
        <v>392.97928365459842</v>
      </c>
      <c r="N2" s="21">
        <f t="shared" si="0"/>
        <v>353.62020268702372</v>
      </c>
      <c r="O2" s="21">
        <f t="shared" si="0"/>
        <v>354.37126645407955</v>
      </c>
      <c r="P2" s="21">
        <f t="shared" si="0"/>
        <v>361.51743492204514</v>
      </c>
      <c r="Q2" s="21">
        <f t="shared" si="0"/>
        <v>351.21664338514296</v>
      </c>
      <c r="R2" s="21">
        <f t="shared" si="0"/>
        <v>370.54250968403301</v>
      </c>
      <c r="S2" s="21">
        <f t="shared" si="0"/>
        <v>416.22793014966101</v>
      </c>
      <c r="T2" s="21">
        <f t="shared" si="0"/>
        <v>501.20168513376501</v>
      </c>
      <c r="U2" s="21">
        <f t="shared" si="0"/>
        <v>532.58882577873726</v>
      </c>
      <c r="V2" s="21">
        <f t="shared" si="0"/>
        <v>495.0208285686561</v>
      </c>
      <c r="W2" s="21">
        <f t="shared" si="0"/>
        <v>256.28634670130555</v>
      </c>
      <c r="X2" s="21">
        <f t="shared" si="0"/>
        <v>338.34402338922104</v>
      </c>
      <c r="Y2" s="21">
        <f t="shared" ref="Y2:Z2" si="1">SUM(Y3,Y17,Y22,Y25,Y26,Y51,Y52)</f>
        <v>415.32574494563488</v>
      </c>
      <c r="Z2" s="21">
        <f t="shared" si="1"/>
        <v>478.14989557302084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329.00324046652167</v>
      </c>
      <c r="D26" s="27">
        <f t="shared" si="14"/>
        <v>339.98968069826782</v>
      </c>
      <c r="E26" s="27">
        <f t="shared" si="14"/>
        <v>362.72987531492134</v>
      </c>
      <c r="F26" s="27">
        <f t="shared" si="14"/>
        <v>338.21371672363347</v>
      </c>
      <c r="G26" s="27">
        <f t="shared" si="14"/>
        <v>382.78311853540157</v>
      </c>
      <c r="H26" s="27">
        <f t="shared" si="14"/>
        <v>397.54333001441375</v>
      </c>
      <c r="I26" s="27">
        <f t="shared" si="14"/>
        <v>386.90369751408082</v>
      </c>
      <c r="J26" s="27">
        <f t="shared" si="14"/>
        <v>384.26837227104892</v>
      </c>
      <c r="K26" s="27">
        <f t="shared" si="14"/>
        <v>354.30174617753613</v>
      </c>
      <c r="L26" s="27">
        <f t="shared" si="14"/>
        <v>329.60324958353561</v>
      </c>
      <c r="M26" s="27">
        <f t="shared" si="14"/>
        <v>392.97928365459842</v>
      </c>
      <c r="N26" s="27">
        <f t="shared" si="14"/>
        <v>353.62020268702372</v>
      </c>
      <c r="O26" s="27">
        <f t="shared" si="14"/>
        <v>354.37126645407955</v>
      </c>
      <c r="P26" s="27">
        <f t="shared" si="14"/>
        <v>361.51743492204514</v>
      </c>
      <c r="Q26" s="27">
        <f t="shared" si="14"/>
        <v>351.21664338514296</v>
      </c>
      <c r="R26" s="27">
        <f t="shared" si="14"/>
        <v>370.54250968403301</v>
      </c>
      <c r="S26" s="27">
        <f t="shared" si="14"/>
        <v>416.22793014966101</v>
      </c>
      <c r="T26" s="27">
        <f t="shared" si="14"/>
        <v>501.20168513376501</v>
      </c>
      <c r="U26" s="27">
        <f t="shared" si="14"/>
        <v>532.58882577873726</v>
      </c>
      <c r="V26" s="27">
        <f t="shared" si="14"/>
        <v>495.0208285686561</v>
      </c>
      <c r="W26" s="27">
        <f t="shared" si="14"/>
        <v>256.28634670130555</v>
      </c>
      <c r="X26" s="27">
        <f t="shared" si="14"/>
        <v>338.34402338922104</v>
      </c>
      <c r="Y26" s="27">
        <f t="shared" ref="Y26:Z26" si="15">SUM(Y27,Y33)</f>
        <v>415.32574494563488</v>
      </c>
      <c r="Z26" s="27">
        <f t="shared" si="15"/>
        <v>478.14989557302084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329.00324046652167</v>
      </c>
      <c r="D33" s="19">
        <f t="shared" si="18"/>
        <v>339.98968069826782</v>
      </c>
      <c r="E33" s="19">
        <f t="shared" si="18"/>
        <v>362.72987531492134</v>
      </c>
      <c r="F33" s="19">
        <f t="shared" si="18"/>
        <v>338.21371672363347</v>
      </c>
      <c r="G33" s="19">
        <f t="shared" si="18"/>
        <v>382.78311853540157</v>
      </c>
      <c r="H33" s="19">
        <f t="shared" si="18"/>
        <v>397.54333001441375</v>
      </c>
      <c r="I33" s="19">
        <f t="shared" si="18"/>
        <v>386.90369751408082</v>
      </c>
      <c r="J33" s="19">
        <f t="shared" si="18"/>
        <v>384.26837227104892</v>
      </c>
      <c r="K33" s="19">
        <f t="shared" si="18"/>
        <v>354.30174617753613</v>
      </c>
      <c r="L33" s="19">
        <f t="shared" si="18"/>
        <v>329.60324958353561</v>
      </c>
      <c r="M33" s="19">
        <f t="shared" si="18"/>
        <v>392.97928365459842</v>
      </c>
      <c r="N33" s="19">
        <f t="shared" si="18"/>
        <v>353.62020268702372</v>
      </c>
      <c r="O33" s="19">
        <f t="shared" si="18"/>
        <v>354.37126645407955</v>
      </c>
      <c r="P33" s="19">
        <f t="shared" si="18"/>
        <v>361.51743492204514</v>
      </c>
      <c r="Q33" s="19">
        <f t="shared" si="18"/>
        <v>351.21664338514296</v>
      </c>
      <c r="R33" s="19">
        <f t="shared" si="18"/>
        <v>370.54250968403301</v>
      </c>
      <c r="S33" s="19">
        <f t="shared" si="18"/>
        <v>416.22793014966101</v>
      </c>
      <c r="T33" s="19">
        <f t="shared" si="18"/>
        <v>501.20168513376501</v>
      </c>
      <c r="U33" s="19">
        <f t="shared" si="18"/>
        <v>532.58882577873726</v>
      </c>
      <c r="V33" s="19">
        <f t="shared" si="18"/>
        <v>495.0208285686561</v>
      </c>
      <c r="W33" s="19">
        <f t="shared" si="18"/>
        <v>256.28634670130555</v>
      </c>
      <c r="X33" s="19">
        <f t="shared" si="18"/>
        <v>338.34402338922104</v>
      </c>
      <c r="Y33" s="19">
        <f t="shared" ref="Y33:Z33" si="19">SUM(Y34:Y50)</f>
        <v>415.32574494563488</v>
      </c>
      <c r="Z33" s="19">
        <f t="shared" si="19"/>
        <v>478.14989557302084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8.8477357363492697</v>
      </c>
      <c r="D38" s="8">
        <v>8.8958592033444326</v>
      </c>
      <c r="E38" s="8">
        <v>5.9498490653545479</v>
      </c>
      <c r="F38" s="8">
        <v>5.9514219604219445</v>
      </c>
      <c r="G38" s="8">
        <v>6.0412328401447288</v>
      </c>
      <c r="H38" s="8">
        <v>9.0477909897701938</v>
      </c>
      <c r="I38" s="8">
        <v>6.0093078579307804</v>
      </c>
      <c r="J38" s="8">
        <v>5.889685893594339</v>
      </c>
      <c r="K38" s="8">
        <v>5.8829502413955668</v>
      </c>
      <c r="L38" s="8">
        <v>5.863789693405228</v>
      </c>
      <c r="M38" s="8">
        <v>8.8314804696875413</v>
      </c>
      <c r="N38" s="8">
        <v>5.9711555487187171</v>
      </c>
      <c r="O38" s="8">
        <v>2.9918234544983884</v>
      </c>
      <c r="P38" s="8">
        <v>6.0027620636609686</v>
      </c>
      <c r="Q38" s="8">
        <v>3.0163160432182274</v>
      </c>
      <c r="R38" s="8">
        <v>3.0257786353868918</v>
      </c>
      <c r="S38" s="8">
        <v>3.0489473702887442</v>
      </c>
      <c r="T38" s="8">
        <v>3.6865670686562018</v>
      </c>
      <c r="U38" s="8">
        <v>2.4487288001990315</v>
      </c>
      <c r="V38" s="8">
        <v>3.4268692196365604</v>
      </c>
      <c r="W38" s="8">
        <v>3.2473497026277349</v>
      </c>
      <c r="X38" s="8">
        <v>3.5931040261515133</v>
      </c>
      <c r="Y38" s="8">
        <v>4.8972277200239089</v>
      </c>
      <c r="Z38" s="8">
        <v>4.4110795862581735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320.15550473017242</v>
      </c>
      <c r="D40" s="8">
        <v>331.09382149492336</v>
      </c>
      <c r="E40" s="8">
        <v>356.78002624956679</v>
      </c>
      <c r="F40" s="8">
        <v>332.26229476321151</v>
      </c>
      <c r="G40" s="8">
        <v>376.74188569525683</v>
      </c>
      <c r="H40" s="8">
        <v>388.49553902464356</v>
      </c>
      <c r="I40" s="8">
        <v>380.89438965615005</v>
      </c>
      <c r="J40" s="8">
        <v>378.37868637745458</v>
      </c>
      <c r="K40" s="8">
        <v>348.41879593614055</v>
      </c>
      <c r="L40" s="8">
        <v>323.73945989013038</v>
      </c>
      <c r="M40" s="8">
        <v>384.14780318491086</v>
      </c>
      <c r="N40" s="8">
        <v>347.64904713830498</v>
      </c>
      <c r="O40" s="8">
        <v>351.37944299958116</v>
      </c>
      <c r="P40" s="8">
        <v>355.51467285838419</v>
      </c>
      <c r="Q40" s="8">
        <v>348.20032734192472</v>
      </c>
      <c r="R40" s="8">
        <v>367.51673104864614</v>
      </c>
      <c r="S40" s="8">
        <v>413.17898277937223</v>
      </c>
      <c r="T40" s="8">
        <v>497.51511806510882</v>
      </c>
      <c r="U40" s="8">
        <v>530.14009697853828</v>
      </c>
      <c r="V40" s="8">
        <v>491.59395934901954</v>
      </c>
      <c r="W40" s="8">
        <v>253.03899699867782</v>
      </c>
      <c r="X40" s="8">
        <v>334.7509193630695</v>
      </c>
      <c r="Y40" s="8">
        <v>410.42851722561096</v>
      </c>
      <c r="Z40" s="8">
        <v>473.73881598676269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7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231</v>
      </c>
      <c r="B1" s="4" t="s">
        <v>232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16.932134813478161</v>
      </c>
      <c r="D2" s="21">
        <f t="shared" ref="D2:X2" si="0">SUM(D3,D17,D22,D25,D26,D51,D52)</f>
        <v>15.563671301732352</v>
      </c>
      <c r="E2" s="21">
        <f t="shared" si="0"/>
        <v>15.370561445078824</v>
      </c>
      <c r="F2" s="21">
        <f t="shared" si="0"/>
        <v>14.238523276366722</v>
      </c>
      <c r="G2" s="21">
        <f t="shared" si="0"/>
        <v>14.623586504598528</v>
      </c>
      <c r="H2" s="21">
        <f t="shared" si="0"/>
        <v>15.823231985586396</v>
      </c>
      <c r="I2" s="21">
        <f t="shared" si="0"/>
        <v>16.914992005919245</v>
      </c>
      <c r="J2" s="21">
        <f t="shared" si="0"/>
        <v>17.629144488951052</v>
      </c>
      <c r="K2" s="21">
        <f t="shared" si="0"/>
        <v>16.678626782463965</v>
      </c>
      <c r="L2" s="21">
        <f t="shared" si="0"/>
        <v>16.643667176464291</v>
      </c>
      <c r="M2" s="21">
        <f t="shared" si="0"/>
        <v>18.181857865401742</v>
      </c>
      <c r="N2" s="21">
        <f t="shared" si="0"/>
        <v>11.177000352976286</v>
      </c>
      <c r="O2" s="21">
        <f t="shared" si="0"/>
        <v>10.437577545920455</v>
      </c>
      <c r="P2" s="21">
        <f t="shared" si="0"/>
        <v>9.4629380379549684</v>
      </c>
      <c r="Q2" s="21">
        <f t="shared" si="0"/>
        <v>7.4087718548571626</v>
      </c>
      <c r="R2" s="21">
        <f t="shared" si="0"/>
        <v>6.6331918359671276</v>
      </c>
      <c r="S2" s="21">
        <f t="shared" si="0"/>
        <v>4.2315138503391401</v>
      </c>
      <c r="T2" s="21">
        <f t="shared" si="0"/>
        <v>5.8847377862350925</v>
      </c>
      <c r="U2" s="21">
        <f t="shared" si="0"/>
        <v>6.0192464612625809</v>
      </c>
      <c r="V2" s="21">
        <f t="shared" si="0"/>
        <v>5.9449229513439636</v>
      </c>
      <c r="W2" s="21">
        <f t="shared" si="0"/>
        <v>5.5029176586944084</v>
      </c>
      <c r="X2" s="21">
        <f t="shared" si="0"/>
        <v>6.2088496507790607</v>
      </c>
      <c r="Y2" s="21">
        <f t="shared" ref="Y2:Z2" si="1">SUM(Y3,Y17,Y22,Y25,Y26,Y51,Y52)</f>
        <v>6.2738053743652369</v>
      </c>
      <c r="Z2" s="21">
        <f t="shared" si="1"/>
        <v>6.9578620669792102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16.932134813478161</v>
      </c>
      <c r="D26" s="27">
        <f t="shared" si="14"/>
        <v>15.563671301732352</v>
      </c>
      <c r="E26" s="27">
        <f t="shared" si="14"/>
        <v>15.370561445078824</v>
      </c>
      <c r="F26" s="27">
        <f t="shared" si="14"/>
        <v>14.238523276366722</v>
      </c>
      <c r="G26" s="27">
        <f t="shared" si="14"/>
        <v>14.623586504598528</v>
      </c>
      <c r="H26" s="27">
        <f t="shared" si="14"/>
        <v>15.823231985586396</v>
      </c>
      <c r="I26" s="27">
        <f t="shared" si="14"/>
        <v>16.914992005919245</v>
      </c>
      <c r="J26" s="27">
        <f t="shared" si="14"/>
        <v>17.629144488951052</v>
      </c>
      <c r="K26" s="27">
        <f t="shared" si="14"/>
        <v>16.678626782463965</v>
      </c>
      <c r="L26" s="27">
        <f t="shared" si="14"/>
        <v>16.643667176464291</v>
      </c>
      <c r="M26" s="27">
        <f t="shared" si="14"/>
        <v>18.181857865401742</v>
      </c>
      <c r="N26" s="27">
        <f t="shared" si="14"/>
        <v>11.177000352976286</v>
      </c>
      <c r="O26" s="27">
        <f t="shared" si="14"/>
        <v>10.437577545920455</v>
      </c>
      <c r="P26" s="27">
        <f t="shared" si="14"/>
        <v>9.4629380379549684</v>
      </c>
      <c r="Q26" s="27">
        <f t="shared" si="14"/>
        <v>7.4087718548571626</v>
      </c>
      <c r="R26" s="27">
        <f t="shared" si="14"/>
        <v>6.6331918359671276</v>
      </c>
      <c r="S26" s="27">
        <f t="shared" si="14"/>
        <v>4.2315138503391401</v>
      </c>
      <c r="T26" s="27">
        <f t="shared" si="14"/>
        <v>5.8847377862350925</v>
      </c>
      <c r="U26" s="27">
        <f t="shared" si="14"/>
        <v>6.0192464612625809</v>
      </c>
      <c r="V26" s="27">
        <f t="shared" si="14"/>
        <v>5.9449229513439636</v>
      </c>
      <c r="W26" s="27">
        <f t="shared" si="14"/>
        <v>5.5029176586944084</v>
      </c>
      <c r="X26" s="27">
        <f t="shared" si="14"/>
        <v>6.2088496507790607</v>
      </c>
      <c r="Y26" s="27">
        <f t="shared" ref="Y26:Z26" si="15">SUM(Y27,Y33)</f>
        <v>6.2738053743652369</v>
      </c>
      <c r="Z26" s="27">
        <f t="shared" si="15"/>
        <v>6.9578620669792102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16.932134813478161</v>
      </c>
      <c r="D33" s="19">
        <f t="shared" si="18"/>
        <v>15.563671301732352</v>
      </c>
      <c r="E33" s="19">
        <f t="shared" si="18"/>
        <v>15.370561445078824</v>
      </c>
      <c r="F33" s="19">
        <f t="shared" si="18"/>
        <v>14.238523276366722</v>
      </c>
      <c r="G33" s="19">
        <f t="shared" si="18"/>
        <v>14.623586504598528</v>
      </c>
      <c r="H33" s="19">
        <f t="shared" si="18"/>
        <v>15.823231985586396</v>
      </c>
      <c r="I33" s="19">
        <f t="shared" si="18"/>
        <v>16.914992005919245</v>
      </c>
      <c r="J33" s="19">
        <f t="shared" si="18"/>
        <v>17.629144488951052</v>
      </c>
      <c r="K33" s="19">
        <f t="shared" si="18"/>
        <v>16.678626782463965</v>
      </c>
      <c r="L33" s="19">
        <f t="shared" si="18"/>
        <v>16.643667176464291</v>
      </c>
      <c r="M33" s="19">
        <f t="shared" si="18"/>
        <v>18.181857865401742</v>
      </c>
      <c r="N33" s="19">
        <f t="shared" si="18"/>
        <v>11.177000352976286</v>
      </c>
      <c r="O33" s="19">
        <f t="shared" si="18"/>
        <v>10.437577545920455</v>
      </c>
      <c r="P33" s="19">
        <f t="shared" si="18"/>
        <v>9.4629380379549684</v>
      </c>
      <c r="Q33" s="19">
        <f t="shared" si="18"/>
        <v>7.4087718548571626</v>
      </c>
      <c r="R33" s="19">
        <f t="shared" si="18"/>
        <v>6.6331918359671276</v>
      </c>
      <c r="S33" s="19">
        <f t="shared" si="18"/>
        <v>4.2315138503391401</v>
      </c>
      <c r="T33" s="19">
        <f t="shared" si="18"/>
        <v>5.8847377862350925</v>
      </c>
      <c r="U33" s="19">
        <f t="shared" si="18"/>
        <v>6.0192464612625809</v>
      </c>
      <c r="V33" s="19">
        <f t="shared" si="18"/>
        <v>5.9449229513439636</v>
      </c>
      <c r="W33" s="19">
        <f t="shared" si="18"/>
        <v>5.5029176586944084</v>
      </c>
      <c r="X33" s="19">
        <f t="shared" si="18"/>
        <v>6.2088496507790607</v>
      </c>
      <c r="Y33" s="19">
        <f t="shared" ref="Y33:Z33" si="19">SUM(Y34:Y50)</f>
        <v>6.2738053743652369</v>
      </c>
      <c r="Z33" s="19">
        <f t="shared" si="19"/>
        <v>6.9578620669792102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0.45534826365073022</v>
      </c>
      <c r="D38" s="8">
        <v>0.40722479665556732</v>
      </c>
      <c r="E38" s="8">
        <v>0.2521229346454521</v>
      </c>
      <c r="F38" s="8">
        <v>0.25055003957805638</v>
      </c>
      <c r="G38" s="8">
        <v>0.23079515985527294</v>
      </c>
      <c r="H38" s="8">
        <v>0.36012501022980659</v>
      </c>
      <c r="I38" s="8">
        <v>0.26272014206922256</v>
      </c>
      <c r="J38" s="8">
        <v>0.27020210640565911</v>
      </c>
      <c r="K38" s="8">
        <v>0.27693775860443115</v>
      </c>
      <c r="L38" s="8">
        <v>0.29609830659476988</v>
      </c>
      <c r="M38" s="8">
        <v>0.40860353031245944</v>
      </c>
      <c r="N38" s="8">
        <v>0.18873245128128102</v>
      </c>
      <c r="O38" s="8">
        <v>8.8120545501611872E-2</v>
      </c>
      <c r="P38" s="8">
        <v>0.15712593633902933</v>
      </c>
      <c r="Q38" s="8">
        <v>6.3627956781773187E-2</v>
      </c>
      <c r="R38" s="8">
        <v>5.4165364613108898E-2</v>
      </c>
      <c r="S38" s="8">
        <v>3.0996629711256843E-2</v>
      </c>
      <c r="T38" s="8">
        <v>4.3284931343798405E-2</v>
      </c>
      <c r="U38" s="8">
        <v>2.7675199800968549E-2</v>
      </c>
      <c r="V38" s="8">
        <v>4.115478036344089E-2</v>
      </c>
      <c r="W38" s="8">
        <v>6.9726297372263282E-2</v>
      </c>
      <c r="X38" s="8">
        <v>6.5935973848487317E-2</v>
      </c>
      <c r="Y38" s="8">
        <v>7.3976279976089965E-2</v>
      </c>
      <c r="Z38" s="8">
        <v>6.4188413741826295E-2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16.47678654982743</v>
      </c>
      <c r="D40" s="8">
        <v>15.156446505076785</v>
      </c>
      <c r="E40" s="8">
        <v>15.118438510433371</v>
      </c>
      <c r="F40" s="8">
        <v>13.987973236788665</v>
      </c>
      <c r="G40" s="8">
        <v>14.392791344743255</v>
      </c>
      <c r="H40" s="8">
        <v>15.46310697535659</v>
      </c>
      <c r="I40" s="8">
        <v>16.652271863850022</v>
      </c>
      <c r="J40" s="8">
        <v>17.358942382545393</v>
      </c>
      <c r="K40" s="8">
        <v>16.401689023859532</v>
      </c>
      <c r="L40" s="8">
        <v>16.347568869869519</v>
      </c>
      <c r="M40" s="8">
        <v>17.773254335089284</v>
      </c>
      <c r="N40" s="8">
        <v>10.988267901695005</v>
      </c>
      <c r="O40" s="8">
        <v>10.349457000418843</v>
      </c>
      <c r="P40" s="8">
        <v>9.3058121016159383</v>
      </c>
      <c r="Q40" s="8">
        <v>7.3451438980753894</v>
      </c>
      <c r="R40" s="8">
        <v>6.5790264713540187</v>
      </c>
      <c r="S40" s="8">
        <v>4.2005172206278836</v>
      </c>
      <c r="T40" s="8">
        <v>5.8414528548912941</v>
      </c>
      <c r="U40" s="8">
        <v>5.9915712614616128</v>
      </c>
      <c r="V40" s="8">
        <v>5.9037681709805225</v>
      </c>
      <c r="W40" s="8">
        <v>5.4331913613221454</v>
      </c>
      <c r="X40" s="8">
        <v>6.142913676930573</v>
      </c>
      <c r="Y40" s="8">
        <v>6.1998290943891465</v>
      </c>
      <c r="Z40" s="8">
        <v>6.8936736532373839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0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160</v>
      </c>
      <c r="B1" s="4" t="s">
        <v>170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138.06243827999998</v>
      </c>
      <c r="D2" s="21">
        <f t="shared" ref="D2:X2" si="0">SUM(D3,D17,D22,D25,D26,D51,D52)</f>
        <v>157.32677844</v>
      </c>
      <c r="E2" s="21">
        <f t="shared" si="0"/>
        <v>282.23642987999995</v>
      </c>
      <c r="F2" s="21">
        <f t="shared" si="0"/>
        <v>205.40433707999998</v>
      </c>
      <c r="G2" s="21">
        <f t="shared" si="0"/>
        <v>80.268884280000009</v>
      </c>
      <c r="H2" s="21">
        <f t="shared" si="0"/>
        <v>54.58283063999999</v>
      </c>
      <c r="I2" s="21">
        <f t="shared" si="0"/>
        <v>63.726029640000014</v>
      </c>
      <c r="J2" s="21">
        <f t="shared" si="0"/>
        <v>402.81539868000004</v>
      </c>
      <c r="K2" s="21">
        <f t="shared" si="0"/>
        <v>440.41890132000003</v>
      </c>
      <c r="L2" s="21">
        <f t="shared" si="0"/>
        <v>626.42402568000023</v>
      </c>
      <c r="M2" s="21">
        <f t="shared" si="0"/>
        <v>390.97331856</v>
      </c>
      <c r="N2" s="21">
        <f t="shared" si="0"/>
        <v>368.39807747999998</v>
      </c>
      <c r="O2" s="21">
        <f t="shared" si="0"/>
        <v>371.49404651999998</v>
      </c>
      <c r="P2" s="21">
        <f t="shared" si="0"/>
        <v>383.96868048000005</v>
      </c>
      <c r="Q2" s="21">
        <f t="shared" si="0"/>
        <v>269.23601988000001</v>
      </c>
      <c r="R2" s="21">
        <f t="shared" si="0"/>
        <v>304.46577431999998</v>
      </c>
      <c r="S2" s="21">
        <f t="shared" si="0"/>
        <v>346.99691952000001</v>
      </c>
      <c r="T2" s="21">
        <f t="shared" si="0"/>
        <v>307.07894340000001</v>
      </c>
      <c r="U2" s="21">
        <f t="shared" si="0"/>
        <v>320.03780724000001</v>
      </c>
      <c r="V2" s="21">
        <f t="shared" si="0"/>
        <v>275.67038448000005</v>
      </c>
      <c r="W2" s="21">
        <f t="shared" si="0"/>
        <v>197.49954167999999</v>
      </c>
      <c r="X2" s="21">
        <f t="shared" si="0"/>
        <v>226.59361416000002</v>
      </c>
      <c r="Y2" s="21">
        <f t="shared" ref="Y2:Z2" si="1">SUM(Y3,Y17,Y22,Y25,Y26,Y51,Y52)</f>
        <v>251.52839064</v>
      </c>
      <c r="Z2" s="21">
        <f t="shared" si="1"/>
        <v>224.97474815999999</v>
      </c>
    </row>
    <row r="3" spans="1:26" ht="11.25" customHeight="1" x14ac:dyDescent="0.2">
      <c r="A3" s="22" t="s">
        <v>2</v>
      </c>
      <c r="B3" s="23" t="s">
        <v>3</v>
      </c>
      <c r="C3" s="24">
        <f t="shared" ref="C3:V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ref="W3:X3" si="3">SUM(W4,W8,W11)</f>
        <v>0</v>
      </c>
      <c r="X3" s="24">
        <f t="shared" si="3"/>
        <v>0</v>
      </c>
      <c r="Y3" s="24">
        <f t="shared" ref="Y3:Z3" si="4">SUM(Y4,Y8,Y11)</f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V4" si="5">SUM(C5:C7)</f>
        <v>0</v>
      </c>
      <c r="D4" s="19">
        <f t="shared" si="5"/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ref="W4:X4" si="6">SUM(W5:W7)</f>
        <v>0</v>
      </c>
      <c r="X4" s="19">
        <f t="shared" si="6"/>
        <v>0</v>
      </c>
      <c r="Y4" s="19">
        <f t="shared" ref="Y4:Z4" si="7">SUM(Y5:Y7)</f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f>FC_TRA_DNAVI_DCS_E!C5+FC_TRA_DNAVI_IWW_E!C5</f>
        <v>0</v>
      </c>
      <c r="D5" s="8">
        <f>FC_TRA_DNAVI_DCS_E!D5+FC_TRA_DNAVI_IWW_E!D5</f>
        <v>0</v>
      </c>
      <c r="E5" s="8">
        <f>FC_TRA_DNAVI_DCS_E!E5+FC_TRA_DNAVI_IWW_E!E5</f>
        <v>0</v>
      </c>
      <c r="F5" s="8">
        <f>FC_TRA_DNAVI_DCS_E!F5+FC_TRA_DNAVI_IWW_E!F5</f>
        <v>0</v>
      </c>
      <c r="G5" s="8">
        <f>FC_TRA_DNAVI_DCS_E!G5+FC_TRA_DNAVI_IWW_E!G5</f>
        <v>0</v>
      </c>
      <c r="H5" s="8">
        <f>FC_TRA_DNAVI_DCS_E!H5+FC_TRA_DNAVI_IWW_E!H5</f>
        <v>0</v>
      </c>
      <c r="I5" s="8">
        <f>FC_TRA_DNAVI_DCS_E!I5+FC_TRA_DNAVI_IWW_E!I5</f>
        <v>0</v>
      </c>
      <c r="J5" s="8">
        <f>FC_TRA_DNAVI_DCS_E!J5+FC_TRA_DNAVI_IWW_E!J5</f>
        <v>0</v>
      </c>
      <c r="K5" s="8">
        <f>FC_TRA_DNAVI_DCS_E!K5+FC_TRA_DNAVI_IWW_E!K5</f>
        <v>0</v>
      </c>
      <c r="L5" s="8">
        <f>FC_TRA_DNAVI_DCS_E!L5+FC_TRA_DNAVI_IWW_E!L5</f>
        <v>0</v>
      </c>
      <c r="M5" s="8">
        <f>FC_TRA_DNAVI_DCS_E!M5+FC_TRA_DNAVI_IWW_E!M5</f>
        <v>0</v>
      </c>
      <c r="N5" s="8">
        <f>FC_TRA_DNAVI_DCS_E!N5+FC_TRA_DNAVI_IWW_E!N5</f>
        <v>0</v>
      </c>
      <c r="O5" s="8">
        <f>FC_TRA_DNAVI_DCS_E!O5+FC_TRA_DNAVI_IWW_E!O5</f>
        <v>0</v>
      </c>
      <c r="P5" s="8">
        <f>FC_TRA_DNAVI_DCS_E!P5+FC_TRA_DNAVI_IWW_E!P5</f>
        <v>0</v>
      </c>
      <c r="Q5" s="8">
        <f>FC_TRA_DNAVI_DCS_E!Q5+FC_TRA_DNAVI_IWW_E!Q5</f>
        <v>0</v>
      </c>
      <c r="R5" s="8">
        <f>FC_TRA_DNAVI_DCS_E!R5+FC_TRA_DNAVI_IWW_E!R5</f>
        <v>0</v>
      </c>
      <c r="S5" s="8">
        <f>FC_TRA_DNAVI_DCS_E!S5+FC_TRA_DNAVI_IWW_E!S5</f>
        <v>0</v>
      </c>
      <c r="T5" s="8">
        <f>FC_TRA_DNAVI_DCS_E!T5+FC_TRA_DNAVI_IWW_E!T5</f>
        <v>0</v>
      </c>
      <c r="U5" s="8">
        <f>FC_TRA_DNAVI_DCS_E!U5+FC_TRA_DNAVI_IWW_E!U5</f>
        <v>0</v>
      </c>
      <c r="V5" s="8">
        <f>FC_TRA_DNAVI_DCS_E!V5+FC_TRA_DNAVI_IWW_E!V5</f>
        <v>0</v>
      </c>
      <c r="W5" s="8">
        <f>FC_TRA_DNAVI_DCS_E!W5+FC_TRA_DNAVI_IWW_E!W5</f>
        <v>0</v>
      </c>
      <c r="X5" s="8">
        <f>FC_TRA_DNAVI_DCS_E!X5+FC_TRA_DNAVI_IWW_E!X5</f>
        <v>0</v>
      </c>
      <c r="Y5" s="8">
        <f>FC_TRA_DNAVI_DCS_E!Y5+FC_TRA_DNAVI_IWW_E!Y5</f>
        <v>0</v>
      </c>
      <c r="Z5" s="8">
        <f>FC_TRA_DNAVI_DCS_E!Z5+FC_TRA_DNAVI_IWW_E!Z5</f>
        <v>0</v>
      </c>
    </row>
    <row r="6" spans="1:26" ht="11.25" customHeight="1" x14ac:dyDescent="0.2">
      <c r="A6" s="28" t="s">
        <v>6</v>
      </c>
      <c r="B6" s="7" t="s">
        <v>7</v>
      </c>
      <c r="C6" s="8">
        <f>FC_TRA_DNAVI_DCS_E!C6+FC_TRA_DNAVI_IWW_E!C6</f>
        <v>0</v>
      </c>
      <c r="D6" s="8">
        <f>FC_TRA_DNAVI_DCS_E!D6+FC_TRA_DNAVI_IWW_E!D6</f>
        <v>0</v>
      </c>
      <c r="E6" s="8">
        <f>FC_TRA_DNAVI_DCS_E!E6+FC_TRA_DNAVI_IWW_E!E6</f>
        <v>0</v>
      </c>
      <c r="F6" s="8">
        <f>FC_TRA_DNAVI_DCS_E!F6+FC_TRA_DNAVI_IWW_E!F6</f>
        <v>0</v>
      </c>
      <c r="G6" s="8">
        <f>FC_TRA_DNAVI_DCS_E!G6+FC_TRA_DNAVI_IWW_E!G6</f>
        <v>0</v>
      </c>
      <c r="H6" s="8">
        <f>FC_TRA_DNAVI_DCS_E!H6+FC_TRA_DNAVI_IWW_E!H6</f>
        <v>0</v>
      </c>
      <c r="I6" s="8">
        <f>FC_TRA_DNAVI_DCS_E!I6+FC_TRA_DNAVI_IWW_E!I6</f>
        <v>0</v>
      </c>
      <c r="J6" s="8">
        <f>FC_TRA_DNAVI_DCS_E!J6+FC_TRA_DNAVI_IWW_E!J6</f>
        <v>0</v>
      </c>
      <c r="K6" s="8">
        <f>FC_TRA_DNAVI_DCS_E!K6+FC_TRA_DNAVI_IWW_E!K6</f>
        <v>0</v>
      </c>
      <c r="L6" s="8">
        <f>FC_TRA_DNAVI_DCS_E!L6+FC_TRA_DNAVI_IWW_E!L6</f>
        <v>0</v>
      </c>
      <c r="M6" s="8">
        <f>FC_TRA_DNAVI_DCS_E!M6+FC_TRA_DNAVI_IWW_E!M6</f>
        <v>0</v>
      </c>
      <c r="N6" s="8">
        <f>FC_TRA_DNAVI_DCS_E!N6+FC_TRA_DNAVI_IWW_E!N6</f>
        <v>0</v>
      </c>
      <c r="O6" s="8">
        <f>FC_TRA_DNAVI_DCS_E!O6+FC_TRA_DNAVI_IWW_E!O6</f>
        <v>0</v>
      </c>
      <c r="P6" s="8">
        <f>FC_TRA_DNAVI_DCS_E!P6+FC_TRA_DNAVI_IWW_E!P6</f>
        <v>0</v>
      </c>
      <c r="Q6" s="8">
        <f>FC_TRA_DNAVI_DCS_E!Q6+FC_TRA_DNAVI_IWW_E!Q6</f>
        <v>0</v>
      </c>
      <c r="R6" s="8">
        <f>FC_TRA_DNAVI_DCS_E!R6+FC_TRA_DNAVI_IWW_E!R6</f>
        <v>0</v>
      </c>
      <c r="S6" s="8">
        <f>FC_TRA_DNAVI_DCS_E!S6+FC_TRA_DNAVI_IWW_E!S6</f>
        <v>0</v>
      </c>
      <c r="T6" s="8">
        <f>FC_TRA_DNAVI_DCS_E!T6+FC_TRA_DNAVI_IWW_E!T6</f>
        <v>0</v>
      </c>
      <c r="U6" s="8">
        <f>FC_TRA_DNAVI_DCS_E!U6+FC_TRA_DNAVI_IWW_E!U6</f>
        <v>0</v>
      </c>
      <c r="V6" s="8">
        <f>FC_TRA_DNAVI_DCS_E!V6+FC_TRA_DNAVI_IWW_E!V6</f>
        <v>0</v>
      </c>
      <c r="W6" s="8">
        <f>FC_TRA_DNAVI_DCS_E!W6+FC_TRA_DNAVI_IWW_E!W6</f>
        <v>0</v>
      </c>
      <c r="X6" s="8">
        <f>FC_TRA_DNAVI_DCS_E!X6+FC_TRA_DNAVI_IWW_E!X6</f>
        <v>0</v>
      </c>
      <c r="Y6" s="8">
        <f>FC_TRA_DNAVI_DCS_E!Y6+FC_TRA_DNAVI_IWW_E!Y6</f>
        <v>0</v>
      </c>
      <c r="Z6" s="8">
        <f>FC_TRA_DNAVI_DCS_E!Z6+FC_TRA_DNAVI_IWW_E!Z6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FC_TRA_DNAVI_DCS_E!C7+FC_TRA_DNAVI_IWW_E!C7</f>
        <v>0</v>
      </c>
      <c r="D7" s="8">
        <f>FC_TRA_DNAVI_DCS_E!D7+FC_TRA_DNAVI_IWW_E!D7</f>
        <v>0</v>
      </c>
      <c r="E7" s="8">
        <f>FC_TRA_DNAVI_DCS_E!E7+FC_TRA_DNAVI_IWW_E!E7</f>
        <v>0</v>
      </c>
      <c r="F7" s="8">
        <f>FC_TRA_DNAVI_DCS_E!F7+FC_TRA_DNAVI_IWW_E!F7</f>
        <v>0</v>
      </c>
      <c r="G7" s="8">
        <f>FC_TRA_DNAVI_DCS_E!G7+FC_TRA_DNAVI_IWW_E!G7</f>
        <v>0</v>
      </c>
      <c r="H7" s="8">
        <f>FC_TRA_DNAVI_DCS_E!H7+FC_TRA_DNAVI_IWW_E!H7</f>
        <v>0</v>
      </c>
      <c r="I7" s="8">
        <f>FC_TRA_DNAVI_DCS_E!I7+FC_TRA_DNAVI_IWW_E!I7</f>
        <v>0</v>
      </c>
      <c r="J7" s="8">
        <f>FC_TRA_DNAVI_DCS_E!J7+FC_TRA_DNAVI_IWW_E!J7</f>
        <v>0</v>
      </c>
      <c r="K7" s="8">
        <f>FC_TRA_DNAVI_DCS_E!K7+FC_TRA_DNAVI_IWW_E!K7</f>
        <v>0</v>
      </c>
      <c r="L7" s="8">
        <f>FC_TRA_DNAVI_DCS_E!L7+FC_TRA_DNAVI_IWW_E!L7</f>
        <v>0</v>
      </c>
      <c r="M7" s="8">
        <f>FC_TRA_DNAVI_DCS_E!M7+FC_TRA_DNAVI_IWW_E!M7</f>
        <v>0</v>
      </c>
      <c r="N7" s="8">
        <f>FC_TRA_DNAVI_DCS_E!N7+FC_TRA_DNAVI_IWW_E!N7</f>
        <v>0</v>
      </c>
      <c r="O7" s="8">
        <f>FC_TRA_DNAVI_DCS_E!O7+FC_TRA_DNAVI_IWW_E!O7</f>
        <v>0</v>
      </c>
      <c r="P7" s="8">
        <f>FC_TRA_DNAVI_DCS_E!P7+FC_TRA_DNAVI_IWW_E!P7</f>
        <v>0</v>
      </c>
      <c r="Q7" s="8">
        <f>FC_TRA_DNAVI_DCS_E!Q7+FC_TRA_DNAVI_IWW_E!Q7</f>
        <v>0</v>
      </c>
      <c r="R7" s="8">
        <f>FC_TRA_DNAVI_DCS_E!R7+FC_TRA_DNAVI_IWW_E!R7</f>
        <v>0</v>
      </c>
      <c r="S7" s="8">
        <f>FC_TRA_DNAVI_DCS_E!S7+FC_TRA_DNAVI_IWW_E!S7</f>
        <v>0</v>
      </c>
      <c r="T7" s="8">
        <f>FC_TRA_DNAVI_DCS_E!T7+FC_TRA_DNAVI_IWW_E!T7</f>
        <v>0</v>
      </c>
      <c r="U7" s="8">
        <f>FC_TRA_DNAVI_DCS_E!U7+FC_TRA_DNAVI_IWW_E!U7</f>
        <v>0</v>
      </c>
      <c r="V7" s="8">
        <f>FC_TRA_DNAVI_DCS_E!V7+FC_TRA_DNAVI_IWW_E!V7</f>
        <v>0</v>
      </c>
      <c r="W7" s="8">
        <f>FC_TRA_DNAVI_DCS_E!W7+FC_TRA_DNAVI_IWW_E!W7</f>
        <v>0</v>
      </c>
      <c r="X7" s="8">
        <f>FC_TRA_DNAVI_DCS_E!X7+FC_TRA_DNAVI_IWW_E!X7</f>
        <v>0</v>
      </c>
      <c r="Y7" s="8">
        <f>FC_TRA_DNAVI_DCS_E!Y7+FC_TRA_DNAVI_IWW_E!Y7</f>
        <v>0</v>
      </c>
      <c r="Z7" s="8">
        <f>FC_TRA_DNAVI_DCS_E!Z7+FC_TRA_DNAVI_IWW_E!Z7</f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V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ref="W8:X8" si="9">SUM(W9:W10)</f>
        <v>0</v>
      </c>
      <c r="X8" s="19">
        <f t="shared" si="9"/>
        <v>0</v>
      </c>
      <c r="Y8" s="19">
        <f t="shared" ref="Y8:Z8" si="10">SUM(Y9:Y10)</f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f>FC_TRA_DNAVI_DCS_E!C9+FC_TRA_DNAVI_IWW_E!C9</f>
        <v>0</v>
      </c>
      <c r="D9" s="8">
        <f>FC_TRA_DNAVI_DCS_E!D9+FC_TRA_DNAVI_IWW_E!D9</f>
        <v>0</v>
      </c>
      <c r="E9" s="8">
        <f>FC_TRA_DNAVI_DCS_E!E9+FC_TRA_DNAVI_IWW_E!E9</f>
        <v>0</v>
      </c>
      <c r="F9" s="8">
        <f>FC_TRA_DNAVI_DCS_E!F9+FC_TRA_DNAVI_IWW_E!F9</f>
        <v>0</v>
      </c>
      <c r="G9" s="8">
        <f>FC_TRA_DNAVI_DCS_E!G9+FC_TRA_DNAVI_IWW_E!G9</f>
        <v>0</v>
      </c>
      <c r="H9" s="8">
        <f>FC_TRA_DNAVI_DCS_E!H9+FC_TRA_DNAVI_IWW_E!H9</f>
        <v>0</v>
      </c>
      <c r="I9" s="8">
        <f>FC_TRA_DNAVI_DCS_E!I9+FC_TRA_DNAVI_IWW_E!I9</f>
        <v>0</v>
      </c>
      <c r="J9" s="8">
        <f>FC_TRA_DNAVI_DCS_E!J9+FC_TRA_DNAVI_IWW_E!J9</f>
        <v>0</v>
      </c>
      <c r="K9" s="8">
        <f>FC_TRA_DNAVI_DCS_E!K9+FC_TRA_DNAVI_IWW_E!K9</f>
        <v>0</v>
      </c>
      <c r="L9" s="8">
        <f>FC_TRA_DNAVI_DCS_E!L9+FC_TRA_DNAVI_IWW_E!L9</f>
        <v>0</v>
      </c>
      <c r="M9" s="8">
        <f>FC_TRA_DNAVI_DCS_E!M9+FC_TRA_DNAVI_IWW_E!M9</f>
        <v>0</v>
      </c>
      <c r="N9" s="8">
        <f>FC_TRA_DNAVI_DCS_E!N9+FC_TRA_DNAVI_IWW_E!N9</f>
        <v>0</v>
      </c>
      <c r="O9" s="8">
        <f>FC_TRA_DNAVI_DCS_E!O9+FC_TRA_DNAVI_IWW_E!O9</f>
        <v>0</v>
      </c>
      <c r="P9" s="8">
        <f>FC_TRA_DNAVI_DCS_E!P9+FC_TRA_DNAVI_IWW_E!P9</f>
        <v>0</v>
      </c>
      <c r="Q9" s="8">
        <f>FC_TRA_DNAVI_DCS_E!Q9+FC_TRA_DNAVI_IWW_E!Q9</f>
        <v>0</v>
      </c>
      <c r="R9" s="8">
        <f>FC_TRA_DNAVI_DCS_E!R9+FC_TRA_DNAVI_IWW_E!R9</f>
        <v>0</v>
      </c>
      <c r="S9" s="8">
        <f>FC_TRA_DNAVI_DCS_E!S9+FC_TRA_DNAVI_IWW_E!S9</f>
        <v>0</v>
      </c>
      <c r="T9" s="8">
        <f>FC_TRA_DNAVI_DCS_E!T9+FC_TRA_DNAVI_IWW_E!T9</f>
        <v>0</v>
      </c>
      <c r="U9" s="8">
        <f>FC_TRA_DNAVI_DCS_E!U9+FC_TRA_DNAVI_IWW_E!U9</f>
        <v>0</v>
      </c>
      <c r="V9" s="8">
        <f>FC_TRA_DNAVI_DCS_E!V9+FC_TRA_DNAVI_IWW_E!V9</f>
        <v>0</v>
      </c>
      <c r="W9" s="8">
        <f>FC_TRA_DNAVI_DCS_E!W9+FC_TRA_DNAVI_IWW_E!W9</f>
        <v>0</v>
      </c>
      <c r="X9" s="8">
        <f>FC_TRA_DNAVI_DCS_E!X9+FC_TRA_DNAVI_IWW_E!X9</f>
        <v>0</v>
      </c>
      <c r="Y9" s="8">
        <f>FC_TRA_DNAVI_DCS_E!Y9+FC_TRA_DNAVI_IWW_E!Y9</f>
        <v>0</v>
      </c>
      <c r="Z9" s="8">
        <f>FC_TRA_DNAVI_DCS_E!Z9+FC_TRA_DNAVI_IWW_E!Z9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FC_TRA_DNAVI_DCS_E!C10+FC_TRA_DNAVI_IWW_E!C10</f>
        <v>0</v>
      </c>
      <c r="D10" s="8">
        <f>FC_TRA_DNAVI_DCS_E!D10+FC_TRA_DNAVI_IWW_E!D10</f>
        <v>0</v>
      </c>
      <c r="E10" s="8">
        <f>FC_TRA_DNAVI_DCS_E!E10+FC_TRA_DNAVI_IWW_E!E10</f>
        <v>0</v>
      </c>
      <c r="F10" s="8">
        <f>FC_TRA_DNAVI_DCS_E!F10+FC_TRA_DNAVI_IWW_E!F10</f>
        <v>0</v>
      </c>
      <c r="G10" s="8">
        <f>FC_TRA_DNAVI_DCS_E!G10+FC_TRA_DNAVI_IWW_E!G10</f>
        <v>0</v>
      </c>
      <c r="H10" s="8">
        <f>FC_TRA_DNAVI_DCS_E!H10+FC_TRA_DNAVI_IWW_E!H10</f>
        <v>0</v>
      </c>
      <c r="I10" s="8">
        <f>FC_TRA_DNAVI_DCS_E!I10+FC_TRA_DNAVI_IWW_E!I10</f>
        <v>0</v>
      </c>
      <c r="J10" s="8">
        <f>FC_TRA_DNAVI_DCS_E!J10+FC_TRA_DNAVI_IWW_E!J10</f>
        <v>0</v>
      </c>
      <c r="K10" s="8">
        <f>FC_TRA_DNAVI_DCS_E!K10+FC_TRA_DNAVI_IWW_E!K10</f>
        <v>0</v>
      </c>
      <c r="L10" s="8">
        <f>FC_TRA_DNAVI_DCS_E!L10+FC_TRA_DNAVI_IWW_E!L10</f>
        <v>0</v>
      </c>
      <c r="M10" s="8">
        <f>FC_TRA_DNAVI_DCS_E!M10+FC_TRA_DNAVI_IWW_E!M10</f>
        <v>0</v>
      </c>
      <c r="N10" s="8">
        <f>FC_TRA_DNAVI_DCS_E!N10+FC_TRA_DNAVI_IWW_E!N10</f>
        <v>0</v>
      </c>
      <c r="O10" s="8">
        <f>FC_TRA_DNAVI_DCS_E!O10+FC_TRA_DNAVI_IWW_E!O10</f>
        <v>0</v>
      </c>
      <c r="P10" s="8">
        <f>FC_TRA_DNAVI_DCS_E!P10+FC_TRA_DNAVI_IWW_E!P10</f>
        <v>0</v>
      </c>
      <c r="Q10" s="8">
        <f>FC_TRA_DNAVI_DCS_E!Q10+FC_TRA_DNAVI_IWW_E!Q10</f>
        <v>0</v>
      </c>
      <c r="R10" s="8">
        <f>FC_TRA_DNAVI_DCS_E!R10+FC_TRA_DNAVI_IWW_E!R10</f>
        <v>0</v>
      </c>
      <c r="S10" s="8">
        <f>FC_TRA_DNAVI_DCS_E!S10+FC_TRA_DNAVI_IWW_E!S10</f>
        <v>0</v>
      </c>
      <c r="T10" s="8">
        <f>FC_TRA_DNAVI_DCS_E!T10+FC_TRA_DNAVI_IWW_E!T10</f>
        <v>0</v>
      </c>
      <c r="U10" s="8">
        <f>FC_TRA_DNAVI_DCS_E!U10+FC_TRA_DNAVI_IWW_E!U10</f>
        <v>0</v>
      </c>
      <c r="V10" s="8">
        <f>FC_TRA_DNAVI_DCS_E!V10+FC_TRA_DNAVI_IWW_E!V10</f>
        <v>0</v>
      </c>
      <c r="W10" s="8">
        <f>FC_TRA_DNAVI_DCS_E!W10+FC_TRA_DNAVI_IWW_E!W10</f>
        <v>0</v>
      </c>
      <c r="X10" s="8">
        <f>FC_TRA_DNAVI_DCS_E!X10+FC_TRA_DNAVI_IWW_E!X10</f>
        <v>0</v>
      </c>
      <c r="Y10" s="8">
        <f>FC_TRA_DNAVI_DCS_E!Y10+FC_TRA_DNAVI_IWW_E!Y10</f>
        <v>0</v>
      </c>
      <c r="Z10" s="8">
        <f>FC_TRA_DNAVI_DCS_E!Z10+FC_TRA_DNAVI_IWW_E!Z10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V11" si="11">SUM(C12:C16)</f>
        <v>0</v>
      </c>
      <c r="D11" s="19">
        <f t="shared" si="11"/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ref="W11:X11" si="12">SUM(W12:W16)</f>
        <v>0</v>
      </c>
      <c r="X11" s="19">
        <f t="shared" si="12"/>
        <v>0</v>
      </c>
      <c r="Y11" s="19">
        <f t="shared" ref="Y11:Z11" si="13">SUM(Y12:Y16)</f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f>FC_TRA_DNAVI_DCS_E!C12+FC_TRA_DNAVI_IWW_E!C12</f>
        <v>0</v>
      </c>
      <c r="D12" s="8">
        <f>FC_TRA_DNAVI_DCS_E!D12+FC_TRA_DNAVI_IWW_E!D12</f>
        <v>0</v>
      </c>
      <c r="E12" s="8">
        <f>FC_TRA_DNAVI_DCS_E!E12+FC_TRA_DNAVI_IWW_E!E12</f>
        <v>0</v>
      </c>
      <c r="F12" s="8">
        <f>FC_TRA_DNAVI_DCS_E!F12+FC_TRA_DNAVI_IWW_E!F12</f>
        <v>0</v>
      </c>
      <c r="G12" s="8">
        <f>FC_TRA_DNAVI_DCS_E!G12+FC_TRA_DNAVI_IWW_E!G12</f>
        <v>0</v>
      </c>
      <c r="H12" s="8">
        <f>FC_TRA_DNAVI_DCS_E!H12+FC_TRA_DNAVI_IWW_E!H12</f>
        <v>0</v>
      </c>
      <c r="I12" s="8">
        <f>FC_TRA_DNAVI_DCS_E!I12+FC_TRA_DNAVI_IWW_E!I12</f>
        <v>0</v>
      </c>
      <c r="J12" s="8">
        <f>FC_TRA_DNAVI_DCS_E!J12+FC_TRA_DNAVI_IWW_E!J12</f>
        <v>0</v>
      </c>
      <c r="K12" s="8">
        <f>FC_TRA_DNAVI_DCS_E!K12+FC_TRA_DNAVI_IWW_E!K12</f>
        <v>0</v>
      </c>
      <c r="L12" s="8">
        <f>FC_TRA_DNAVI_DCS_E!L12+FC_TRA_DNAVI_IWW_E!L12</f>
        <v>0</v>
      </c>
      <c r="M12" s="8">
        <f>FC_TRA_DNAVI_DCS_E!M12+FC_TRA_DNAVI_IWW_E!M12</f>
        <v>0</v>
      </c>
      <c r="N12" s="8">
        <f>FC_TRA_DNAVI_DCS_E!N12+FC_TRA_DNAVI_IWW_E!N12</f>
        <v>0</v>
      </c>
      <c r="O12" s="8">
        <f>FC_TRA_DNAVI_DCS_E!O12+FC_TRA_DNAVI_IWW_E!O12</f>
        <v>0</v>
      </c>
      <c r="P12" s="8">
        <f>FC_TRA_DNAVI_DCS_E!P12+FC_TRA_DNAVI_IWW_E!P12</f>
        <v>0</v>
      </c>
      <c r="Q12" s="8">
        <f>FC_TRA_DNAVI_DCS_E!Q12+FC_TRA_DNAVI_IWW_E!Q12</f>
        <v>0</v>
      </c>
      <c r="R12" s="8">
        <f>FC_TRA_DNAVI_DCS_E!R12+FC_TRA_DNAVI_IWW_E!R12</f>
        <v>0</v>
      </c>
      <c r="S12" s="8">
        <f>FC_TRA_DNAVI_DCS_E!S12+FC_TRA_DNAVI_IWW_E!S12</f>
        <v>0</v>
      </c>
      <c r="T12" s="8">
        <f>FC_TRA_DNAVI_DCS_E!T12+FC_TRA_DNAVI_IWW_E!T12</f>
        <v>0</v>
      </c>
      <c r="U12" s="8">
        <f>FC_TRA_DNAVI_DCS_E!U12+FC_TRA_DNAVI_IWW_E!U12</f>
        <v>0</v>
      </c>
      <c r="V12" s="8">
        <f>FC_TRA_DNAVI_DCS_E!V12+FC_TRA_DNAVI_IWW_E!V12</f>
        <v>0</v>
      </c>
      <c r="W12" s="8">
        <f>FC_TRA_DNAVI_DCS_E!W12+FC_TRA_DNAVI_IWW_E!W12</f>
        <v>0</v>
      </c>
      <c r="X12" s="8">
        <f>FC_TRA_DNAVI_DCS_E!X12+FC_TRA_DNAVI_IWW_E!X12</f>
        <v>0</v>
      </c>
      <c r="Y12" s="8">
        <f>FC_TRA_DNAVI_DCS_E!Y12+FC_TRA_DNAVI_IWW_E!Y12</f>
        <v>0</v>
      </c>
      <c r="Z12" s="8">
        <f>FC_TRA_DNAVI_DCS_E!Z12+FC_TRA_DNAVI_IWW_E!Z12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FC_TRA_DNAVI_DCS_E!C13+FC_TRA_DNAVI_IWW_E!C13</f>
        <v>0</v>
      </c>
      <c r="D13" s="8">
        <f>FC_TRA_DNAVI_DCS_E!D13+FC_TRA_DNAVI_IWW_E!D13</f>
        <v>0</v>
      </c>
      <c r="E13" s="8">
        <f>FC_TRA_DNAVI_DCS_E!E13+FC_TRA_DNAVI_IWW_E!E13</f>
        <v>0</v>
      </c>
      <c r="F13" s="8">
        <f>FC_TRA_DNAVI_DCS_E!F13+FC_TRA_DNAVI_IWW_E!F13</f>
        <v>0</v>
      </c>
      <c r="G13" s="8">
        <f>FC_TRA_DNAVI_DCS_E!G13+FC_TRA_DNAVI_IWW_E!G13</f>
        <v>0</v>
      </c>
      <c r="H13" s="8">
        <f>FC_TRA_DNAVI_DCS_E!H13+FC_TRA_DNAVI_IWW_E!H13</f>
        <v>0</v>
      </c>
      <c r="I13" s="8">
        <f>FC_TRA_DNAVI_DCS_E!I13+FC_TRA_DNAVI_IWW_E!I13</f>
        <v>0</v>
      </c>
      <c r="J13" s="8">
        <f>FC_TRA_DNAVI_DCS_E!J13+FC_TRA_DNAVI_IWW_E!J13</f>
        <v>0</v>
      </c>
      <c r="K13" s="8">
        <f>FC_TRA_DNAVI_DCS_E!K13+FC_TRA_DNAVI_IWW_E!K13</f>
        <v>0</v>
      </c>
      <c r="L13" s="8">
        <f>FC_TRA_DNAVI_DCS_E!L13+FC_TRA_DNAVI_IWW_E!L13</f>
        <v>0</v>
      </c>
      <c r="M13" s="8">
        <f>FC_TRA_DNAVI_DCS_E!M13+FC_TRA_DNAVI_IWW_E!M13</f>
        <v>0</v>
      </c>
      <c r="N13" s="8">
        <f>FC_TRA_DNAVI_DCS_E!N13+FC_TRA_DNAVI_IWW_E!N13</f>
        <v>0</v>
      </c>
      <c r="O13" s="8">
        <f>FC_TRA_DNAVI_DCS_E!O13+FC_TRA_DNAVI_IWW_E!O13</f>
        <v>0</v>
      </c>
      <c r="P13" s="8">
        <f>FC_TRA_DNAVI_DCS_E!P13+FC_TRA_DNAVI_IWW_E!P13</f>
        <v>0</v>
      </c>
      <c r="Q13" s="8">
        <f>FC_TRA_DNAVI_DCS_E!Q13+FC_TRA_DNAVI_IWW_E!Q13</f>
        <v>0</v>
      </c>
      <c r="R13" s="8">
        <f>FC_TRA_DNAVI_DCS_E!R13+FC_TRA_DNAVI_IWW_E!R13</f>
        <v>0</v>
      </c>
      <c r="S13" s="8">
        <f>FC_TRA_DNAVI_DCS_E!S13+FC_TRA_DNAVI_IWW_E!S13</f>
        <v>0</v>
      </c>
      <c r="T13" s="8">
        <f>FC_TRA_DNAVI_DCS_E!T13+FC_TRA_DNAVI_IWW_E!T13</f>
        <v>0</v>
      </c>
      <c r="U13" s="8">
        <f>FC_TRA_DNAVI_DCS_E!U13+FC_TRA_DNAVI_IWW_E!U13</f>
        <v>0</v>
      </c>
      <c r="V13" s="8">
        <f>FC_TRA_DNAVI_DCS_E!V13+FC_TRA_DNAVI_IWW_E!V13</f>
        <v>0</v>
      </c>
      <c r="W13" s="8">
        <f>FC_TRA_DNAVI_DCS_E!W13+FC_TRA_DNAVI_IWW_E!W13</f>
        <v>0</v>
      </c>
      <c r="X13" s="8">
        <f>FC_TRA_DNAVI_DCS_E!X13+FC_TRA_DNAVI_IWW_E!X13</f>
        <v>0</v>
      </c>
      <c r="Y13" s="8">
        <f>FC_TRA_DNAVI_DCS_E!Y13+FC_TRA_DNAVI_IWW_E!Y13</f>
        <v>0</v>
      </c>
      <c r="Z13" s="8">
        <f>FC_TRA_DNAVI_DCS_E!Z13+FC_TRA_DNAVI_IWW_E!Z13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FC_TRA_DNAVI_DCS_E!C14+FC_TRA_DNAVI_IWW_E!C14</f>
        <v>0</v>
      </c>
      <c r="D14" s="8">
        <f>FC_TRA_DNAVI_DCS_E!D14+FC_TRA_DNAVI_IWW_E!D14</f>
        <v>0</v>
      </c>
      <c r="E14" s="8">
        <f>FC_TRA_DNAVI_DCS_E!E14+FC_TRA_DNAVI_IWW_E!E14</f>
        <v>0</v>
      </c>
      <c r="F14" s="8">
        <f>FC_TRA_DNAVI_DCS_E!F14+FC_TRA_DNAVI_IWW_E!F14</f>
        <v>0</v>
      </c>
      <c r="G14" s="8">
        <f>FC_TRA_DNAVI_DCS_E!G14+FC_TRA_DNAVI_IWW_E!G14</f>
        <v>0</v>
      </c>
      <c r="H14" s="8">
        <f>FC_TRA_DNAVI_DCS_E!H14+FC_TRA_DNAVI_IWW_E!H14</f>
        <v>0</v>
      </c>
      <c r="I14" s="8">
        <f>FC_TRA_DNAVI_DCS_E!I14+FC_TRA_DNAVI_IWW_E!I14</f>
        <v>0</v>
      </c>
      <c r="J14" s="8">
        <f>FC_TRA_DNAVI_DCS_E!J14+FC_TRA_DNAVI_IWW_E!J14</f>
        <v>0</v>
      </c>
      <c r="K14" s="8">
        <f>FC_TRA_DNAVI_DCS_E!K14+FC_TRA_DNAVI_IWW_E!K14</f>
        <v>0</v>
      </c>
      <c r="L14" s="8">
        <f>FC_TRA_DNAVI_DCS_E!L14+FC_TRA_DNAVI_IWW_E!L14</f>
        <v>0</v>
      </c>
      <c r="M14" s="8">
        <f>FC_TRA_DNAVI_DCS_E!M14+FC_TRA_DNAVI_IWW_E!M14</f>
        <v>0</v>
      </c>
      <c r="N14" s="8">
        <f>FC_TRA_DNAVI_DCS_E!N14+FC_TRA_DNAVI_IWW_E!N14</f>
        <v>0</v>
      </c>
      <c r="O14" s="8">
        <f>FC_TRA_DNAVI_DCS_E!O14+FC_TRA_DNAVI_IWW_E!O14</f>
        <v>0</v>
      </c>
      <c r="P14" s="8">
        <f>FC_TRA_DNAVI_DCS_E!P14+FC_TRA_DNAVI_IWW_E!P14</f>
        <v>0</v>
      </c>
      <c r="Q14" s="8">
        <f>FC_TRA_DNAVI_DCS_E!Q14+FC_TRA_DNAVI_IWW_E!Q14</f>
        <v>0</v>
      </c>
      <c r="R14" s="8">
        <f>FC_TRA_DNAVI_DCS_E!R14+FC_TRA_DNAVI_IWW_E!R14</f>
        <v>0</v>
      </c>
      <c r="S14" s="8">
        <f>FC_TRA_DNAVI_DCS_E!S14+FC_TRA_DNAVI_IWW_E!S14</f>
        <v>0</v>
      </c>
      <c r="T14" s="8">
        <f>FC_TRA_DNAVI_DCS_E!T14+FC_TRA_DNAVI_IWW_E!T14</f>
        <v>0</v>
      </c>
      <c r="U14" s="8">
        <f>FC_TRA_DNAVI_DCS_E!U14+FC_TRA_DNAVI_IWW_E!U14</f>
        <v>0</v>
      </c>
      <c r="V14" s="8">
        <f>FC_TRA_DNAVI_DCS_E!V14+FC_TRA_DNAVI_IWW_E!V14</f>
        <v>0</v>
      </c>
      <c r="W14" s="8">
        <f>FC_TRA_DNAVI_DCS_E!W14+FC_TRA_DNAVI_IWW_E!W14</f>
        <v>0</v>
      </c>
      <c r="X14" s="8">
        <f>FC_TRA_DNAVI_DCS_E!X14+FC_TRA_DNAVI_IWW_E!X14</f>
        <v>0</v>
      </c>
      <c r="Y14" s="8">
        <f>FC_TRA_DNAVI_DCS_E!Y14+FC_TRA_DNAVI_IWW_E!Y14</f>
        <v>0</v>
      </c>
      <c r="Z14" s="8">
        <f>FC_TRA_DNAVI_DCS_E!Z14+FC_TRA_DNAVI_IWW_E!Z14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FC_TRA_DNAVI_DCS_E!C15+FC_TRA_DNAVI_IWW_E!C15</f>
        <v>0</v>
      </c>
      <c r="D15" s="8">
        <f>FC_TRA_DNAVI_DCS_E!D15+FC_TRA_DNAVI_IWW_E!D15</f>
        <v>0</v>
      </c>
      <c r="E15" s="8">
        <f>FC_TRA_DNAVI_DCS_E!E15+FC_TRA_DNAVI_IWW_E!E15</f>
        <v>0</v>
      </c>
      <c r="F15" s="8">
        <f>FC_TRA_DNAVI_DCS_E!F15+FC_TRA_DNAVI_IWW_E!F15</f>
        <v>0</v>
      </c>
      <c r="G15" s="8">
        <f>FC_TRA_DNAVI_DCS_E!G15+FC_TRA_DNAVI_IWW_E!G15</f>
        <v>0</v>
      </c>
      <c r="H15" s="8">
        <f>FC_TRA_DNAVI_DCS_E!H15+FC_TRA_DNAVI_IWW_E!H15</f>
        <v>0</v>
      </c>
      <c r="I15" s="8">
        <f>FC_TRA_DNAVI_DCS_E!I15+FC_TRA_DNAVI_IWW_E!I15</f>
        <v>0</v>
      </c>
      <c r="J15" s="8">
        <f>FC_TRA_DNAVI_DCS_E!J15+FC_TRA_DNAVI_IWW_E!J15</f>
        <v>0</v>
      </c>
      <c r="K15" s="8">
        <f>FC_TRA_DNAVI_DCS_E!K15+FC_TRA_DNAVI_IWW_E!K15</f>
        <v>0</v>
      </c>
      <c r="L15" s="8">
        <f>FC_TRA_DNAVI_DCS_E!L15+FC_TRA_DNAVI_IWW_E!L15</f>
        <v>0</v>
      </c>
      <c r="M15" s="8">
        <f>FC_TRA_DNAVI_DCS_E!M15+FC_TRA_DNAVI_IWW_E!M15</f>
        <v>0</v>
      </c>
      <c r="N15" s="8">
        <f>FC_TRA_DNAVI_DCS_E!N15+FC_TRA_DNAVI_IWW_E!N15</f>
        <v>0</v>
      </c>
      <c r="O15" s="8">
        <f>FC_TRA_DNAVI_DCS_E!O15+FC_TRA_DNAVI_IWW_E!O15</f>
        <v>0</v>
      </c>
      <c r="P15" s="8">
        <f>FC_TRA_DNAVI_DCS_E!P15+FC_TRA_DNAVI_IWW_E!P15</f>
        <v>0</v>
      </c>
      <c r="Q15" s="8">
        <f>FC_TRA_DNAVI_DCS_E!Q15+FC_TRA_DNAVI_IWW_E!Q15</f>
        <v>0</v>
      </c>
      <c r="R15" s="8">
        <f>FC_TRA_DNAVI_DCS_E!R15+FC_TRA_DNAVI_IWW_E!R15</f>
        <v>0</v>
      </c>
      <c r="S15" s="8">
        <f>FC_TRA_DNAVI_DCS_E!S15+FC_TRA_DNAVI_IWW_E!S15</f>
        <v>0</v>
      </c>
      <c r="T15" s="8">
        <f>FC_TRA_DNAVI_DCS_E!T15+FC_TRA_DNAVI_IWW_E!T15</f>
        <v>0</v>
      </c>
      <c r="U15" s="8">
        <f>FC_TRA_DNAVI_DCS_E!U15+FC_TRA_DNAVI_IWW_E!U15</f>
        <v>0</v>
      </c>
      <c r="V15" s="8">
        <f>FC_TRA_DNAVI_DCS_E!V15+FC_TRA_DNAVI_IWW_E!V15</f>
        <v>0</v>
      </c>
      <c r="W15" s="8">
        <f>FC_TRA_DNAVI_DCS_E!W15+FC_TRA_DNAVI_IWW_E!W15</f>
        <v>0</v>
      </c>
      <c r="X15" s="8">
        <f>FC_TRA_DNAVI_DCS_E!X15+FC_TRA_DNAVI_IWW_E!X15</f>
        <v>0</v>
      </c>
      <c r="Y15" s="8">
        <f>FC_TRA_DNAVI_DCS_E!Y15+FC_TRA_DNAVI_IWW_E!Y15</f>
        <v>0</v>
      </c>
      <c r="Z15" s="8">
        <f>FC_TRA_DNAVI_DCS_E!Z15+FC_TRA_DNAVI_IWW_E!Z15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FC_TRA_DNAVI_DCS_E!C16+FC_TRA_DNAVI_IWW_E!C16</f>
        <v>0</v>
      </c>
      <c r="D16" s="8">
        <f>FC_TRA_DNAVI_DCS_E!D16+FC_TRA_DNAVI_IWW_E!D16</f>
        <v>0</v>
      </c>
      <c r="E16" s="8">
        <f>FC_TRA_DNAVI_DCS_E!E16+FC_TRA_DNAVI_IWW_E!E16</f>
        <v>0</v>
      </c>
      <c r="F16" s="8">
        <f>FC_TRA_DNAVI_DCS_E!F16+FC_TRA_DNAVI_IWW_E!F16</f>
        <v>0</v>
      </c>
      <c r="G16" s="8">
        <f>FC_TRA_DNAVI_DCS_E!G16+FC_TRA_DNAVI_IWW_E!G16</f>
        <v>0</v>
      </c>
      <c r="H16" s="8">
        <f>FC_TRA_DNAVI_DCS_E!H16+FC_TRA_DNAVI_IWW_E!H16</f>
        <v>0</v>
      </c>
      <c r="I16" s="8">
        <f>FC_TRA_DNAVI_DCS_E!I16+FC_TRA_DNAVI_IWW_E!I16</f>
        <v>0</v>
      </c>
      <c r="J16" s="8">
        <f>FC_TRA_DNAVI_DCS_E!J16+FC_TRA_DNAVI_IWW_E!J16</f>
        <v>0</v>
      </c>
      <c r="K16" s="8">
        <f>FC_TRA_DNAVI_DCS_E!K16+FC_TRA_DNAVI_IWW_E!K16</f>
        <v>0</v>
      </c>
      <c r="L16" s="8">
        <f>FC_TRA_DNAVI_DCS_E!L16+FC_TRA_DNAVI_IWW_E!L16</f>
        <v>0</v>
      </c>
      <c r="M16" s="8">
        <f>FC_TRA_DNAVI_DCS_E!M16+FC_TRA_DNAVI_IWW_E!M16</f>
        <v>0</v>
      </c>
      <c r="N16" s="8">
        <f>FC_TRA_DNAVI_DCS_E!N16+FC_TRA_DNAVI_IWW_E!N16</f>
        <v>0</v>
      </c>
      <c r="O16" s="8">
        <f>FC_TRA_DNAVI_DCS_E!O16+FC_TRA_DNAVI_IWW_E!O16</f>
        <v>0</v>
      </c>
      <c r="P16" s="8">
        <f>FC_TRA_DNAVI_DCS_E!P16+FC_TRA_DNAVI_IWW_E!P16</f>
        <v>0</v>
      </c>
      <c r="Q16" s="8">
        <f>FC_TRA_DNAVI_DCS_E!Q16+FC_TRA_DNAVI_IWW_E!Q16</f>
        <v>0</v>
      </c>
      <c r="R16" s="8">
        <f>FC_TRA_DNAVI_DCS_E!R16+FC_TRA_DNAVI_IWW_E!R16</f>
        <v>0</v>
      </c>
      <c r="S16" s="8">
        <f>FC_TRA_DNAVI_DCS_E!S16+FC_TRA_DNAVI_IWW_E!S16</f>
        <v>0</v>
      </c>
      <c r="T16" s="8">
        <f>FC_TRA_DNAVI_DCS_E!T16+FC_TRA_DNAVI_IWW_E!T16</f>
        <v>0</v>
      </c>
      <c r="U16" s="8">
        <f>FC_TRA_DNAVI_DCS_E!U16+FC_TRA_DNAVI_IWW_E!U16</f>
        <v>0</v>
      </c>
      <c r="V16" s="8">
        <f>FC_TRA_DNAVI_DCS_E!V16+FC_TRA_DNAVI_IWW_E!V16</f>
        <v>0</v>
      </c>
      <c r="W16" s="8">
        <f>FC_TRA_DNAVI_DCS_E!W16+FC_TRA_DNAVI_IWW_E!W16</f>
        <v>0</v>
      </c>
      <c r="X16" s="8">
        <f>FC_TRA_DNAVI_DCS_E!X16+FC_TRA_DNAVI_IWW_E!X16</f>
        <v>0</v>
      </c>
      <c r="Y16" s="8">
        <f>FC_TRA_DNAVI_DCS_E!Y16+FC_TRA_DNAVI_IWW_E!Y16</f>
        <v>0</v>
      </c>
      <c r="Z16" s="8">
        <f>FC_TRA_DNAVI_DCS_E!Z16+FC_TRA_DNAVI_IWW_E!Z16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V17" si="14">SUM(C18:C21)</f>
        <v>0</v>
      </c>
      <c r="D17" s="27">
        <f t="shared" si="14"/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ref="W17:X17" si="15">SUM(W18:W21)</f>
        <v>0</v>
      </c>
      <c r="X17" s="27">
        <f t="shared" si="15"/>
        <v>0</v>
      </c>
      <c r="Y17" s="27">
        <f t="shared" ref="Y17:Z17" si="16">SUM(Y18:Y21)</f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FC_TRA_DNAVI_DCS_E!C18+FC_TRA_DNAVI_IWW_E!C18</f>
        <v>0</v>
      </c>
      <c r="D18" s="8">
        <f>FC_TRA_DNAVI_DCS_E!D18+FC_TRA_DNAVI_IWW_E!D18</f>
        <v>0</v>
      </c>
      <c r="E18" s="8">
        <f>FC_TRA_DNAVI_DCS_E!E18+FC_TRA_DNAVI_IWW_E!E18</f>
        <v>0</v>
      </c>
      <c r="F18" s="8">
        <f>FC_TRA_DNAVI_DCS_E!F18+FC_TRA_DNAVI_IWW_E!F18</f>
        <v>0</v>
      </c>
      <c r="G18" s="8">
        <f>FC_TRA_DNAVI_DCS_E!G18+FC_TRA_DNAVI_IWW_E!G18</f>
        <v>0</v>
      </c>
      <c r="H18" s="8">
        <f>FC_TRA_DNAVI_DCS_E!H18+FC_TRA_DNAVI_IWW_E!H18</f>
        <v>0</v>
      </c>
      <c r="I18" s="8">
        <f>FC_TRA_DNAVI_DCS_E!I18+FC_TRA_DNAVI_IWW_E!I18</f>
        <v>0</v>
      </c>
      <c r="J18" s="8">
        <f>FC_TRA_DNAVI_DCS_E!J18+FC_TRA_DNAVI_IWW_E!J18</f>
        <v>0</v>
      </c>
      <c r="K18" s="8">
        <f>FC_TRA_DNAVI_DCS_E!K18+FC_TRA_DNAVI_IWW_E!K18</f>
        <v>0</v>
      </c>
      <c r="L18" s="8">
        <f>FC_TRA_DNAVI_DCS_E!L18+FC_TRA_DNAVI_IWW_E!L18</f>
        <v>0</v>
      </c>
      <c r="M18" s="8">
        <f>FC_TRA_DNAVI_DCS_E!M18+FC_TRA_DNAVI_IWW_E!M18</f>
        <v>0</v>
      </c>
      <c r="N18" s="8">
        <f>FC_TRA_DNAVI_DCS_E!N18+FC_TRA_DNAVI_IWW_E!N18</f>
        <v>0</v>
      </c>
      <c r="O18" s="8">
        <f>FC_TRA_DNAVI_DCS_E!O18+FC_TRA_DNAVI_IWW_E!O18</f>
        <v>0</v>
      </c>
      <c r="P18" s="8">
        <f>FC_TRA_DNAVI_DCS_E!P18+FC_TRA_DNAVI_IWW_E!P18</f>
        <v>0</v>
      </c>
      <c r="Q18" s="8">
        <f>FC_TRA_DNAVI_DCS_E!Q18+FC_TRA_DNAVI_IWW_E!Q18</f>
        <v>0</v>
      </c>
      <c r="R18" s="8">
        <f>FC_TRA_DNAVI_DCS_E!R18+FC_TRA_DNAVI_IWW_E!R18</f>
        <v>0</v>
      </c>
      <c r="S18" s="8">
        <f>FC_TRA_DNAVI_DCS_E!S18+FC_TRA_DNAVI_IWW_E!S18</f>
        <v>0</v>
      </c>
      <c r="T18" s="8">
        <f>FC_TRA_DNAVI_DCS_E!T18+FC_TRA_DNAVI_IWW_E!T18</f>
        <v>0</v>
      </c>
      <c r="U18" s="8">
        <f>FC_TRA_DNAVI_DCS_E!U18+FC_TRA_DNAVI_IWW_E!U18</f>
        <v>0</v>
      </c>
      <c r="V18" s="8">
        <f>FC_TRA_DNAVI_DCS_E!V18+FC_TRA_DNAVI_IWW_E!V18</f>
        <v>0</v>
      </c>
      <c r="W18" s="8">
        <f>FC_TRA_DNAVI_DCS_E!W18+FC_TRA_DNAVI_IWW_E!W18</f>
        <v>0</v>
      </c>
      <c r="X18" s="8">
        <f>FC_TRA_DNAVI_DCS_E!X18+FC_TRA_DNAVI_IWW_E!X18</f>
        <v>0</v>
      </c>
      <c r="Y18" s="8">
        <f>FC_TRA_DNAVI_DCS_E!Y18+FC_TRA_DNAVI_IWW_E!Y18</f>
        <v>0</v>
      </c>
      <c r="Z18" s="8">
        <f>FC_TRA_DNAVI_DCS_E!Z18+FC_TRA_DNAVI_IWW_E!Z18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FC_TRA_DNAVI_DCS_E!C19+FC_TRA_DNAVI_IWW_E!C19</f>
        <v>0</v>
      </c>
      <c r="D19" s="8">
        <f>FC_TRA_DNAVI_DCS_E!D19+FC_TRA_DNAVI_IWW_E!D19</f>
        <v>0</v>
      </c>
      <c r="E19" s="8">
        <f>FC_TRA_DNAVI_DCS_E!E19+FC_TRA_DNAVI_IWW_E!E19</f>
        <v>0</v>
      </c>
      <c r="F19" s="8">
        <f>FC_TRA_DNAVI_DCS_E!F19+FC_TRA_DNAVI_IWW_E!F19</f>
        <v>0</v>
      </c>
      <c r="G19" s="8">
        <f>FC_TRA_DNAVI_DCS_E!G19+FC_TRA_DNAVI_IWW_E!G19</f>
        <v>0</v>
      </c>
      <c r="H19" s="8">
        <f>FC_TRA_DNAVI_DCS_E!H19+FC_TRA_DNAVI_IWW_E!H19</f>
        <v>0</v>
      </c>
      <c r="I19" s="8">
        <f>FC_TRA_DNAVI_DCS_E!I19+FC_TRA_DNAVI_IWW_E!I19</f>
        <v>0</v>
      </c>
      <c r="J19" s="8">
        <f>FC_TRA_DNAVI_DCS_E!J19+FC_TRA_DNAVI_IWW_E!J19</f>
        <v>0</v>
      </c>
      <c r="K19" s="8">
        <f>FC_TRA_DNAVI_DCS_E!K19+FC_TRA_DNAVI_IWW_E!K19</f>
        <v>0</v>
      </c>
      <c r="L19" s="8">
        <f>FC_TRA_DNAVI_DCS_E!L19+FC_TRA_DNAVI_IWW_E!L19</f>
        <v>0</v>
      </c>
      <c r="M19" s="8">
        <f>FC_TRA_DNAVI_DCS_E!M19+FC_TRA_DNAVI_IWW_E!M19</f>
        <v>0</v>
      </c>
      <c r="N19" s="8">
        <f>FC_TRA_DNAVI_DCS_E!N19+FC_TRA_DNAVI_IWW_E!N19</f>
        <v>0</v>
      </c>
      <c r="O19" s="8">
        <f>FC_TRA_DNAVI_DCS_E!O19+FC_TRA_DNAVI_IWW_E!O19</f>
        <v>0</v>
      </c>
      <c r="P19" s="8">
        <f>FC_TRA_DNAVI_DCS_E!P19+FC_TRA_DNAVI_IWW_E!P19</f>
        <v>0</v>
      </c>
      <c r="Q19" s="8">
        <f>FC_TRA_DNAVI_DCS_E!Q19+FC_TRA_DNAVI_IWW_E!Q19</f>
        <v>0</v>
      </c>
      <c r="R19" s="8">
        <f>FC_TRA_DNAVI_DCS_E!R19+FC_TRA_DNAVI_IWW_E!R19</f>
        <v>0</v>
      </c>
      <c r="S19" s="8">
        <f>FC_TRA_DNAVI_DCS_E!S19+FC_TRA_DNAVI_IWW_E!S19</f>
        <v>0</v>
      </c>
      <c r="T19" s="8">
        <f>FC_TRA_DNAVI_DCS_E!T19+FC_TRA_DNAVI_IWW_E!T19</f>
        <v>0</v>
      </c>
      <c r="U19" s="8">
        <f>FC_TRA_DNAVI_DCS_E!U19+FC_TRA_DNAVI_IWW_E!U19</f>
        <v>0</v>
      </c>
      <c r="V19" s="8">
        <f>FC_TRA_DNAVI_DCS_E!V19+FC_TRA_DNAVI_IWW_E!V19</f>
        <v>0</v>
      </c>
      <c r="W19" s="8">
        <f>FC_TRA_DNAVI_DCS_E!W19+FC_TRA_DNAVI_IWW_E!W19</f>
        <v>0</v>
      </c>
      <c r="X19" s="8">
        <f>FC_TRA_DNAVI_DCS_E!X19+FC_TRA_DNAVI_IWW_E!X19</f>
        <v>0</v>
      </c>
      <c r="Y19" s="8">
        <f>FC_TRA_DNAVI_DCS_E!Y19+FC_TRA_DNAVI_IWW_E!Y19</f>
        <v>0</v>
      </c>
      <c r="Z19" s="8">
        <f>FC_TRA_DNAVI_DCS_E!Z19+FC_TRA_DNAVI_IWW_E!Z19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FC_TRA_DNAVI_DCS_E!C20+FC_TRA_DNAVI_IWW_E!C20</f>
        <v>0</v>
      </c>
      <c r="D20" s="8">
        <f>FC_TRA_DNAVI_DCS_E!D20+FC_TRA_DNAVI_IWW_E!D20</f>
        <v>0</v>
      </c>
      <c r="E20" s="8">
        <f>FC_TRA_DNAVI_DCS_E!E20+FC_TRA_DNAVI_IWW_E!E20</f>
        <v>0</v>
      </c>
      <c r="F20" s="8">
        <f>FC_TRA_DNAVI_DCS_E!F20+FC_TRA_DNAVI_IWW_E!F20</f>
        <v>0</v>
      </c>
      <c r="G20" s="8">
        <f>FC_TRA_DNAVI_DCS_E!G20+FC_TRA_DNAVI_IWW_E!G20</f>
        <v>0</v>
      </c>
      <c r="H20" s="8">
        <f>FC_TRA_DNAVI_DCS_E!H20+FC_TRA_DNAVI_IWW_E!H20</f>
        <v>0</v>
      </c>
      <c r="I20" s="8">
        <f>FC_TRA_DNAVI_DCS_E!I20+FC_TRA_DNAVI_IWW_E!I20</f>
        <v>0</v>
      </c>
      <c r="J20" s="8">
        <f>FC_TRA_DNAVI_DCS_E!J20+FC_TRA_DNAVI_IWW_E!J20</f>
        <v>0</v>
      </c>
      <c r="K20" s="8">
        <f>FC_TRA_DNAVI_DCS_E!K20+FC_TRA_DNAVI_IWW_E!K20</f>
        <v>0</v>
      </c>
      <c r="L20" s="8">
        <f>FC_TRA_DNAVI_DCS_E!L20+FC_TRA_DNAVI_IWW_E!L20</f>
        <v>0</v>
      </c>
      <c r="M20" s="8">
        <f>FC_TRA_DNAVI_DCS_E!M20+FC_TRA_DNAVI_IWW_E!M20</f>
        <v>0</v>
      </c>
      <c r="N20" s="8">
        <f>FC_TRA_DNAVI_DCS_E!N20+FC_TRA_DNAVI_IWW_E!N20</f>
        <v>0</v>
      </c>
      <c r="O20" s="8">
        <f>FC_TRA_DNAVI_DCS_E!O20+FC_TRA_DNAVI_IWW_E!O20</f>
        <v>0</v>
      </c>
      <c r="P20" s="8">
        <f>FC_TRA_DNAVI_DCS_E!P20+FC_TRA_DNAVI_IWW_E!P20</f>
        <v>0</v>
      </c>
      <c r="Q20" s="8">
        <f>FC_TRA_DNAVI_DCS_E!Q20+FC_TRA_DNAVI_IWW_E!Q20</f>
        <v>0</v>
      </c>
      <c r="R20" s="8">
        <f>FC_TRA_DNAVI_DCS_E!R20+FC_TRA_DNAVI_IWW_E!R20</f>
        <v>0</v>
      </c>
      <c r="S20" s="8">
        <f>FC_TRA_DNAVI_DCS_E!S20+FC_TRA_DNAVI_IWW_E!S20</f>
        <v>0</v>
      </c>
      <c r="T20" s="8">
        <f>FC_TRA_DNAVI_DCS_E!T20+FC_TRA_DNAVI_IWW_E!T20</f>
        <v>0</v>
      </c>
      <c r="U20" s="8">
        <f>FC_TRA_DNAVI_DCS_E!U20+FC_TRA_DNAVI_IWW_E!U20</f>
        <v>0</v>
      </c>
      <c r="V20" s="8">
        <f>FC_TRA_DNAVI_DCS_E!V20+FC_TRA_DNAVI_IWW_E!V20</f>
        <v>0</v>
      </c>
      <c r="W20" s="8">
        <f>FC_TRA_DNAVI_DCS_E!W20+FC_TRA_DNAVI_IWW_E!W20</f>
        <v>0</v>
      </c>
      <c r="X20" s="8">
        <f>FC_TRA_DNAVI_DCS_E!X20+FC_TRA_DNAVI_IWW_E!X20</f>
        <v>0</v>
      </c>
      <c r="Y20" s="8">
        <f>FC_TRA_DNAVI_DCS_E!Y20+FC_TRA_DNAVI_IWW_E!Y20</f>
        <v>0</v>
      </c>
      <c r="Z20" s="8">
        <f>FC_TRA_DNAVI_DCS_E!Z20+FC_TRA_DNAVI_IWW_E!Z20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FC_TRA_DNAVI_DCS_E!C21+FC_TRA_DNAVI_IWW_E!C21</f>
        <v>0</v>
      </c>
      <c r="D21" s="8">
        <f>FC_TRA_DNAVI_DCS_E!D21+FC_TRA_DNAVI_IWW_E!D21</f>
        <v>0</v>
      </c>
      <c r="E21" s="8">
        <f>FC_TRA_DNAVI_DCS_E!E21+FC_TRA_DNAVI_IWW_E!E21</f>
        <v>0</v>
      </c>
      <c r="F21" s="8">
        <f>FC_TRA_DNAVI_DCS_E!F21+FC_TRA_DNAVI_IWW_E!F21</f>
        <v>0</v>
      </c>
      <c r="G21" s="8">
        <f>FC_TRA_DNAVI_DCS_E!G21+FC_TRA_DNAVI_IWW_E!G21</f>
        <v>0</v>
      </c>
      <c r="H21" s="8">
        <f>FC_TRA_DNAVI_DCS_E!H21+FC_TRA_DNAVI_IWW_E!H21</f>
        <v>0</v>
      </c>
      <c r="I21" s="8">
        <f>FC_TRA_DNAVI_DCS_E!I21+FC_TRA_DNAVI_IWW_E!I21</f>
        <v>0</v>
      </c>
      <c r="J21" s="8">
        <f>FC_TRA_DNAVI_DCS_E!J21+FC_TRA_DNAVI_IWW_E!J21</f>
        <v>0</v>
      </c>
      <c r="K21" s="8">
        <f>FC_TRA_DNAVI_DCS_E!K21+FC_TRA_DNAVI_IWW_E!K21</f>
        <v>0</v>
      </c>
      <c r="L21" s="8">
        <f>FC_TRA_DNAVI_DCS_E!L21+FC_TRA_DNAVI_IWW_E!L21</f>
        <v>0</v>
      </c>
      <c r="M21" s="8">
        <f>FC_TRA_DNAVI_DCS_E!M21+FC_TRA_DNAVI_IWW_E!M21</f>
        <v>0</v>
      </c>
      <c r="N21" s="8">
        <f>FC_TRA_DNAVI_DCS_E!N21+FC_TRA_DNAVI_IWW_E!N21</f>
        <v>0</v>
      </c>
      <c r="O21" s="8">
        <f>FC_TRA_DNAVI_DCS_E!O21+FC_TRA_DNAVI_IWW_E!O21</f>
        <v>0</v>
      </c>
      <c r="P21" s="8">
        <f>FC_TRA_DNAVI_DCS_E!P21+FC_TRA_DNAVI_IWW_E!P21</f>
        <v>0</v>
      </c>
      <c r="Q21" s="8">
        <f>FC_TRA_DNAVI_DCS_E!Q21+FC_TRA_DNAVI_IWW_E!Q21</f>
        <v>0</v>
      </c>
      <c r="R21" s="8">
        <f>FC_TRA_DNAVI_DCS_E!R21+FC_TRA_DNAVI_IWW_E!R21</f>
        <v>0</v>
      </c>
      <c r="S21" s="8">
        <f>FC_TRA_DNAVI_DCS_E!S21+FC_TRA_DNAVI_IWW_E!S21</f>
        <v>0</v>
      </c>
      <c r="T21" s="8">
        <f>FC_TRA_DNAVI_DCS_E!T21+FC_TRA_DNAVI_IWW_E!T21</f>
        <v>0</v>
      </c>
      <c r="U21" s="8">
        <f>FC_TRA_DNAVI_DCS_E!U21+FC_TRA_DNAVI_IWW_E!U21</f>
        <v>0</v>
      </c>
      <c r="V21" s="8">
        <f>FC_TRA_DNAVI_DCS_E!V21+FC_TRA_DNAVI_IWW_E!V21</f>
        <v>0</v>
      </c>
      <c r="W21" s="8">
        <f>FC_TRA_DNAVI_DCS_E!W21+FC_TRA_DNAVI_IWW_E!W21</f>
        <v>0</v>
      </c>
      <c r="X21" s="8">
        <f>FC_TRA_DNAVI_DCS_E!X21+FC_TRA_DNAVI_IWW_E!X21</f>
        <v>0</v>
      </c>
      <c r="Y21" s="8">
        <f>FC_TRA_DNAVI_DCS_E!Y21+FC_TRA_DNAVI_IWW_E!Y21</f>
        <v>0</v>
      </c>
      <c r="Z21" s="8">
        <f>FC_TRA_DNAVI_DCS_E!Z21+FC_TRA_DNAVI_IWW_E!Z21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V22" si="17">SUM(C23:C24)</f>
        <v>0</v>
      </c>
      <c r="D22" s="27">
        <f t="shared" si="17"/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ref="W22:X22" si="18">SUM(W23:W24)</f>
        <v>0</v>
      </c>
      <c r="X22" s="27">
        <f t="shared" si="18"/>
        <v>0</v>
      </c>
      <c r="Y22" s="27">
        <f t="shared" ref="Y22:Z22" si="19">SUM(Y23:Y24)</f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FC_TRA_DNAVI_DCS_E!C23+FC_TRA_DNAVI_IWW_E!C23</f>
        <v>0</v>
      </c>
      <c r="D23" s="8">
        <f>FC_TRA_DNAVI_DCS_E!D23+FC_TRA_DNAVI_IWW_E!D23</f>
        <v>0</v>
      </c>
      <c r="E23" s="8">
        <f>FC_TRA_DNAVI_DCS_E!E23+FC_TRA_DNAVI_IWW_E!E23</f>
        <v>0</v>
      </c>
      <c r="F23" s="8">
        <f>FC_TRA_DNAVI_DCS_E!F23+FC_TRA_DNAVI_IWW_E!F23</f>
        <v>0</v>
      </c>
      <c r="G23" s="8">
        <f>FC_TRA_DNAVI_DCS_E!G23+FC_TRA_DNAVI_IWW_E!G23</f>
        <v>0</v>
      </c>
      <c r="H23" s="8">
        <f>FC_TRA_DNAVI_DCS_E!H23+FC_TRA_DNAVI_IWW_E!H23</f>
        <v>0</v>
      </c>
      <c r="I23" s="8">
        <f>FC_TRA_DNAVI_DCS_E!I23+FC_TRA_DNAVI_IWW_E!I23</f>
        <v>0</v>
      </c>
      <c r="J23" s="8">
        <f>FC_TRA_DNAVI_DCS_E!J23+FC_TRA_DNAVI_IWW_E!J23</f>
        <v>0</v>
      </c>
      <c r="K23" s="8">
        <f>FC_TRA_DNAVI_DCS_E!K23+FC_TRA_DNAVI_IWW_E!K23</f>
        <v>0</v>
      </c>
      <c r="L23" s="8">
        <f>FC_TRA_DNAVI_DCS_E!L23+FC_TRA_DNAVI_IWW_E!L23</f>
        <v>0</v>
      </c>
      <c r="M23" s="8">
        <f>FC_TRA_DNAVI_DCS_E!M23+FC_TRA_DNAVI_IWW_E!M23</f>
        <v>0</v>
      </c>
      <c r="N23" s="8">
        <f>FC_TRA_DNAVI_DCS_E!N23+FC_TRA_DNAVI_IWW_E!N23</f>
        <v>0</v>
      </c>
      <c r="O23" s="8">
        <f>FC_TRA_DNAVI_DCS_E!O23+FC_TRA_DNAVI_IWW_E!O23</f>
        <v>0</v>
      </c>
      <c r="P23" s="8">
        <f>FC_TRA_DNAVI_DCS_E!P23+FC_TRA_DNAVI_IWW_E!P23</f>
        <v>0</v>
      </c>
      <c r="Q23" s="8">
        <f>FC_TRA_DNAVI_DCS_E!Q23+FC_TRA_DNAVI_IWW_E!Q23</f>
        <v>0</v>
      </c>
      <c r="R23" s="8">
        <f>FC_TRA_DNAVI_DCS_E!R23+FC_TRA_DNAVI_IWW_E!R23</f>
        <v>0</v>
      </c>
      <c r="S23" s="8">
        <f>FC_TRA_DNAVI_DCS_E!S23+FC_TRA_DNAVI_IWW_E!S23</f>
        <v>0</v>
      </c>
      <c r="T23" s="8">
        <f>FC_TRA_DNAVI_DCS_E!T23+FC_TRA_DNAVI_IWW_E!T23</f>
        <v>0</v>
      </c>
      <c r="U23" s="8">
        <f>FC_TRA_DNAVI_DCS_E!U23+FC_TRA_DNAVI_IWW_E!U23</f>
        <v>0</v>
      </c>
      <c r="V23" s="8">
        <f>FC_TRA_DNAVI_DCS_E!V23+FC_TRA_DNAVI_IWW_E!V23</f>
        <v>0</v>
      </c>
      <c r="W23" s="8">
        <f>FC_TRA_DNAVI_DCS_E!W23+FC_TRA_DNAVI_IWW_E!W23</f>
        <v>0</v>
      </c>
      <c r="X23" s="8">
        <f>FC_TRA_DNAVI_DCS_E!X23+FC_TRA_DNAVI_IWW_E!X23</f>
        <v>0</v>
      </c>
      <c r="Y23" s="8">
        <f>FC_TRA_DNAVI_DCS_E!Y23+FC_TRA_DNAVI_IWW_E!Y23</f>
        <v>0</v>
      </c>
      <c r="Z23" s="8">
        <f>FC_TRA_DNAVI_DCS_E!Z23+FC_TRA_DNAVI_IWW_E!Z23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FC_TRA_DNAVI_DCS_E!C24+FC_TRA_DNAVI_IWW_E!C24</f>
        <v>0</v>
      </c>
      <c r="D24" s="8">
        <f>FC_TRA_DNAVI_DCS_E!D24+FC_TRA_DNAVI_IWW_E!D24</f>
        <v>0</v>
      </c>
      <c r="E24" s="8">
        <f>FC_TRA_DNAVI_DCS_E!E24+FC_TRA_DNAVI_IWW_E!E24</f>
        <v>0</v>
      </c>
      <c r="F24" s="8">
        <f>FC_TRA_DNAVI_DCS_E!F24+FC_TRA_DNAVI_IWW_E!F24</f>
        <v>0</v>
      </c>
      <c r="G24" s="8">
        <f>FC_TRA_DNAVI_DCS_E!G24+FC_TRA_DNAVI_IWW_E!G24</f>
        <v>0</v>
      </c>
      <c r="H24" s="8">
        <f>FC_TRA_DNAVI_DCS_E!H24+FC_TRA_DNAVI_IWW_E!H24</f>
        <v>0</v>
      </c>
      <c r="I24" s="8">
        <f>FC_TRA_DNAVI_DCS_E!I24+FC_TRA_DNAVI_IWW_E!I24</f>
        <v>0</v>
      </c>
      <c r="J24" s="8">
        <f>FC_TRA_DNAVI_DCS_E!J24+FC_TRA_DNAVI_IWW_E!J24</f>
        <v>0</v>
      </c>
      <c r="K24" s="8">
        <f>FC_TRA_DNAVI_DCS_E!K24+FC_TRA_DNAVI_IWW_E!K24</f>
        <v>0</v>
      </c>
      <c r="L24" s="8">
        <f>FC_TRA_DNAVI_DCS_E!L24+FC_TRA_DNAVI_IWW_E!L24</f>
        <v>0</v>
      </c>
      <c r="M24" s="8">
        <f>FC_TRA_DNAVI_DCS_E!M24+FC_TRA_DNAVI_IWW_E!M24</f>
        <v>0</v>
      </c>
      <c r="N24" s="8">
        <f>FC_TRA_DNAVI_DCS_E!N24+FC_TRA_DNAVI_IWW_E!N24</f>
        <v>0</v>
      </c>
      <c r="O24" s="8">
        <f>FC_TRA_DNAVI_DCS_E!O24+FC_TRA_DNAVI_IWW_E!O24</f>
        <v>0</v>
      </c>
      <c r="P24" s="8">
        <f>FC_TRA_DNAVI_DCS_E!P24+FC_TRA_DNAVI_IWW_E!P24</f>
        <v>0</v>
      </c>
      <c r="Q24" s="8">
        <f>FC_TRA_DNAVI_DCS_E!Q24+FC_TRA_DNAVI_IWW_E!Q24</f>
        <v>0</v>
      </c>
      <c r="R24" s="8">
        <f>FC_TRA_DNAVI_DCS_E!R24+FC_TRA_DNAVI_IWW_E!R24</f>
        <v>0</v>
      </c>
      <c r="S24" s="8">
        <f>FC_TRA_DNAVI_DCS_E!S24+FC_TRA_DNAVI_IWW_E!S24</f>
        <v>0</v>
      </c>
      <c r="T24" s="8">
        <f>FC_TRA_DNAVI_DCS_E!T24+FC_TRA_DNAVI_IWW_E!T24</f>
        <v>0</v>
      </c>
      <c r="U24" s="8">
        <f>FC_TRA_DNAVI_DCS_E!U24+FC_TRA_DNAVI_IWW_E!U24</f>
        <v>0</v>
      </c>
      <c r="V24" s="8">
        <f>FC_TRA_DNAVI_DCS_E!V24+FC_TRA_DNAVI_IWW_E!V24</f>
        <v>0</v>
      </c>
      <c r="W24" s="8">
        <f>FC_TRA_DNAVI_DCS_E!W24+FC_TRA_DNAVI_IWW_E!W24</f>
        <v>0</v>
      </c>
      <c r="X24" s="8">
        <f>FC_TRA_DNAVI_DCS_E!X24+FC_TRA_DNAVI_IWW_E!X24</f>
        <v>0</v>
      </c>
      <c r="Y24" s="8">
        <f>FC_TRA_DNAVI_DCS_E!Y24+FC_TRA_DNAVI_IWW_E!Y24</f>
        <v>0</v>
      </c>
      <c r="Z24" s="8">
        <f>FC_TRA_DNAVI_DCS_E!Z24+FC_TRA_DNAVI_IWW_E!Z24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FC_TRA_DNAVI_DCS_E!C25+FC_TRA_DNAVI_IWW_E!C25</f>
        <v>0</v>
      </c>
      <c r="D25" s="27">
        <f>FC_TRA_DNAVI_DCS_E!D25+FC_TRA_DNAVI_IWW_E!D25</f>
        <v>0</v>
      </c>
      <c r="E25" s="27">
        <f>FC_TRA_DNAVI_DCS_E!E25+FC_TRA_DNAVI_IWW_E!E25</f>
        <v>0</v>
      </c>
      <c r="F25" s="27">
        <f>FC_TRA_DNAVI_DCS_E!F25+FC_TRA_DNAVI_IWW_E!F25</f>
        <v>0</v>
      </c>
      <c r="G25" s="27">
        <f>FC_TRA_DNAVI_DCS_E!G25+FC_TRA_DNAVI_IWW_E!G25</f>
        <v>0</v>
      </c>
      <c r="H25" s="27">
        <f>FC_TRA_DNAVI_DCS_E!H25+FC_TRA_DNAVI_IWW_E!H25</f>
        <v>0</v>
      </c>
      <c r="I25" s="27">
        <f>FC_TRA_DNAVI_DCS_E!I25+FC_TRA_DNAVI_IWW_E!I25</f>
        <v>0</v>
      </c>
      <c r="J25" s="27">
        <f>FC_TRA_DNAVI_DCS_E!J25+FC_TRA_DNAVI_IWW_E!J25</f>
        <v>0</v>
      </c>
      <c r="K25" s="27">
        <f>FC_TRA_DNAVI_DCS_E!K25+FC_TRA_DNAVI_IWW_E!K25</f>
        <v>0</v>
      </c>
      <c r="L25" s="27">
        <f>FC_TRA_DNAVI_DCS_E!L25+FC_TRA_DNAVI_IWW_E!L25</f>
        <v>0</v>
      </c>
      <c r="M25" s="27">
        <f>FC_TRA_DNAVI_DCS_E!M25+FC_TRA_DNAVI_IWW_E!M25</f>
        <v>0</v>
      </c>
      <c r="N25" s="27">
        <f>FC_TRA_DNAVI_DCS_E!N25+FC_TRA_DNAVI_IWW_E!N25</f>
        <v>0</v>
      </c>
      <c r="O25" s="27">
        <f>FC_TRA_DNAVI_DCS_E!O25+FC_TRA_DNAVI_IWW_E!O25</f>
        <v>0</v>
      </c>
      <c r="P25" s="27">
        <f>FC_TRA_DNAVI_DCS_E!P25+FC_TRA_DNAVI_IWW_E!P25</f>
        <v>0</v>
      </c>
      <c r="Q25" s="27">
        <f>FC_TRA_DNAVI_DCS_E!Q25+FC_TRA_DNAVI_IWW_E!Q25</f>
        <v>0</v>
      </c>
      <c r="R25" s="27">
        <f>FC_TRA_DNAVI_DCS_E!R25+FC_TRA_DNAVI_IWW_E!R25</f>
        <v>0</v>
      </c>
      <c r="S25" s="27">
        <f>FC_TRA_DNAVI_DCS_E!S25+FC_TRA_DNAVI_IWW_E!S25</f>
        <v>0</v>
      </c>
      <c r="T25" s="27">
        <f>FC_TRA_DNAVI_DCS_E!T25+FC_TRA_DNAVI_IWW_E!T25</f>
        <v>0</v>
      </c>
      <c r="U25" s="27">
        <f>FC_TRA_DNAVI_DCS_E!U25+FC_TRA_DNAVI_IWW_E!U25</f>
        <v>0</v>
      </c>
      <c r="V25" s="27">
        <f>FC_TRA_DNAVI_DCS_E!V25+FC_TRA_DNAVI_IWW_E!V25</f>
        <v>0</v>
      </c>
      <c r="W25" s="27">
        <f>FC_TRA_DNAVI_DCS_E!W25+FC_TRA_DNAVI_IWW_E!W25</f>
        <v>0</v>
      </c>
      <c r="X25" s="27">
        <f>FC_TRA_DNAVI_DCS_E!X25+FC_TRA_DNAVI_IWW_E!X25</f>
        <v>0</v>
      </c>
      <c r="Y25" s="27">
        <f>FC_TRA_DNAVI_DCS_E!Y25+FC_TRA_DNAVI_IWW_E!Y25</f>
        <v>0</v>
      </c>
      <c r="Z25" s="27">
        <f>FC_TRA_DNAVI_DCS_E!Z25+FC_TRA_DNAVI_IWW_E!Z25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V26" si="20">SUM(C27,C33)</f>
        <v>138.06243827999998</v>
      </c>
      <c r="D26" s="27">
        <f t="shared" si="20"/>
        <v>157.32677844</v>
      </c>
      <c r="E26" s="27">
        <f t="shared" si="20"/>
        <v>282.23642987999995</v>
      </c>
      <c r="F26" s="27">
        <f t="shared" si="20"/>
        <v>205.40433707999998</v>
      </c>
      <c r="G26" s="27">
        <f t="shared" si="20"/>
        <v>80.268884280000009</v>
      </c>
      <c r="H26" s="27">
        <f t="shared" si="20"/>
        <v>54.58283063999999</v>
      </c>
      <c r="I26" s="27">
        <f t="shared" si="20"/>
        <v>63.726029640000014</v>
      </c>
      <c r="J26" s="27">
        <f t="shared" si="20"/>
        <v>402.81539868000004</v>
      </c>
      <c r="K26" s="27">
        <f t="shared" si="20"/>
        <v>440.41890132000003</v>
      </c>
      <c r="L26" s="27">
        <f t="shared" si="20"/>
        <v>626.42402568000023</v>
      </c>
      <c r="M26" s="27">
        <f t="shared" si="20"/>
        <v>390.97331856</v>
      </c>
      <c r="N26" s="27">
        <f t="shared" si="20"/>
        <v>368.39807747999998</v>
      </c>
      <c r="O26" s="27">
        <f t="shared" si="20"/>
        <v>371.49404651999998</v>
      </c>
      <c r="P26" s="27">
        <f t="shared" si="20"/>
        <v>383.96868048000005</v>
      </c>
      <c r="Q26" s="27">
        <f t="shared" si="20"/>
        <v>269.23601988000001</v>
      </c>
      <c r="R26" s="27">
        <f t="shared" si="20"/>
        <v>304.46577431999998</v>
      </c>
      <c r="S26" s="27">
        <f t="shared" si="20"/>
        <v>346.99691952000001</v>
      </c>
      <c r="T26" s="27">
        <f t="shared" si="20"/>
        <v>307.07894340000001</v>
      </c>
      <c r="U26" s="27">
        <f t="shared" si="20"/>
        <v>320.03780724000001</v>
      </c>
      <c r="V26" s="27">
        <f t="shared" si="20"/>
        <v>275.67038448000005</v>
      </c>
      <c r="W26" s="27">
        <f t="shared" ref="W26:X26" si="21">SUM(W27,W33)</f>
        <v>197.49954167999999</v>
      </c>
      <c r="X26" s="27">
        <f t="shared" si="21"/>
        <v>226.59361416000002</v>
      </c>
      <c r="Y26" s="27">
        <f t="shared" ref="Y26:Z26" si="22">SUM(Y27,Y33)</f>
        <v>251.52839064</v>
      </c>
      <c r="Z26" s="27">
        <f t="shared" si="22"/>
        <v>224.97474815999999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V27" si="23">SUM(C28:C32)</f>
        <v>0</v>
      </c>
      <c r="D27" s="19">
        <f t="shared" si="23"/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ref="W27:X27" si="24">SUM(W28:W32)</f>
        <v>0</v>
      </c>
      <c r="X27" s="19">
        <f t="shared" si="24"/>
        <v>0</v>
      </c>
      <c r="Y27" s="19">
        <f t="shared" ref="Y27:Z27" si="25">SUM(Y28:Y32)</f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FC_TRA_DNAVI_DCS_E!C28+FC_TRA_DNAVI_IWW_E!C28</f>
        <v>0</v>
      </c>
      <c r="D28" s="8">
        <f>FC_TRA_DNAVI_DCS_E!D28+FC_TRA_DNAVI_IWW_E!D28</f>
        <v>0</v>
      </c>
      <c r="E28" s="8">
        <f>FC_TRA_DNAVI_DCS_E!E28+FC_TRA_DNAVI_IWW_E!E28</f>
        <v>0</v>
      </c>
      <c r="F28" s="8">
        <f>FC_TRA_DNAVI_DCS_E!F28+FC_TRA_DNAVI_IWW_E!F28</f>
        <v>0</v>
      </c>
      <c r="G28" s="8">
        <f>FC_TRA_DNAVI_DCS_E!G28+FC_TRA_DNAVI_IWW_E!G28</f>
        <v>0</v>
      </c>
      <c r="H28" s="8">
        <f>FC_TRA_DNAVI_DCS_E!H28+FC_TRA_DNAVI_IWW_E!H28</f>
        <v>0</v>
      </c>
      <c r="I28" s="8">
        <f>FC_TRA_DNAVI_DCS_E!I28+FC_TRA_DNAVI_IWW_E!I28</f>
        <v>0</v>
      </c>
      <c r="J28" s="8">
        <f>FC_TRA_DNAVI_DCS_E!J28+FC_TRA_DNAVI_IWW_E!J28</f>
        <v>0</v>
      </c>
      <c r="K28" s="8">
        <f>FC_TRA_DNAVI_DCS_E!K28+FC_TRA_DNAVI_IWW_E!K28</f>
        <v>0</v>
      </c>
      <c r="L28" s="8">
        <f>FC_TRA_DNAVI_DCS_E!L28+FC_TRA_DNAVI_IWW_E!L28</f>
        <v>0</v>
      </c>
      <c r="M28" s="8">
        <f>FC_TRA_DNAVI_DCS_E!M28+FC_TRA_DNAVI_IWW_E!M28</f>
        <v>0</v>
      </c>
      <c r="N28" s="8">
        <f>FC_TRA_DNAVI_DCS_E!N28+FC_TRA_DNAVI_IWW_E!N28</f>
        <v>0</v>
      </c>
      <c r="O28" s="8">
        <f>FC_TRA_DNAVI_DCS_E!O28+FC_TRA_DNAVI_IWW_E!O28</f>
        <v>0</v>
      </c>
      <c r="P28" s="8">
        <f>FC_TRA_DNAVI_DCS_E!P28+FC_TRA_DNAVI_IWW_E!P28</f>
        <v>0</v>
      </c>
      <c r="Q28" s="8">
        <f>FC_TRA_DNAVI_DCS_E!Q28+FC_TRA_DNAVI_IWW_E!Q28</f>
        <v>0</v>
      </c>
      <c r="R28" s="8">
        <f>FC_TRA_DNAVI_DCS_E!R28+FC_TRA_DNAVI_IWW_E!R28</f>
        <v>0</v>
      </c>
      <c r="S28" s="8">
        <f>FC_TRA_DNAVI_DCS_E!S28+FC_TRA_DNAVI_IWW_E!S28</f>
        <v>0</v>
      </c>
      <c r="T28" s="8">
        <f>FC_TRA_DNAVI_DCS_E!T28+FC_TRA_DNAVI_IWW_E!T28</f>
        <v>0</v>
      </c>
      <c r="U28" s="8">
        <f>FC_TRA_DNAVI_DCS_E!U28+FC_TRA_DNAVI_IWW_E!U28</f>
        <v>0</v>
      </c>
      <c r="V28" s="8">
        <f>FC_TRA_DNAVI_DCS_E!V28+FC_TRA_DNAVI_IWW_E!V28</f>
        <v>0</v>
      </c>
      <c r="W28" s="8">
        <f>FC_TRA_DNAVI_DCS_E!W28+FC_TRA_DNAVI_IWW_E!W28</f>
        <v>0</v>
      </c>
      <c r="X28" s="8">
        <f>FC_TRA_DNAVI_DCS_E!X28+FC_TRA_DNAVI_IWW_E!X28</f>
        <v>0</v>
      </c>
      <c r="Y28" s="8">
        <f>FC_TRA_DNAVI_DCS_E!Y28+FC_TRA_DNAVI_IWW_E!Y28</f>
        <v>0</v>
      </c>
      <c r="Z28" s="8">
        <f>FC_TRA_DNAVI_DCS_E!Z28+FC_TRA_DNAVI_IWW_E!Z28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FC_TRA_DNAVI_DCS_E!C29+FC_TRA_DNAVI_IWW_E!C29</f>
        <v>0</v>
      </c>
      <c r="D29" s="8">
        <f>FC_TRA_DNAVI_DCS_E!D29+FC_TRA_DNAVI_IWW_E!D29</f>
        <v>0</v>
      </c>
      <c r="E29" s="8">
        <f>FC_TRA_DNAVI_DCS_E!E29+FC_TRA_DNAVI_IWW_E!E29</f>
        <v>0</v>
      </c>
      <c r="F29" s="8">
        <f>FC_TRA_DNAVI_DCS_E!F29+FC_TRA_DNAVI_IWW_E!F29</f>
        <v>0</v>
      </c>
      <c r="G29" s="8">
        <f>FC_TRA_DNAVI_DCS_E!G29+FC_TRA_DNAVI_IWW_E!G29</f>
        <v>0</v>
      </c>
      <c r="H29" s="8">
        <f>FC_TRA_DNAVI_DCS_E!H29+FC_TRA_DNAVI_IWW_E!H29</f>
        <v>0</v>
      </c>
      <c r="I29" s="8">
        <f>FC_TRA_DNAVI_DCS_E!I29+FC_TRA_DNAVI_IWW_E!I29</f>
        <v>0</v>
      </c>
      <c r="J29" s="8">
        <f>FC_TRA_DNAVI_DCS_E!J29+FC_TRA_DNAVI_IWW_E!J29</f>
        <v>0</v>
      </c>
      <c r="K29" s="8">
        <f>FC_TRA_DNAVI_DCS_E!K29+FC_TRA_DNAVI_IWW_E!K29</f>
        <v>0</v>
      </c>
      <c r="L29" s="8">
        <f>FC_TRA_DNAVI_DCS_E!L29+FC_TRA_DNAVI_IWW_E!L29</f>
        <v>0</v>
      </c>
      <c r="M29" s="8">
        <f>FC_TRA_DNAVI_DCS_E!M29+FC_TRA_DNAVI_IWW_E!M29</f>
        <v>0</v>
      </c>
      <c r="N29" s="8">
        <f>FC_TRA_DNAVI_DCS_E!N29+FC_TRA_DNAVI_IWW_E!N29</f>
        <v>0</v>
      </c>
      <c r="O29" s="8">
        <f>FC_TRA_DNAVI_DCS_E!O29+FC_TRA_DNAVI_IWW_E!O29</f>
        <v>0</v>
      </c>
      <c r="P29" s="8">
        <f>FC_TRA_DNAVI_DCS_E!P29+FC_TRA_DNAVI_IWW_E!P29</f>
        <v>0</v>
      </c>
      <c r="Q29" s="8">
        <f>FC_TRA_DNAVI_DCS_E!Q29+FC_TRA_DNAVI_IWW_E!Q29</f>
        <v>0</v>
      </c>
      <c r="R29" s="8">
        <f>FC_TRA_DNAVI_DCS_E!R29+FC_TRA_DNAVI_IWW_E!R29</f>
        <v>0</v>
      </c>
      <c r="S29" s="8">
        <f>FC_TRA_DNAVI_DCS_E!S29+FC_TRA_DNAVI_IWW_E!S29</f>
        <v>0</v>
      </c>
      <c r="T29" s="8">
        <f>FC_TRA_DNAVI_DCS_E!T29+FC_TRA_DNAVI_IWW_E!T29</f>
        <v>0</v>
      </c>
      <c r="U29" s="8">
        <f>FC_TRA_DNAVI_DCS_E!U29+FC_TRA_DNAVI_IWW_E!U29</f>
        <v>0</v>
      </c>
      <c r="V29" s="8">
        <f>FC_TRA_DNAVI_DCS_E!V29+FC_TRA_DNAVI_IWW_E!V29</f>
        <v>0</v>
      </c>
      <c r="W29" s="8">
        <f>FC_TRA_DNAVI_DCS_E!W29+FC_TRA_DNAVI_IWW_E!W29</f>
        <v>0</v>
      </c>
      <c r="X29" s="8">
        <f>FC_TRA_DNAVI_DCS_E!X29+FC_TRA_DNAVI_IWW_E!X29</f>
        <v>0</v>
      </c>
      <c r="Y29" s="8">
        <f>FC_TRA_DNAVI_DCS_E!Y29+FC_TRA_DNAVI_IWW_E!Y29</f>
        <v>0</v>
      </c>
      <c r="Z29" s="8">
        <f>FC_TRA_DNAVI_DCS_E!Z29+FC_TRA_DNAVI_IWW_E!Z29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FC_TRA_DNAVI_DCS_E!C30+FC_TRA_DNAVI_IWW_E!C30</f>
        <v>0</v>
      </c>
      <c r="D30" s="8">
        <f>FC_TRA_DNAVI_DCS_E!D30+FC_TRA_DNAVI_IWW_E!D30</f>
        <v>0</v>
      </c>
      <c r="E30" s="8">
        <f>FC_TRA_DNAVI_DCS_E!E30+FC_TRA_DNAVI_IWW_E!E30</f>
        <v>0</v>
      </c>
      <c r="F30" s="8">
        <f>FC_TRA_DNAVI_DCS_E!F30+FC_TRA_DNAVI_IWW_E!F30</f>
        <v>0</v>
      </c>
      <c r="G30" s="8">
        <f>FC_TRA_DNAVI_DCS_E!G30+FC_TRA_DNAVI_IWW_E!G30</f>
        <v>0</v>
      </c>
      <c r="H30" s="8">
        <f>FC_TRA_DNAVI_DCS_E!H30+FC_TRA_DNAVI_IWW_E!H30</f>
        <v>0</v>
      </c>
      <c r="I30" s="8">
        <f>FC_TRA_DNAVI_DCS_E!I30+FC_TRA_DNAVI_IWW_E!I30</f>
        <v>0</v>
      </c>
      <c r="J30" s="8">
        <f>FC_TRA_DNAVI_DCS_E!J30+FC_TRA_DNAVI_IWW_E!J30</f>
        <v>0</v>
      </c>
      <c r="K30" s="8">
        <f>FC_TRA_DNAVI_DCS_E!K30+FC_TRA_DNAVI_IWW_E!K30</f>
        <v>0</v>
      </c>
      <c r="L30" s="8">
        <f>FC_TRA_DNAVI_DCS_E!L30+FC_TRA_DNAVI_IWW_E!L30</f>
        <v>0</v>
      </c>
      <c r="M30" s="8">
        <f>FC_TRA_DNAVI_DCS_E!M30+FC_TRA_DNAVI_IWW_E!M30</f>
        <v>0</v>
      </c>
      <c r="N30" s="8">
        <f>FC_TRA_DNAVI_DCS_E!N30+FC_TRA_DNAVI_IWW_E!N30</f>
        <v>0</v>
      </c>
      <c r="O30" s="8">
        <f>FC_TRA_DNAVI_DCS_E!O30+FC_TRA_DNAVI_IWW_E!O30</f>
        <v>0</v>
      </c>
      <c r="P30" s="8">
        <f>FC_TRA_DNAVI_DCS_E!P30+FC_TRA_DNAVI_IWW_E!P30</f>
        <v>0</v>
      </c>
      <c r="Q30" s="8">
        <f>FC_TRA_DNAVI_DCS_E!Q30+FC_TRA_DNAVI_IWW_E!Q30</f>
        <v>0</v>
      </c>
      <c r="R30" s="8">
        <f>FC_TRA_DNAVI_DCS_E!R30+FC_TRA_DNAVI_IWW_E!R30</f>
        <v>0</v>
      </c>
      <c r="S30" s="8">
        <f>FC_TRA_DNAVI_DCS_E!S30+FC_TRA_DNAVI_IWW_E!S30</f>
        <v>0</v>
      </c>
      <c r="T30" s="8">
        <f>FC_TRA_DNAVI_DCS_E!T30+FC_TRA_DNAVI_IWW_E!T30</f>
        <v>0</v>
      </c>
      <c r="U30" s="8">
        <f>FC_TRA_DNAVI_DCS_E!U30+FC_TRA_DNAVI_IWW_E!U30</f>
        <v>0</v>
      </c>
      <c r="V30" s="8">
        <f>FC_TRA_DNAVI_DCS_E!V30+FC_TRA_DNAVI_IWW_E!V30</f>
        <v>0</v>
      </c>
      <c r="W30" s="8">
        <f>FC_TRA_DNAVI_DCS_E!W30+FC_TRA_DNAVI_IWW_E!W30</f>
        <v>0</v>
      </c>
      <c r="X30" s="8">
        <f>FC_TRA_DNAVI_DCS_E!X30+FC_TRA_DNAVI_IWW_E!X30</f>
        <v>0</v>
      </c>
      <c r="Y30" s="8">
        <f>FC_TRA_DNAVI_DCS_E!Y30+FC_TRA_DNAVI_IWW_E!Y30</f>
        <v>0</v>
      </c>
      <c r="Z30" s="8">
        <f>FC_TRA_DNAVI_DCS_E!Z30+FC_TRA_DNAVI_IWW_E!Z30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FC_TRA_DNAVI_DCS_E!C31+FC_TRA_DNAVI_IWW_E!C31</f>
        <v>0</v>
      </c>
      <c r="D31" s="8">
        <f>FC_TRA_DNAVI_DCS_E!D31+FC_TRA_DNAVI_IWW_E!D31</f>
        <v>0</v>
      </c>
      <c r="E31" s="8">
        <f>FC_TRA_DNAVI_DCS_E!E31+FC_TRA_DNAVI_IWW_E!E31</f>
        <v>0</v>
      </c>
      <c r="F31" s="8">
        <f>FC_TRA_DNAVI_DCS_E!F31+FC_TRA_DNAVI_IWW_E!F31</f>
        <v>0</v>
      </c>
      <c r="G31" s="8">
        <f>FC_TRA_DNAVI_DCS_E!G31+FC_TRA_DNAVI_IWW_E!G31</f>
        <v>0</v>
      </c>
      <c r="H31" s="8">
        <f>FC_TRA_DNAVI_DCS_E!H31+FC_TRA_DNAVI_IWW_E!H31</f>
        <v>0</v>
      </c>
      <c r="I31" s="8">
        <f>FC_TRA_DNAVI_DCS_E!I31+FC_TRA_DNAVI_IWW_E!I31</f>
        <v>0</v>
      </c>
      <c r="J31" s="8">
        <f>FC_TRA_DNAVI_DCS_E!J31+FC_TRA_DNAVI_IWW_E!J31</f>
        <v>0</v>
      </c>
      <c r="K31" s="8">
        <f>FC_TRA_DNAVI_DCS_E!K31+FC_TRA_DNAVI_IWW_E!K31</f>
        <v>0</v>
      </c>
      <c r="L31" s="8">
        <f>FC_TRA_DNAVI_DCS_E!L31+FC_TRA_DNAVI_IWW_E!L31</f>
        <v>0</v>
      </c>
      <c r="M31" s="8">
        <f>FC_TRA_DNAVI_DCS_E!M31+FC_TRA_DNAVI_IWW_E!M31</f>
        <v>0</v>
      </c>
      <c r="N31" s="8">
        <f>FC_TRA_DNAVI_DCS_E!N31+FC_TRA_DNAVI_IWW_E!N31</f>
        <v>0</v>
      </c>
      <c r="O31" s="8">
        <f>FC_TRA_DNAVI_DCS_E!O31+FC_TRA_DNAVI_IWW_E!O31</f>
        <v>0</v>
      </c>
      <c r="P31" s="8">
        <f>FC_TRA_DNAVI_DCS_E!P31+FC_TRA_DNAVI_IWW_E!P31</f>
        <v>0</v>
      </c>
      <c r="Q31" s="8">
        <f>FC_TRA_DNAVI_DCS_E!Q31+FC_TRA_DNAVI_IWW_E!Q31</f>
        <v>0</v>
      </c>
      <c r="R31" s="8">
        <f>FC_TRA_DNAVI_DCS_E!R31+FC_TRA_DNAVI_IWW_E!R31</f>
        <v>0</v>
      </c>
      <c r="S31" s="8">
        <f>FC_TRA_DNAVI_DCS_E!S31+FC_TRA_DNAVI_IWW_E!S31</f>
        <v>0</v>
      </c>
      <c r="T31" s="8">
        <f>FC_TRA_DNAVI_DCS_E!T31+FC_TRA_DNAVI_IWW_E!T31</f>
        <v>0</v>
      </c>
      <c r="U31" s="8">
        <f>FC_TRA_DNAVI_DCS_E!U31+FC_TRA_DNAVI_IWW_E!U31</f>
        <v>0</v>
      </c>
      <c r="V31" s="8">
        <f>FC_TRA_DNAVI_DCS_E!V31+FC_TRA_DNAVI_IWW_E!V31</f>
        <v>0</v>
      </c>
      <c r="W31" s="8">
        <f>FC_TRA_DNAVI_DCS_E!W31+FC_TRA_DNAVI_IWW_E!W31</f>
        <v>0</v>
      </c>
      <c r="X31" s="8">
        <f>FC_TRA_DNAVI_DCS_E!X31+FC_TRA_DNAVI_IWW_E!X31</f>
        <v>0</v>
      </c>
      <c r="Y31" s="8">
        <f>FC_TRA_DNAVI_DCS_E!Y31+FC_TRA_DNAVI_IWW_E!Y31</f>
        <v>0</v>
      </c>
      <c r="Z31" s="8">
        <f>FC_TRA_DNAVI_DCS_E!Z31+FC_TRA_DNAVI_IWW_E!Z31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FC_TRA_DNAVI_DCS_E!C32+FC_TRA_DNAVI_IWW_E!C32</f>
        <v>0</v>
      </c>
      <c r="D32" s="8">
        <f>FC_TRA_DNAVI_DCS_E!D32+FC_TRA_DNAVI_IWW_E!D32</f>
        <v>0</v>
      </c>
      <c r="E32" s="8">
        <f>FC_TRA_DNAVI_DCS_E!E32+FC_TRA_DNAVI_IWW_E!E32</f>
        <v>0</v>
      </c>
      <c r="F32" s="8">
        <f>FC_TRA_DNAVI_DCS_E!F32+FC_TRA_DNAVI_IWW_E!F32</f>
        <v>0</v>
      </c>
      <c r="G32" s="8">
        <f>FC_TRA_DNAVI_DCS_E!G32+FC_TRA_DNAVI_IWW_E!G32</f>
        <v>0</v>
      </c>
      <c r="H32" s="8">
        <f>FC_TRA_DNAVI_DCS_E!H32+FC_TRA_DNAVI_IWW_E!H32</f>
        <v>0</v>
      </c>
      <c r="I32" s="8">
        <f>FC_TRA_DNAVI_DCS_E!I32+FC_TRA_DNAVI_IWW_E!I32</f>
        <v>0</v>
      </c>
      <c r="J32" s="8">
        <f>FC_TRA_DNAVI_DCS_E!J32+FC_TRA_DNAVI_IWW_E!J32</f>
        <v>0</v>
      </c>
      <c r="K32" s="8">
        <f>FC_TRA_DNAVI_DCS_E!K32+FC_TRA_DNAVI_IWW_E!K32</f>
        <v>0</v>
      </c>
      <c r="L32" s="8">
        <f>FC_TRA_DNAVI_DCS_E!L32+FC_TRA_DNAVI_IWW_E!L32</f>
        <v>0</v>
      </c>
      <c r="M32" s="8">
        <f>FC_TRA_DNAVI_DCS_E!M32+FC_TRA_DNAVI_IWW_E!M32</f>
        <v>0</v>
      </c>
      <c r="N32" s="8">
        <f>FC_TRA_DNAVI_DCS_E!N32+FC_TRA_DNAVI_IWW_E!N32</f>
        <v>0</v>
      </c>
      <c r="O32" s="8">
        <f>FC_TRA_DNAVI_DCS_E!O32+FC_TRA_DNAVI_IWW_E!O32</f>
        <v>0</v>
      </c>
      <c r="P32" s="8">
        <f>FC_TRA_DNAVI_DCS_E!P32+FC_TRA_DNAVI_IWW_E!P32</f>
        <v>0</v>
      </c>
      <c r="Q32" s="8">
        <f>FC_TRA_DNAVI_DCS_E!Q32+FC_TRA_DNAVI_IWW_E!Q32</f>
        <v>0</v>
      </c>
      <c r="R32" s="8">
        <f>FC_TRA_DNAVI_DCS_E!R32+FC_TRA_DNAVI_IWW_E!R32</f>
        <v>0</v>
      </c>
      <c r="S32" s="8">
        <f>FC_TRA_DNAVI_DCS_E!S32+FC_TRA_DNAVI_IWW_E!S32</f>
        <v>0</v>
      </c>
      <c r="T32" s="8">
        <f>FC_TRA_DNAVI_DCS_E!T32+FC_TRA_DNAVI_IWW_E!T32</f>
        <v>0</v>
      </c>
      <c r="U32" s="8">
        <f>FC_TRA_DNAVI_DCS_E!U32+FC_TRA_DNAVI_IWW_E!U32</f>
        <v>0</v>
      </c>
      <c r="V32" s="8">
        <f>FC_TRA_DNAVI_DCS_E!V32+FC_TRA_DNAVI_IWW_E!V32</f>
        <v>0</v>
      </c>
      <c r="W32" s="8">
        <f>FC_TRA_DNAVI_DCS_E!W32+FC_TRA_DNAVI_IWW_E!W32</f>
        <v>0</v>
      </c>
      <c r="X32" s="8">
        <f>FC_TRA_DNAVI_DCS_E!X32+FC_TRA_DNAVI_IWW_E!X32</f>
        <v>0</v>
      </c>
      <c r="Y32" s="8">
        <f>FC_TRA_DNAVI_DCS_E!Y32+FC_TRA_DNAVI_IWW_E!Y32</f>
        <v>0</v>
      </c>
      <c r="Z32" s="8">
        <f>FC_TRA_DNAVI_DCS_E!Z32+FC_TRA_DNAVI_IWW_E!Z32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V33" si="26">SUM(C34:C50)</f>
        <v>138.06243827999998</v>
      </c>
      <c r="D33" s="19">
        <f t="shared" si="26"/>
        <v>157.32677844</v>
      </c>
      <c r="E33" s="19">
        <f t="shared" si="26"/>
        <v>282.23642987999995</v>
      </c>
      <c r="F33" s="19">
        <f t="shared" si="26"/>
        <v>205.40433707999998</v>
      </c>
      <c r="G33" s="19">
        <f t="shared" si="26"/>
        <v>80.268884280000009</v>
      </c>
      <c r="H33" s="19">
        <f t="shared" si="26"/>
        <v>54.58283063999999</v>
      </c>
      <c r="I33" s="19">
        <f t="shared" si="26"/>
        <v>63.726029640000014</v>
      </c>
      <c r="J33" s="19">
        <f t="shared" si="26"/>
        <v>402.81539868000004</v>
      </c>
      <c r="K33" s="19">
        <f t="shared" si="26"/>
        <v>440.41890132000003</v>
      </c>
      <c r="L33" s="19">
        <f t="shared" si="26"/>
        <v>626.42402568000023</v>
      </c>
      <c r="M33" s="19">
        <f t="shared" si="26"/>
        <v>390.97331856</v>
      </c>
      <c r="N33" s="19">
        <f t="shared" si="26"/>
        <v>368.39807747999998</v>
      </c>
      <c r="O33" s="19">
        <f t="shared" si="26"/>
        <v>371.49404651999998</v>
      </c>
      <c r="P33" s="19">
        <f t="shared" si="26"/>
        <v>383.96868048000005</v>
      </c>
      <c r="Q33" s="19">
        <f t="shared" si="26"/>
        <v>269.23601988000001</v>
      </c>
      <c r="R33" s="19">
        <f t="shared" si="26"/>
        <v>304.46577431999998</v>
      </c>
      <c r="S33" s="19">
        <f t="shared" si="26"/>
        <v>346.99691952000001</v>
      </c>
      <c r="T33" s="19">
        <f t="shared" si="26"/>
        <v>307.07894340000001</v>
      </c>
      <c r="U33" s="19">
        <f t="shared" si="26"/>
        <v>320.03780724000001</v>
      </c>
      <c r="V33" s="19">
        <f t="shared" si="26"/>
        <v>275.67038448000005</v>
      </c>
      <c r="W33" s="19">
        <f t="shared" ref="W33:X33" si="27">SUM(W34:W50)</f>
        <v>197.49954167999999</v>
      </c>
      <c r="X33" s="19">
        <f t="shared" si="27"/>
        <v>226.59361416000002</v>
      </c>
      <c r="Y33" s="19">
        <f t="shared" ref="Y33:Z33" si="28">SUM(Y34:Y50)</f>
        <v>251.52839064</v>
      </c>
      <c r="Z33" s="19">
        <f t="shared" si="28"/>
        <v>224.97474815999999</v>
      </c>
    </row>
    <row r="34" spans="1:26" ht="11.25" customHeight="1" x14ac:dyDescent="0.2">
      <c r="A34" s="28" t="s">
        <v>54</v>
      </c>
      <c r="B34" s="7" t="s">
        <v>55</v>
      </c>
      <c r="C34" s="8">
        <f>FC_TRA_DNAVI_DCS_E!C34+FC_TRA_DNAVI_IWW_E!C34</f>
        <v>0</v>
      </c>
      <c r="D34" s="8">
        <f>FC_TRA_DNAVI_DCS_E!D34+FC_TRA_DNAVI_IWW_E!D34</f>
        <v>0</v>
      </c>
      <c r="E34" s="8">
        <f>FC_TRA_DNAVI_DCS_E!E34+FC_TRA_DNAVI_IWW_E!E34</f>
        <v>0</v>
      </c>
      <c r="F34" s="8">
        <f>FC_TRA_DNAVI_DCS_E!F34+FC_TRA_DNAVI_IWW_E!F34</f>
        <v>0</v>
      </c>
      <c r="G34" s="8">
        <f>FC_TRA_DNAVI_DCS_E!G34+FC_TRA_DNAVI_IWW_E!G34</f>
        <v>0</v>
      </c>
      <c r="H34" s="8">
        <f>FC_TRA_DNAVI_DCS_E!H34+FC_TRA_DNAVI_IWW_E!H34</f>
        <v>0</v>
      </c>
      <c r="I34" s="8">
        <f>FC_TRA_DNAVI_DCS_E!I34+FC_TRA_DNAVI_IWW_E!I34</f>
        <v>0</v>
      </c>
      <c r="J34" s="8">
        <f>FC_TRA_DNAVI_DCS_E!J34+FC_TRA_DNAVI_IWW_E!J34</f>
        <v>0</v>
      </c>
      <c r="K34" s="8">
        <f>FC_TRA_DNAVI_DCS_E!K34+FC_TRA_DNAVI_IWW_E!K34</f>
        <v>0</v>
      </c>
      <c r="L34" s="8">
        <f>FC_TRA_DNAVI_DCS_E!L34+FC_TRA_DNAVI_IWW_E!L34</f>
        <v>0</v>
      </c>
      <c r="M34" s="8">
        <f>FC_TRA_DNAVI_DCS_E!M34+FC_TRA_DNAVI_IWW_E!M34</f>
        <v>0</v>
      </c>
      <c r="N34" s="8">
        <f>FC_TRA_DNAVI_DCS_E!N34+FC_TRA_DNAVI_IWW_E!N34</f>
        <v>0</v>
      </c>
      <c r="O34" s="8">
        <f>FC_TRA_DNAVI_DCS_E!O34+FC_TRA_DNAVI_IWW_E!O34</f>
        <v>0</v>
      </c>
      <c r="P34" s="8">
        <f>FC_TRA_DNAVI_DCS_E!P34+FC_TRA_DNAVI_IWW_E!P34</f>
        <v>0</v>
      </c>
      <c r="Q34" s="8">
        <f>FC_TRA_DNAVI_DCS_E!Q34+FC_TRA_DNAVI_IWW_E!Q34</f>
        <v>0</v>
      </c>
      <c r="R34" s="8">
        <f>FC_TRA_DNAVI_DCS_E!R34+FC_TRA_DNAVI_IWW_E!R34</f>
        <v>0</v>
      </c>
      <c r="S34" s="8">
        <f>FC_TRA_DNAVI_DCS_E!S34+FC_TRA_DNAVI_IWW_E!S34</f>
        <v>0</v>
      </c>
      <c r="T34" s="8">
        <f>FC_TRA_DNAVI_DCS_E!T34+FC_TRA_DNAVI_IWW_E!T34</f>
        <v>0</v>
      </c>
      <c r="U34" s="8">
        <f>FC_TRA_DNAVI_DCS_E!U34+FC_TRA_DNAVI_IWW_E!U34</f>
        <v>0</v>
      </c>
      <c r="V34" s="8">
        <f>FC_TRA_DNAVI_DCS_E!V34+FC_TRA_DNAVI_IWW_E!V34</f>
        <v>0</v>
      </c>
      <c r="W34" s="8">
        <f>FC_TRA_DNAVI_DCS_E!W34+FC_TRA_DNAVI_IWW_E!W34</f>
        <v>0</v>
      </c>
      <c r="X34" s="8">
        <f>FC_TRA_DNAVI_DCS_E!X34+FC_TRA_DNAVI_IWW_E!X34</f>
        <v>0</v>
      </c>
      <c r="Y34" s="8">
        <f>FC_TRA_DNAVI_DCS_E!Y34+FC_TRA_DNAVI_IWW_E!Y34</f>
        <v>0</v>
      </c>
      <c r="Z34" s="8">
        <f>FC_TRA_DNAVI_DCS_E!Z34+FC_TRA_DNAVI_IWW_E!Z34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FC_TRA_DNAVI_DCS_E!C35+FC_TRA_DNAVI_IWW_E!C35</f>
        <v>0</v>
      </c>
      <c r="D35" s="8">
        <f>FC_TRA_DNAVI_DCS_E!D35+FC_TRA_DNAVI_IWW_E!D35</f>
        <v>0</v>
      </c>
      <c r="E35" s="8">
        <f>FC_TRA_DNAVI_DCS_E!E35+FC_TRA_DNAVI_IWW_E!E35</f>
        <v>0</v>
      </c>
      <c r="F35" s="8">
        <f>FC_TRA_DNAVI_DCS_E!F35+FC_TRA_DNAVI_IWW_E!F35</f>
        <v>0</v>
      </c>
      <c r="G35" s="8">
        <f>FC_TRA_DNAVI_DCS_E!G35+FC_TRA_DNAVI_IWW_E!G35</f>
        <v>0</v>
      </c>
      <c r="H35" s="8">
        <f>FC_TRA_DNAVI_DCS_E!H35+FC_TRA_DNAVI_IWW_E!H35</f>
        <v>0</v>
      </c>
      <c r="I35" s="8">
        <f>FC_TRA_DNAVI_DCS_E!I35+FC_TRA_DNAVI_IWW_E!I35</f>
        <v>0</v>
      </c>
      <c r="J35" s="8">
        <f>FC_TRA_DNAVI_DCS_E!J35+FC_TRA_DNAVI_IWW_E!J35</f>
        <v>0</v>
      </c>
      <c r="K35" s="8">
        <f>FC_TRA_DNAVI_DCS_E!K35+FC_TRA_DNAVI_IWW_E!K35</f>
        <v>0</v>
      </c>
      <c r="L35" s="8">
        <f>FC_TRA_DNAVI_DCS_E!L35+FC_TRA_DNAVI_IWW_E!L35</f>
        <v>0</v>
      </c>
      <c r="M35" s="8">
        <f>FC_TRA_DNAVI_DCS_E!M35+FC_TRA_DNAVI_IWW_E!M35</f>
        <v>0</v>
      </c>
      <c r="N35" s="8">
        <f>FC_TRA_DNAVI_DCS_E!N35+FC_TRA_DNAVI_IWW_E!N35</f>
        <v>0</v>
      </c>
      <c r="O35" s="8">
        <f>FC_TRA_DNAVI_DCS_E!O35+FC_TRA_DNAVI_IWW_E!O35</f>
        <v>0</v>
      </c>
      <c r="P35" s="8">
        <f>FC_TRA_DNAVI_DCS_E!P35+FC_TRA_DNAVI_IWW_E!P35</f>
        <v>0</v>
      </c>
      <c r="Q35" s="8">
        <f>FC_TRA_DNAVI_DCS_E!Q35+FC_TRA_DNAVI_IWW_E!Q35</f>
        <v>0</v>
      </c>
      <c r="R35" s="8">
        <f>FC_TRA_DNAVI_DCS_E!R35+FC_TRA_DNAVI_IWW_E!R35</f>
        <v>0</v>
      </c>
      <c r="S35" s="8">
        <f>FC_TRA_DNAVI_DCS_E!S35+FC_TRA_DNAVI_IWW_E!S35</f>
        <v>0</v>
      </c>
      <c r="T35" s="8">
        <f>FC_TRA_DNAVI_DCS_E!T35+FC_TRA_DNAVI_IWW_E!T35</f>
        <v>0</v>
      </c>
      <c r="U35" s="8">
        <f>FC_TRA_DNAVI_DCS_E!U35+FC_TRA_DNAVI_IWW_E!U35</f>
        <v>0</v>
      </c>
      <c r="V35" s="8">
        <f>FC_TRA_DNAVI_DCS_E!V35+FC_TRA_DNAVI_IWW_E!V35</f>
        <v>0</v>
      </c>
      <c r="W35" s="8">
        <f>FC_TRA_DNAVI_DCS_E!W35+FC_TRA_DNAVI_IWW_E!W35</f>
        <v>0</v>
      </c>
      <c r="X35" s="8">
        <f>FC_TRA_DNAVI_DCS_E!X35+FC_TRA_DNAVI_IWW_E!X35</f>
        <v>0</v>
      </c>
      <c r="Y35" s="8">
        <f>FC_TRA_DNAVI_DCS_E!Y35+FC_TRA_DNAVI_IWW_E!Y35</f>
        <v>0</v>
      </c>
      <c r="Z35" s="8">
        <f>FC_TRA_DNAVI_DCS_E!Z35+FC_TRA_DNAVI_IWW_E!Z35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FC_TRA_DNAVI_DCS_E!C36+FC_TRA_DNAVI_IWW_E!C36</f>
        <v>0</v>
      </c>
      <c r="D36" s="8">
        <f>FC_TRA_DNAVI_DCS_E!D36+FC_TRA_DNAVI_IWW_E!D36</f>
        <v>0</v>
      </c>
      <c r="E36" s="8">
        <f>FC_TRA_DNAVI_DCS_E!E36+FC_TRA_DNAVI_IWW_E!E36</f>
        <v>2.9846552400000008</v>
      </c>
      <c r="F36" s="8">
        <f>FC_TRA_DNAVI_DCS_E!F36+FC_TRA_DNAVI_IWW_E!F36</f>
        <v>0</v>
      </c>
      <c r="G36" s="8">
        <f>FC_TRA_DNAVI_DCS_E!G36+FC_TRA_DNAVI_IWW_E!G36</f>
        <v>0</v>
      </c>
      <c r="H36" s="8">
        <f>FC_TRA_DNAVI_DCS_E!H36+FC_TRA_DNAVI_IWW_E!H36</f>
        <v>0</v>
      </c>
      <c r="I36" s="8">
        <f>FC_TRA_DNAVI_DCS_E!I36+FC_TRA_DNAVI_IWW_E!I36</f>
        <v>0</v>
      </c>
      <c r="J36" s="8">
        <f>FC_TRA_DNAVI_DCS_E!J36+FC_TRA_DNAVI_IWW_E!J36</f>
        <v>0</v>
      </c>
      <c r="K36" s="8">
        <f>FC_TRA_DNAVI_DCS_E!K36+FC_TRA_DNAVI_IWW_E!K36</f>
        <v>0</v>
      </c>
      <c r="L36" s="8">
        <f>FC_TRA_DNAVI_DCS_E!L36+FC_TRA_DNAVI_IWW_E!L36</f>
        <v>0</v>
      </c>
      <c r="M36" s="8">
        <f>FC_TRA_DNAVI_DCS_E!M36+FC_TRA_DNAVI_IWW_E!M36</f>
        <v>0</v>
      </c>
      <c r="N36" s="8">
        <f>FC_TRA_DNAVI_DCS_E!N36+FC_TRA_DNAVI_IWW_E!N36</f>
        <v>0</v>
      </c>
      <c r="O36" s="8">
        <f>FC_TRA_DNAVI_DCS_E!O36+FC_TRA_DNAVI_IWW_E!O36</f>
        <v>0</v>
      </c>
      <c r="P36" s="8">
        <f>FC_TRA_DNAVI_DCS_E!P36+FC_TRA_DNAVI_IWW_E!P36</f>
        <v>0</v>
      </c>
      <c r="Q36" s="8">
        <f>FC_TRA_DNAVI_DCS_E!Q36+FC_TRA_DNAVI_IWW_E!Q36</f>
        <v>0</v>
      </c>
      <c r="R36" s="8">
        <f>FC_TRA_DNAVI_DCS_E!R36+FC_TRA_DNAVI_IWW_E!R36</f>
        <v>0</v>
      </c>
      <c r="S36" s="8">
        <f>FC_TRA_DNAVI_DCS_E!S36+FC_TRA_DNAVI_IWW_E!S36</f>
        <v>0</v>
      </c>
      <c r="T36" s="8">
        <f>FC_TRA_DNAVI_DCS_E!T36+FC_TRA_DNAVI_IWW_E!T36</f>
        <v>0</v>
      </c>
      <c r="U36" s="8">
        <f>FC_TRA_DNAVI_DCS_E!U36+FC_TRA_DNAVI_IWW_E!U36</f>
        <v>0</v>
      </c>
      <c r="V36" s="8">
        <f>FC_TRA_DNAVI_DCS_E!V36+FC_TRA_DNAVI_IWW_E!V36</f>
        <v>0</v>
      </c>
      <c r="W36" s="8">
        <f>FC_TRA_DNAVI_DCS_E!W36+FC_TRA_DNAVI_IWW_E!W36</f>
        <v>0</v>
      </c>
      <c r="X36" s="8">
        <f>FC_TRA_DNAVI_DCS_E!X36+FC_TRA_DNAVI_IWW_E!X36</f>
        <v>0</v>
      </c>
      <c r="Y36" s="8">
        <f>FC_TRA_DNAVI_DCS_E!Y36+FC_TRA_DNAVI_IWW_E!Y36</f>
        <v>0</v>
      </c>
      <c r="Z36" s="8">
        <f>FC_TRA_DNAVI_DCS_E!Z36+FC_TRA_DNAVI_IWW_E!Z36</f>
        <v>0</v>
      </c>
    </row>
    <row r="37" spans="1:26" ht="11.25" customHeight="1" x14ac:dyDescent="0.2">
      <c r="A37" s="28" t="s">
        <v>60</v>
      </c>
      <c r="B37" s="7" t="s">
        <v>61</v>
      </c>
      <c r="C37" s="8">
        <f>FC_TRA_DNAVI_DCS_E!C37+FC_TRA_DNAVI_IWW_E!C37</f>
        <v>0</v>
      </c>
      <c r="D37" s="8">
        <f>FC_TRA_DNAVI_DCS_E!D37+FC_TRA_DNAVI_IWW_E!D37</f>
        <v>0</v>
      </c>
      <c r="E37" s="8">
        <f>FC_TRA_DNAVI_DCS_E!E37+FC_TRA_DNAVI_IWW_E!E37</f>
        <v>0</v>
      </c>
      <c r="F37" s="8">
        <f>FC_TRA_DNAVI_DCS_E!F37+FC_TRA_DNAVI_IWW_E!F37</f>
        <v>0</v>
      </c>
      <c r="G37" s="8">
        <f>FC_TRA_DNAVI_DCS_E!G37+FC_TRA_DNAVI_IWW_E!G37</f>
        <v>0</v>
      </c>
      <c r="H37" s="8">
        <f>FC_TRA_DNAVI_DCS_E!H37+FC_TRA_DNAVI_IWW_E!H37</f>
        <v>0</v>
      </c>
      <c r="I37" s="8">
        <f>FC_TRA_DNAVI_DCS_E!I37+FC_TRA_DNAVI_IWW_E!I37</f>
        <v>0</v>
      </c>
      <c r="J37" s="8">
        <f>FC_TRA_DNAVI_DCS_E!J37+FC_TRA_DNAVI_IWW_E!J37</f>
        <v>0</v>
      </c>
      <c r="K37" s="8">
        <f>FC_TRA_DNAVI_DCS_E!K37+FC_TRA_DNAVI_IWW_E!K37</f>
        <v>0</v>
      </c>
      <c r="L37" s="8">
        <f>FC_TRA_DNAVI_DCS_E!L37+FC_TRA_DNAVI_IWW_E!L37</f>
        <v>0</v>
      </c>
      <c r="M37" s="8">
        <f>FC_TRA_DNAVI_DCS_E!M37+FC_TRA_DNAVI_IWW_E!M37</f>
        <v>0</v>
      </c>
      <c r="N37" s="8">
        <f>FC_TRA_DNAVI_DCS_E!N37+FC_TRA_DNAVI_IWW_E!N37</f>
        <v>0</v>
      </c>
      <c r="O37" s="8">
        <f>FC_TRA_DNAVI_DCS_E!O37+FC_TRA_DNAVI_IWW_E!O37</f>
        <v>0</v>
      </c>
      <c r="P37" s="8">
        <f>FC_TRA_DNAVI_DCS_E!P37+FC_TRA_DNAVI_IWW_E!P37</f>
        <v>0</v>
      </c>
      <c r="Q37" s="8">
        <f>FC_TRA_DNAVI_DCS_E!Q37+FC_TRA_DNAVI_IWW_E!Q37</f>
        <v>0</v>
      </c>
      <c r="R37" s="8">
        <f>FC_TRA_DNAVI_DCS_E!R37+FC_TRA_DNAVI_IWW_E!R37</f>
        <v>0</v>
      </c>
      <c r="S37" s="8">
        <f>FC_TRA_DNAVI_DCS_E!S37+FC_TRA_DNAVI_IWW_E!S37</f>
        <v>0</v>
      </c>
      <c r="T37" s="8">
        <f>FC_TRA_DNAVI_DCS_E!T37+FC_TRA_DNAVI_IWW_E!T37</f>
        <v>0</v>
      </c>
      <c r="U37" s="8">
        <f>FC_TRA_DNAVI_DCS_E!U37+FC_TRA_DNAVI_IWW_E!U37</f>
        <v>0</v>
      </c>
      <c r="V37" s="8">
        <f>FC_TRA_DNAVI_DCS_E!V37+FC_TRA_DNAVI_IWW_E!V37</f>
        <v>0</v>
      </c>
      <c r="W37" s="8">
        <f>FC_TRA_DNAVI_DCS_E!W37+FC_TRA_DNAVI_IWW_E!W37</f>
        <v>0</v>
      </c>
      <c r="X37" s="8">
        <f>FC_TRA_DNAVI_DCS_E!X37+FC_TRA_DNAVI_IWW_E!X37</f>
        <v>0</v>
      </c>
      <c r="Y37" s="8">
        <f>FC_TRA_DNAVI_DCS_E!Y37+FC_TRA_DNAVI_IWW_E!Y37</f>
        <v>0</v>
      </c>
      <c r="Z37" s="8">
        <f>FC_TRA_DNAVI_DCS_E!Z37+FC_TRA_DNAVI_IWW_E!Z37</f>
        <v>0</v>
      </c>
    </row>
    <row r="38" spans="1:26" ht="11.25" customHeight="1" x14ac:dyDescent="0.2">
      <c r="A38" s="28" t="s">
        <v>62</v>
      </c>
      <c r="B38" s="7" t="s">
        <v>63</v>
      </c>
      <c r="C38" s="8">
        <f>FC_TRA_DNAVI_DCS_E!C38+FC_TRA_DNAVI_IWW_E!C38</f>
        <v>0</v>
      </c>
      <c r="D38" s="8">
        <f>FC_TRA_DNAVI_DCS_E!D38+FC_TRA_DNAVI_IWW_E!D38</f>
        <v>0</v>
      </c>
      <c r="E38" s="8">
        <f>FC_TRA_DNAVI_DCS_E!E38+FC_TRA_DNAVI_IWW_E!E38</f>
        <v>0</v>
      </c>
      <c r="F38" s="8">
        <f>FC_TRA_DNAVI_DCS_E!F38+FC_TRA_DNAVI_IWW_E!F38</f>
        <v>0</v>
      </c>
      <c r="G38" s="8">
        <f>FC_TRA_DNAVI_DCS_E!G38+FC_TRA_DNAVI_IWW_E!G38</f>
        <v>0</v>
      </c>
      <c r="H38" s="8">
        <f>FC_TRA_DNAVI_DCS_E!H38+FC_TRA_DNAVI_IWW_E!H38</f>
        <v>0</v>
      </c>
      <c r="I38" s="8">
        <f>FC_TRA_DNAVI_DCS_E!I38+FC_TRA_DNAVI_IWW_E!I38</f>
        <v>0</v>
      </c>
      <c r="J38" s="8">
        <f>FC_TRA_DNAVI_DCS_E!J38+FC_TRA_DNAVI_IWW_E!J38</f>
        <v>0</v>
      </c>
      <c r="K38" s="8">
        <f>FC_TRA_DNAVI_DCS_E!K38+FC_TRA_DNAVI_IWW_E!K38</f>
        <v>0</v>
      </c>
      <c r="L38" s="8">
        <f>FC_TRA_DNAVI_DCS_E!L38+FC_TRA_DNAVI_IWW_E!L38</f>
        <v>0</v>
      </c>
      <c r="M38" s="8">
        <f>FC_TRA_DNAVI_DCS_E!M38+FC_TRA_DNAVI_IWW_E!M38</f>
        <v>0</v>
      </c>
      <c r="N38" s="8">
        <f>FC_TRA_DNAVI_DCS_E!N38+FC_TRA_DNAVI_IWW_E!N38</f>
        <v>0</v>
      </c>
      <c r="O38" s="8">
        <f>FC_TRA_DNAVI_DCS_E!O38+FC_TRA_DNAVI_IWW_E!O38</f>
        <v>0</v>
      </c>
      <c r="P38" s="8">
        <f>FC_TRA_DNAVI_DCS_E!P38+FC_TRA_DNAVI_IWW_E!P38</f>
        <v>0</v>
      </c>
      <c r="Q38" s="8">
        <f>FC_TRA_DNAVI_DCS_E!Q38+FC_TRA_DNAVI_IWW_E!Q38</f>
        <v>0</v>
      </c>
      <c r="R38" s="8">
        <f>FC_TRA_DNAVI_DCS_E!R38+FC_TRA_DNAVI_IWW_E!R38</f>
        <v>0</v>
      </c>
      <c r="S38" s="8">
        <f>FC_TRA_DNAVI_DCS_E!S38+FC_TRA_DNAVI_IWW_E!S38</f>
        <v>0</v>
      </c>
      <c r="T38" s="8">
        <f>FC_TRA_DNAVI_DCS_E!T38+FC_TRA_DNAVI_IWW_E!T38</f>
        <v>0</v>
      </c>
      <c r="U38" s="8">
        <f>FC_TRA_DNAVI_DCS_E!U38+FC_TRA_DNAVI_IWW_E!U38</f>
        <v>0</v>
      </c>
      <c r="V38" s="8">
        <f>FC_TRA_DNAVI_DCS_E!V38+FC_TRA_DNAVI_IWW_E!V38</f>
        <v>0</v>
      </c>
      <c r="W38" s="8">
        <f>FC_TRA_DNAVI_DCS_E!W38+FC_TRA_DNAVI_IWW_E!W38</f>
        <v>0</v>
      </c>
      <c r="X38" s="8">
        <f>FC_TRA_DNAVI_DCS_E!X38+FC_TRA_DNAVI_IWW_E!X38</f>
        <v>0</v>
      </c>
      <c r="Y38" s="8">
        <f>FC_TRA_DNAVI_DCS_E!Y38+FC_TRA_DNAVI_IWW_E!Y38</f>
        <v>0</v>
      </c>
      <c r="Z38" s="8">
        <f>FC_TRA_DNAVI_DCS_E!Z38+FC_TRA_DNAVI_IWW_E!Z38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FC_TRA_DNAVI_DCS_E!C39+FC_TRA_DNAVI_IWW_E!C39</f>
        <v>0</v>
      </c>
      <c r="D39" s="8">
        <f>FC_TRA_DNAVI_DCS_E!D39+FC_TRA_DNAVI_IWW_E!D39</f>
        <v>0</v>
      </c>
      <c r="E39" s="8">
        <f>FC_TRA_DNAVI_DCS_E!E39+FC_TRA_DNAVI_IWW_E!E39</f>
        <v>0</v>
      </c>
      <c r="F39" s="8">
        <f>FC_TRA_DNAVI_DCS_E!F39+FC_TRA_DNAVI_IWW_E!F39</f>
        <v>0</v>
      </c>
      <c r="G39" s="8">
        <f>FC_TRA_DNAVI_DCS_E!G39+FC_TRA_DNAVI_IWW_E!G39</f>
        <v>0</v>
      </c>
      <c r="H39" s="8">
        <f>FC_TRA_DNAVI_DCS_E!H39+FC_TRA_DNAVI_IWW_E!H39</f>
        <v>0</v>
      </c>
      <c r="I39" s="8">
        <f>FC_TRA_DNAVI_DCS_E!I39+FC_TRA_DNAVI_IWW_E!I39</f>
        <v>0</v>
      </c>
      <c r="J39" s="8">
        <f>FC_TRA_DNAVI_DCS_E!J39+FC_TRA_DNAVI_IWW_E!J39</f>
        <v>0</v>
      </c>
      <c r="K39" s="8">
        <f>FC_TRA_DNAVI_DCS_E!K39+FC_TRA_DNAVI_IWW_E!K39</f>
        <v>0</v>
      </c>
      <c r="L39" s="8">
        <f>FC_TRA_DNAVI_DCS_E!L39+FC_TRA_DNAVI_IWW_E!L39</f>
        <v>0</v>
      </c>
      <c r="M39" s="8">
        <f>FC_TRA_DNAVI_DCS_E!M39+FC_TRA_DNAVI_IWW_E!M39</f>
        <v>0</v>
      </c>
      <c r="N39" s="8">
        <f>FC_TRA_DNAVI_DCS_E!N39+FC_TRA_DNAVI_IWW_E!N39</f>
        <v>0</v>
      </c>
      <c r="O39" s="8">
        <f>FC_TRA_DNAVI_DCS_E!O39+FC_TRA_DNAVI_IWW_E!O39</f>
        <v>0</v>
      </c>
      <c r="P39" s="8">
        <f>FC_TRA_DNAVI_DCS_E!P39+FC_TRA_DNAVI_IWW_E!P39</f>
        <v>0</v>
      </c>
      <c r="Q39" s="8">
        <f>FC_TRA_DNAVI_DCS_E!Q39+FC_TRA_DNAVI_IWW_E!Q39</f>
        <v>0</v>
      </c>
      <c r="R39" s="8">
        <f>FC_TRA_DNAVI_DCS_E!R39+FC_TRA_DNAVI_IWW_E!R39</f>
        <v>0</v>
      </c>
      <c r="S39" s="8">
        <f>FC_TRA_DNAVI_DCS_E!S39+FC_TRA_DNAVI_IWW_E!S39</f>
        <v>0</v>
      </c>
      <c r="T39" s="8">
        <f>FC_TRA_DNAVI_DCS_E!T39+FC_TRA_DNAVI_IWW_E!T39</f>
        <v>0</v>
      </c>
      <c r="U39" s="8">
        <f>FC_TRA_DNAVI_DCS_E!U39+FC_TRA_DNAVI_IWW_E!U39</f>
        <v>0</v>
      </c>
      <c r="V39" s="8">
        <f>FC_TRA_DNAVI_DCS_E!V39+FC_TRA_DNAVI_IWW_E!V39</f>
        <v>0</v>
      </c>
      <c r="W39" s="8">
        <f>FC_TRA_DNAVI_DCS_E!W39+FC_TRA_DNAVI_IWW_E!W39</f>
        <v>0</v>
      </c>
      <c r="X39" s="8">
        <f>FC_TRA_DNAVI_DCS_E!X39+FC_TRA_DNAVI_IWW_E!X39</f>
        <v>0</v>
      </c>
      <c r="Y39" s="8">
        <f>FC_TRA_DNAVI_DCS_E!Y39+FC_TRA_DNAVI_IWW_E!Y39</f>
        <v>0</v>
      </c>
      <c r="Z39" s="8">
        <f>FC_TRA_DNAVI_DCS_E!Z39+FC_TRA_DNAVI_IWW_E!Z39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FC_TRA_DNAVI_DCS_E!C40+FC_TRA_DNAVI_IWW_E!C40</f>
        <v>0</v>
      </c>
      <c r="D40" s="8">
        <f>FC_TRA_DNAVI_DCS_E!D40+FC_TRA_DNAVI_IWW_E!D40</f>
        <v>0</v>
      </c>
      <c r="E40" s="8">
        <f>FC_TRA_DNAVI_DCS_E!E40+FC_TRA_DNAVI_IWW_E!E40</f>
        <v>0</v>
      </c>
      <c r="F40" s="8">
        <f>FC_TRA_DNAVI_DCS_E!F40+FC_TRA_DNAVI_IWW_E!F40</f>
        <v>0</v>
      </c>
      <c r="G40" s="8">
        <f>FC_TRA_DNAVI_DCS_E!G40+FC_TRA_DNAVI_IWW_E!G40</f>
        <v>0</v>
      </c>
      <c r="H40" s="8">
        <f>FC_TRA_DNAVI_DCS_E!H40+FC_TRA_DNAVI_IWW_E!H40</f>
        <v>0</v>
      </c>
      <c r="I40" s="8">
        <f>FC_TRA_DNAVI_DCS_E!I40+FC_TRA_DNAVI_IWW_E!I40</f>
        <v>0</v>
      </c>
      <c r="J40" s="8">
        <f>FC_TRA_DNAVI_DCS_E!J40+FC_TRA_DNAVI_IWW_E!J40</f>
        <v>0</v>
      </c>
      <c r="K40" s="8">
        <f>FC_TRA_DNAVI_DCS_E!K40+FC_TRA_DNAVI_IWW_E!K40</f>
        <v>0</v>
      </c>
      <c r="L40" s="8">
        <f>FC_TRA_DNAVI_DCS_E!L40+FC_TRA_DNAVI_IWW_E!L40</f>
        <v>0</v>
      </c>
      <c r="M40" s="8">
        <f>FC_TRA_DNAVI_DCS_E!M40+FC_TRA_DNAVI_IWW_E!M40</f>
        <v>0</v>
      </c>
      <c r="N40" s="8">
        <f>FC_TRA_DNAVI_DCS_E!N40+FC_TRA_DNAVI_IWW_E!N40</f>
        <v>0</v>
      </c>
      <c r="O40" s="8">
        <f>FC_TRA_DNAVI_DCS_E!O40+FC_TRA_DNAVI_IWW_E!O40</f>
        <v>0</v>
      </c>
      <c r="P40" s="8">
        <f>FC_TRA_DNAVI_DCS_E!P40+FC_TRA_DNAVI_IWW_E!P40</f>
        <v>0</v>
      </c>
      <c r="Q40" s="8">
        <f>FC_TRA_DNAVI_DCS_E!Q40+FC_TRA_DNAVI_IWW_E!Q40</f>
        <v>0</v>
      </c>
      <c r="R40" s="8">
        <f>FC_TRA_DNAVI_DCS_E!R40+FC_TRA_DNAVI_IWW_E!R40</f>
        <v>0</v>
      </c>
      <c r="S40" s="8">
        <f>FC_TRA_DNAVI_DCS_E!S40+FC_TRA_DNAVI_IWW_E!S40</f>
        <v>0</v>
      </c>
      <c r="T40" s="8">
        <f>FC_TRA_DNAVI_DCS_E!T40+FC_TRA_DNAVI_IWW_E!T40</f>
        <v>0</v>
      </c>
      <c r="U40" s="8">
        <f>FC_TRA_DNAVI_DCS_E!U40+FC_TRA_DNAVI_IWW_E!U40</f>
        <v>0</v>
      </c>
      <c r="V40" s="8">
        <f>FC_TRA_DNAVI_DCS_E!V40+FC_TRA_DNAVI_IWW_E!V40</f>
        <v>0</v>
      </c>
      <c r="W40" s="8">
        <f>FC_TRA_DNAVI_DCS_E!W40+FC_TRA_DNAVI_IWW_E!W40</f>
        <v>0</v>
      </c>
      <c r="X40" s="8">
        <f>FC_TRA_DNAVI_DCS_E!X40+FC_TRA_DNAVI_IWW_E!X40</f>
        <v>0</v>
      </c>
      <c r="Y40" s="8">
        <f>FC_TRA_DNAVI_DCS_E!Y40+FC_TRA_DNAVI_IWW_E!Y40</f>
        <v>0</v>
      </c>
      <c r="Z40" s="8">
        <f>FC_TRA_DNAVI_DCS_E!Z40+FC_TRA_DNAVI_IWW_E!Z40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FC_TRA_DNAVI_DCS_E!C41+FC_TRA_DNAVI_IWW_E!C41</f>
        <v>0</v>
      </c>
      <c r="D41" s="8">
        <f>FC_TRA_DNAVI_DCS_E!D41+FC_TRA_DNAVI_IWW_E!D41</f>
        <v>0</v>
      </c>
      <c r="E41" s="8">
        <f>FC_TRA_DNAVI_DCS_E!E41+FC_TRA_DNAVI_IWW_E!E41</f>
        <v>0</v>
      </c>
      <c r="F41" s="8">
        <f>FC_TRA_DNAVI_DCS_E!F41+FC_TRA_DNAVI_IWW_E!F41</f>
        <v>0</v>
      </c>
      <c r="G41" s="8">
        <f>FC_TRA_DNAVI_DCS_E!G41+FC_TRA_DNAVI_IWW_E!G41</f>
        <v>0</v>
      </c>
      <c r="H41" s="8">
        <f>FC_TRA_DNAVI_DCS_E!H41+FC_TRA_DNAVI_IWW_E!H41</f>
        <v>0</v>
      </c>
      <c r="I41" s="8">
        <f>FC_TRA_DNAVI_DCS_E!I41+FC_TRA_DNAVI_IWW_E!I41</f>
        <v>0</v>
      </c>
      <c r="J41" s="8">
        <f>FC_TRA_DNAVI_DCS_E!J41+FC_TRA_DNAVI_IWW_E!J41</f>
        <v>0</v>
      </c>
      <c r="K41" s="8">
        <f>FC_TRA_DNAVI_DCS_E!K41+FC_TRA_DNAVI_IWW_E!K41</f>
        <v>0</v>
      </c>
      <c r="L41" s="8">
        <f>FC_TRA_DNAVI_DCS_E!L41+FC_TRA_DNAVI_IWW_E!L41</f>
        <v>0</v>
      </c>
      <c r="M41" s="8">
        <f>FC_TRA_DNAVI_DCS_E!M41+FC_TRA_DNAVI_IWW_E!M41</f>
        <v>0</v>
      </c>
      <c r="N41" s="8">
        <f>FC_TRA_DNAVI_DCS_E!N41+FC_TRA_DNAVI_IWW_E!N41</f>
        <v>0</v>
      </c>
      <c r="O41" s="8">
        <f>FC_TRA_DNAVI_DCS_E!O41+FC_TRA_DNAVI_IWW_E!O41</f>
        <v>0</v>
      </c>
      <c r="P41" s="8">
        <f>FC_TRA_DNAVI_DCS_E!P41+FC_TRA_DNAVI_IWW_E!P41</f>
        <v>0</v>
      </c>
      <c r="Q41" s="8">
        <f>FC_TRA_DNAVI_DCS_E!Q41+FC_TRA_DNAVI_IWW_E!Q41</f>
        <v>0</v>
      </c>
      <c r="R41" s="8">
        <f>FC_TRA_DNAVI_DCS_E!R41+FC_TRA_DNAVI_IWW_E!R41</f>
        <v>0</v>
      </c>
      <c r="S41" s="8">
        <f>FC_TRA_DNAVI_DCS_E!S41+FC_TRA_DNAVI_IWW_E!S41</f>
        <v>0</v>
      </c>
      <c r="T41" s="8">
        <f>FC_TRA_DNAVI_DCS_E!T41+FC_TRA_DNAVI_IWW_E!T41</f>
        <v>0</v>
      </c>
      <c r="U41" s="8">
        <f>FC_TRA_DNAVI_DCS_E!U41+FC_TRA_DNAVI_IWW_E!U41</f>
        <v>0</v>
      </c>
      <c r="V41" s="8">
        <f>FC_TRA_DNAVI_DCS_E!V41+FC_TRA_DNAVI_IWW_E!V41</f>
        <v>0</v>
      </c>
      <c r="W41" s="8">
        <f>FC_TRA_DNAVI_DCS_E!W41+FC_TRA_DNAVI_IWW_E!W41</f>
        <v>0</v>
      </c>
      <c r="X41" s="8">
        <f>FC_TRA_DNAVI_DCS_E!X41+FC_TRA_DNAVI_IWW_E!X41</f>
        <v>0</v>
      </c>
      <c r="Y41" s="8">
        <f>FC_TRA_DNAVI_DCS_E!Y41+FC_TRA_DNAVI_IWW_E!Y41</f>
        <v>0</v>
      </c>
      <c r="Z41" s="8">
        <f>FC_TRA_DNAVI_DCS_E!Z41+FC_TRA_DNAVI_IWW_E!Z41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FC_TRA_DNAVI_DCS_E!C42+FC_TRA_DNAVI_IWW_E!C42</f>
        <v>0</v>
      </c>
      <c r="D42" s="8">
        <f>FC_TRA_DNAVI_DCS_E!D42+FC_TRA_DNAVI_IWW_E!D42</f>
        <v>0</v>
      </c>
      <c r="E42" s="8">
        <f>FC_TRA_DNAVI_DCS_E!E42+FC_TRA_DNAVI_IWW_E!E42</f>
        <v>0</v>
      </c>
      <c r="F42" s="8">
        <f>FC_TRA_DNAVI_DCS_E!F42+FC_TRA_DNAVI_IWW_E!F42</f>
        <v>0</v>
      </c>
      <c r="G42" s="8">
        <f>FC_TRA_DNAVI_DCS_E!G42+FC_TRA_DNAVI_IWW_E!G42</f>
        <v>0</v>
      </c>
      <c r="H42" s="8">
        <f>FC_TRA_DNAVI_DCS_E!H42+FC_TRA_DNAVI_IWW_E!H42</f>
        <v>0</v>
      </c>
      <c r="I42" s="8">
        <f>FC_TRA_DNAVI_DCS_E!I42+FC_TRA_DNAVI_IWW_E!I42</f>
        <v>0</v>
      </c>
      <c r="J42" s="8">
        <f>FC_TRA_DNAVI_DCS_E!J42+FC_TRA_DNAVI_IWW_E!J42</f>
        <v>0</v>
      </c>
      <c r="K42" s="8">
        <f>FC_TRA_DNAVI_DCS_E!K42+FC_TRA_DNAVI_IWW_E!K42</f>
        <v>0</v>
      </c>
      <c r="L42" s="8">
        <f>FC_TRA_DNAVI_DCS_E!L42+FC_TRA_DNAVI_IWW_E!L42</f>
        <v>0</v>
      </c>
      <c r="M42" s="8">
        <f>FC_TRA_DNAVI_DCS_E!M42+FC_TRA_DNAVI_IWW_E!M42</f>
        <v>0</v>
      </c>
      <c r="N42" s="8">
        <f>FC_TRA_DNAVI_DCS_E!N42+FC_TRA_DNAVI_IWW_E!N42</f>
        <v>0</v>
      </c>
      <c r="O42" s="8">
        <f>FC_TRA_DNAVI_DCS_E!O42+FC_TRA_DNAVI_IWW_E!O42</f>
        <v>0</v>
      </c>
      <c r="P42" s="8">
        <f>FC_TRA_DNAVI_DCS_E!P42+FC_TRA_DNAVI_IWW_E!P42</f>
        <v>0</v>
      </c>
      <c r="Q42" s="8">
        <f>FC_TRA_DNAVI_DCS_E!Q42+FC_TRA_DNAVI_IWW_E!Q42</f>
        <v>0</v>
      </c>
      <c r="R42" s="8">
        <f>FC_TRA_DNAVI_DCS_E!R42+FC_TRA_DNAVI_IWW_E!R42</f>
        <v>0</v>
      </c>
      <c r="S42" s="8">
        <f>FC_TRA_DNAVI_DCS_E!S42+FC_TRA_DNAVI_IWW_E!S42</f>
        <v>0</v>
      </c>
      <c r="T42" s="8">
        <f>FC_TRA_DNAVI_DCS_E!T42+FC_TRA_DNAVI_IWW_E!T42</f>
        <v>0</v>
      </c>
      <c r="U42" s="8">
        <f>FC_TRA_DNAVI_DCS_E!U42+FC_TRA_DNAVI_IWW_E!U42</f>
        <v>0</v>
      </c>
      <c r="V42" s="8">
        <f>FC_TRA_DNAVI_DCS_E!V42+FC_TRA_DNAVI_IWW_E!V42</f>
        <v>0</v>
      </c>
      <c r="W42" s="8">
        <f>FC_TRA_DNAVI_DCS_E!W42+FC_TRA_DNAVI_IWW_E!W42</f>
        <v>0</v>
      </c>
      <c r="X42" s="8">
        <f>FC_TRA_DNAVI_DCS_E!X42+FC_TRA_DNAVI_IWW_E!X42</f>
        <v>0</v>
      </c>
      <c r="Y42" s="8">
        <f>FC_TRA_DNAVI_DCS_E!Y42+FC_TRA_DNAVI_IWW_E!Y42</f>
        <v>0</v>
      </c>
      <c r="Z42" s="8">
        <f>FC_TRA_DNAVI_DCS_E!Z42+FC_TRA_DNAVI_IWW_E!Z42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FC_TRA_DNAVI_DCS_E!C43+FC_TRA_DNAVI_IWW_E!C43</f>
        <v>138.06243827999998</v>
      </c>
      <c r="D43" s="8">
        <f>FC_TRA_DNAVI_DCS_E!D43+FC_TRA_DNAVI_IWW_E!D43</f>
        <v>157.32677844</v>
      </c>
      <c r="E43" s="8">
        <f>FC_TRA_DNAVI_DCS_E!E43+FC_TRA_DNAVI_IWW_E!E43</f>
        <v>276.12487655999996</v>
      </c>
      <c r="F43" s="8">
        <f>FC_TRA_DNAVI_DCS_E!F43+FC_TRA_DNAVI_IWW_E!F43</f>
        <v>202.27743899999999</v>
      </c>
      <c r="G43" s="8">
        <f>FC_TRA_DNAVI_DCS_E!G43+FC_TRA_DNAVI_IWW_E!G43</f>
        <v>80.268884280000009</v>
      </c>
      <c r="H43" s="8">
        <f>FC_TRA_DNAVI_DCS_E!H43+FC_TRA_DNAVI_IWW_E!H43</f>
        <v>54.58283063999999</v>
      </c>
      <c r="I43" s="8">
        <f>FC_TRA_DNAVI_DCS_E!I43+FC_TRA_DNAVI_IWW_E!I43</f>
        <v>63.726029640000014</v>
      </c>
      <c r="J43" s="8">
        <f>FC_TRA_DNAVI_DCS_E!J43+FC_TRA_DNAVI_IWW_E!J43</f>
        <v>121.07942963999999</v>
      </c>
      <c r="K43" s="8">
        <f>FC_TRA_DNAVI_DCS_E!K43+FC_TRA_DNAVI_IWW_E!K43</f>
        <v>137.01087035999998</v>
      </c>
      <c r="L43" s="8">
        <f>FC_TRA_DNAVI_DCS_E!L43+FC_TRA_DNAVI_IWW_E!L43</f>
        <v>254.90411856</v>
      </c>
      <c r="M43" s="8">
        <f>FC_TRA_DNAVI_DCS_E!M43+FC_TRA_DNAVI_IWW_E!M43</f>
        <v>140.19731855999999</v>
      </c>
      <c r="N43" s="8">
        <f>FC_TRA_DNAVI_DCS_E!N43+FC_TRA_DNAVI_IWW_E!N43</f>
        <v>108.33417035999999</v>
      </c>
      <c r="O43" s="8">
        <f>FC_TRA_DNAVI_DCS_E!O43+FC_TRA_DNAVI_IWW_E!O43</f>
        <v>108.33417035999999</v>
      </c>
      <c r="P43" s="8">
        <f>FC_TRA_DNAVI_DCS_E!P43+FC_TRA_DNAVI_IWW_E!P43</f>
        <v>111.52061856</v>
      </c>
      <c r="Q43" s="8">
        <f>FC_TRA_DNAVI_DCS_E!Q43+FC_TRA_DNAVI_IWW_E!Q43</f>
        <v>105.14798892000002</v>
      </c>
      <c r="R43" s="8">
        <f>FC_TRA_DNAVI_DCS_E!R43+FC_TRA_DNAVI_IWW_E!R43</f>
        <v>146.56968143999998</v>
      </c>
      <c r="S43" s="8">
        <f>FC_TRA_DNAVI_DCS_E!S43+FC_TRA_DNAVI_IWW_E!S43</f>
        <v>117.89298144</v>
      </c>
      <c r="T43" s="8">
        <f>FC_TRA_DNAVI_DCS_E!T43+FC_TRA_DNAVI_IWW_E!T43</f>
        <v>113.2569594</v>
      </c>
      <c r="U43" s="8">
        <f>FC_TRA_DNAVI_DCS_E!U43+FC_TRA_DNAVI_IWW_E!U43</f>
        <v>118.56548340000001</v>
      </c>
      <c r="V43" s="8">
        <f>FC_TRA_DNAVI_DCS_E!V43+FC_TRA_DNAVI_IWW_E!V43</f>
        <v>81.910258560000003</v>
      </c>
      <c r="W43" s="8">
        <f>FC_TRA_DNAVI_DCS_E!W43+FC_TRA_DNAVI_IWW_E!W43</f>
        <v>51.873082559999979</v>
      </c>
      <c r="X43" s="8">
        <f>FC_TRA_DNAVI_DCS_E!X43+FC_TRA_DNAVI_IWW_E!X43</f>
        <v>87.301478160000002</v>
      </c>
      <c r="Y43" s="8">
        <f>FC_TRA_DNAVI_DCS_E!Y43+FC_TRA_DNAVI_IWW_E!Y43</f>
        <v>96.796533599999989</v>
      </c>
      <c r="Z43" s="8">
        <f>FC_TRA_DNAVI_DCS_E!Z43+FC_TRA_DNAVI_IWW_E!Z43</f>
        <v>102.06664416</v>
      </c>
    </row>
    <row r="44" spans="1:26" ht="11.25" customHeight="1" x14ac:dyDescent="0.2">
      <c r="A44" s="28" t="s">
        <v>74</v>
      </c>
      <c r="B44" s="7" t="s">
        <v>75</v>
      </c>
      <c r="C44" s="8">
        <f>FC_TRA_DNAVI_DCS_E!C44+FC_TRA_DNAVI_IWW_E!C44</f>
        <v>0</v>
      </c>
      <c r="D44" s="8">
        <f>FC_TRA_DNAVI_DCS_E!D44+FC_TRA_DNAVI_IWW_E!D44</f>
        <v>0</v>
      </c>
      <c r="E44" s="8">
        <f>FC_TRA_DNAVI_DCS_E!E44+FC_TRA_DNAVI_IWW_E!E44</f>
        <v>3.1268980800000006</v>
      </c>
      <c r="F44" s="8">
        <f>FC_TRA_DNAVI_DCS_E!F44+FC_TRA_DNAVI_IWW_E!F44</f>
        <v>3.1268980800000001</v>
      </c>
      <c r="G44" s="8">
        <f>FC_TRA_DNAVI_DCS_E!G44+FC_TRA_DNAVI_IWW_E!G44</f>
        <v>0</v>
      </c>
      <c r="H44" s="8">
        <f>FC_TRA_DNAVI_DCS_E!H44+FC_TRA_DNAVI_IWW_E!H44</f>
        <v>0</v>
      </c>
      <c r="I44" s="8">
        <f>FC_TRA_DNAVI_DCS_E!I44+FC_TRA_DNAVI_IWW_E!I44</f>
        <v>0</v>
      </c>
      <c r="J44" s="8">
        <f>FC_TRA_DNAVI_DCS_E!J44+FC_TRA_DNAVI_IWW_E!J44</f>
        <v>281.73596904000004</v>
      </c>
      <c r="K44" s="8">
        <f>FC_TRA_DNAVI_DCS_E!K44+FC_TRA_DNAVI_IWW_E!K44</f>
        <v>303.40803096000002</v>
      </c>
      <c r="L44" s="8">
        <f>FC_TRA_DNAVI_DCS_E!L44+FC_TRA_DNAVI_IWW_E!L44</f>
        <v>371.5199071200002</v>
      </c>
      <c r="M44" s="8">
        <f>FC_TRA_DNAVI_DCS_E!M44+FC_TRA_DNAVI_IWW_E!M44</f>
        <v>250.77600000000001</v>
      </c>
      <c r="N44" s="8">
        <f>FC_TRA_DNAVI_DCS_E!N44+FC_TRA_DNAVI_IWW_E!N44</f>
        <v>260.06390712000001</v>
      </c>
      <c r="O44" s="8">
        <f>FC_TRA_DNAVI_DCS_E!O44+FC_TRA_DNAVI_IWW_E!O44</f>
        <v>263.15987616000001</v>
      </c>
      <c r="P44" s="8">
        <f>FC_TRA_DNAVI_DCS_E!P44+FC_TRA_DNAVI_IWW_E!P44</f>
        <v>272.44806192000004</v>
      </c>
      <c r="Q44" s="8">
        <f>FC_TRA_DNAVI_DCS_E!Q44+FC_TRA_DNAVI_IWW_E!Q44</f>
        <v>164.08803096</v>
      </c>
      <c r="R44" s="8">
        <f>FC_TRA_DNAVI_DCS_E!R44+FC_TRA_DNAVI_IWW_E!R44</f>
        <v>157.89609288</v>
      </c>
      <c r="S44" s="8">
        <f>FC_TRA_DNAVI_DCS_E!S44+FC_TRA_DNAVI_IWW_E!S44</f>
        <v>229.10393808000001</v>
      </c>
      <c r="T44" s="8">
        <f>FC_TRA_DNAVI_DCS_E!T44+FC_TRA_DNAVI_IWW_E!T44</f>
        <v>193.82198400000001</v>
      </c>
      <c r="U44" s="8">
        <f>FC_TRA_DNAVI_DCS_E!U44+FC_TRA_DNAVI_IWW_E!U44</f>
        <v>201.47232384000003</v>
      </c>
      <c r="V44" s="8">
        <f>FC_TRA_DNAVI_DCS_E!V44+FC_TRA_DNAVI_IWW_E!V44</f>
        <v>193.76012592000006</v>
      </c>
      <c r="W44" s="8">
        <f>FC_TRA_DNAVI_DCS_E!W44+FC_TRA_DNAVI_IWW_E!W44</f>
        <v>145.62645912000002</v>
      </c>
      <c r="X44" s="8">
        <f>FC_TRA_DNAVI_DCS_E!X44+FC_TRA_DNAVI_IWW_E!X44</f>
        <v>139.29213600000003</v>
      </c>
      <c r="Y44" s="8">
        <f>FC_TRA_DNAVI_DCS_E!Y44+FC_TRA_DNAVI_IWW_E!Y44</f>
        <v>154.73185704000002</v>
      </c>
      <c r="Z44" s="8">
        <f>FC_TRA_DNAVI_DCS_E!Z44+FC_TRA_DNAVI_IWW_E!Z44</f>
        <v>122.90810399999999</v>
      </c>
    </row>
    <row r="45" spans="1:26" ht="11.25" customHeight="1" x14ac:dyDescent="0.2">
      <c r="A45" s="28" t="s">
        <v>76</v>
      </c>
      <c r="B45" s="7" t="s">
        <v>77</v>
      </c>
      <c r="C45" s="8">
        <f>FC_TRA_DNAVI_DCS_E!C45+FC_TRA_DNAVI_IWW_E!C45</f>
        <v>0</v>
      </c>
      <c r="D45" s="8">
        <f>FC_TRA_DNAVI_DCS_E!D45+FC_TRA_DNAVI_IWW_E!D45</f>
        <v>0</v>
      </c>
      <c r="E45" s="8">
        <f>FC_TRA_DNAVI_DCS_E!E45+FC_TRA_DNAVI_IWW_E!E45</f>
        <v>0</v>
      </c>
      <c r="F45" s="8">
        <f>FC_TRA_DNAVI_DCS_E!F45+FC_TRA_DNAVI_IWW_E!F45</f>
        <v>0</v>
      </c>
      <c r="G45" s="8">
        <f>FC_TRA_DNAVI_DCS_E!G45+FC_TRA_DNAVI_IWW_E!G45</f>
        <v>0</v>
      </c>
      <c r="H45" s="8">
        <f>FC_TRA_DNAVI_DCS_E!H45+FC_TRA_DNAVI_IWW_E!H45</f>
        <v>0</v>
      </c>
      <c r="I45" s="8">
        <f>FC_TRA_DNAVI_DCS_E!I45+FC_TRA_DNAVI_IWW_E!I45</f>
        <v>0</v>
      </c>
      <c r="J45" s="8">
        <f>FC_TRA_DNAVI_DCS_E!J45+FC_TRA_DNAVI_IWW_E!J45</f>
        <v>0</v>
      </c>
      <c r="K45" s="8">
        <f>FC_TRA_DNAVI_DCS_E!K45+FC_TRA_DNAVI_IWW_E!K45</f>
        <v>0</v>
      </c>
      <c r="L45" s="8">
        <f>FC_TRA_DNAVI_DCS_E!L45+FC_TRA_DNAVI_IWW_E!L45</f>
        <v>0</v>
      </c>
      <c r="M45" s="8">
        <f>FC_TRA_DNAVI_DCS_E!M45+FC_TRA_DNAVI_IWW_E!M45</f>
        <v>0</v>
      </c>
      <c r="N45" s="8">
        <f>FC_TRA_DNAVI_DCS_E!N45+FC_TRA_DNAVI_IWW_E!N45</f>
        <v>0</v>
      </c>
      <c r="O45" s="8">
        <f>FC_TRA_DNAVI_DCS_E!O45+FC_TRA_DNAVI_IWW_E!O45</f>
        <v>0</v>
      </c>
      <c r="P45" s="8">
        <f>FC_TRA_DNAVI_DCS_E!P45+FC_TRA_DNAVI_IWW_E!P45</f>
        <v>0</v>
      </c>
      <c r="Q45" s="8">
        <f>FC_TRA_DNAVI_DCS_E!Q45+FC_TRA_DNAVI_IWW_E!Q45</f>
        <v>0</v>
      </c>
      <c r="R45" s="8">
        <f>FC_TRA_DNAVI_DCS_E!R45+FC_TRA_DNAVI_IWW_E!R45</f>
        <v>0</v>
      </c>
      <c r="S45" s="8">
        <f>FC_TRA_DNAVI_DCS_E!S45+FC_TRA_DNAVI_IWW_E!S45</f>
        <v>0</v>
      </c>
      <c r="T45" s="8">
        <f>FC_TRA_DNAVI_DCS_E!T45+FC_TRA_DNAVI_IWW_E!T45</f>
        <v>0</v>
      </c>
      <c r="U45" s="8">
        <f>FC_TRA_DNAVI_DCS_E!U45+FC_TRA_DNAVI_IWW_E!U45</f>
        <v>0</v>
      </c>
      <c r="V45" s="8">
        <f>FC_TRA_DNAVI_DCS_E!V45+FC_TRA_DNAVI_IWW_E!V45</f>
        <v>0</v>
      </c>
      <c r="W45" s="8">
        <f>FC_TRA_DNAVI_DCS_E!W45+FC_TRA_DNAVI_IWW_E!W45</f>
        <v>0</v>
      </c>
      <c r="X45" s="8">
        <f>FC_TRA_DNAVI_DCS_E!X45+FC_TRA_DNAVI_IWW_E!X45</f>
        <v>0</v>
      </c>
      <c r="Y45" s="8">
        <f>FC_TRA_DNAVI_DCS_E!Y45+FC_TRA_DNAVI_IWW_E!Y45</f>
        <v>0</v>
      </c>
      <c r="Z45" s="8">
        <f>FC_TRA_DNAVI_DCS_E!Z45+FC_TRA_DNAVI_IWW_E!Z45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FC_TRA_DNAVI_DCS_E!C46+FC_TRA_DNAVI_IWW_E!C46</f>
        <v>0</v>
      </c>
      <c r="D46" s="8">
        <f>FC_TRA_DNAVI_DCS_E!D46+FC_TRA_DNAVI_IWW_E!D46</f>
        <v>0</v>
      </c>
      <c r="E46" s="8">
        <f>FC_TRA_DNAVI_DCS_E!E46+FC_TRA_DNAVI_IWW_E!E46</f>
        <v>0</v>
      </c>
      <c r="F46" s="8">
        <f>FC_TRA_DNAVI_DCS_E!F46+FC_TRA_DNAVI_IWW_E!F46</f>
        <v>0</v>
      </c>
      <c r="G46" s="8">
        <f>FC_TRA_DNAVI_DCS_E!G46+FC_TRA_DNAVI_IWW_E!G46</f>
        <v>0</v>
      </c>
      <c r="H46" s="8">
        <f>FC_TRA_DNAVI_DCS_E!H46+FC_TRA_DNAVI_IWW_E!H46</f>
        <v>0</v>
      </c>
      <c r="I46" s="8">
        <f>FC_TRA_DNAVI_DCS_E!I46+FC_TRA_DNAVI_IWW_E!I46</f>
        <v>0</v>
      </c>
      <c r="J46" s="8">
        <f>FC_TRA_DNAVI_DCS_E!J46+FC_TRA_DNAVI_IWW_E!J46</f>
        <v>0</v>
      </c>
      <c r="K46" s="8">
        <f>FC_TRA_DNAVI_DCS_E!K46+FC_TRA_DNAVI_IWW_E!K46</f>
        <v>0</v>
      </c>
      <c r="L46" s="8">
        <f>FC_TRA_DNAVI_DCS_E!L46+FC_TRA_DNAVI_IWW_E!L46</f>
        <v>0</v>
      </c>
      <c r="M46" s="8">
        <f>FC_TRA_DNAVI_DCS_E!M46+FC_TRA_DNAVI_IWW_E!M46</f>
        <v>0</v>
      </c>
      <c r="N46" s="8">
        <f>FC_TRA_DNAVI_DCS_E!N46+FC_TRA_DNAVI_IWW_E!N46</f>
        <v>0</v>
      </c>
      <c r="O46" s="8">
        <f>FC_TRA_DNAVI_DCS_E!O46+FC_TRA_DNAVI_IWW_E!O46</f>
        <v>0</v>
      </c>
      <c r="P46" s="8">
        <f>FC_TRA_DNAVI_DCS_E!P46+FC_TRA_DNAVI_IWW_E!P46</f>
        <v>0</v>
      </c>
      <c r="Q46" s="8">
        <f>FC_TRA_DNAVI_DCS_E!Q46+FC_TRA_DNAVI_IWW_E!Q46</f>
        <v>0</v>
      </c>
      <c r="R46" s="8">
        <f>FC_TRA_DNAVI_DCS_E!R46+FC_TRA_DNAVI_IWW_E!R46</f>
        <v>0</v>
      </c>
      <c r="S46" s="8">
        <f>FC_TRA_DNAVI_DCS_E!S46+FC_TRA_DNAVI_IWW_E!S46</f>
        <v>0</v>
      </c>
      <c r="T46" s="8">
        <f>FC_TRA_DNAVI_DCS_E!T46+FC_TRA_DNAVI_IWW_E!T46</f>
        <v>0</v>
      </c>
      <c r="U46" s="8">
        <f>FC_TRA_DNAVI_DCS_E!U46+FC_TRA_DNAVI_IWW_E!U46</f>
        <v>0</v>
      </c>
      <c r="V46" s="8">
        <f>FC_TRA_DNAVI_DCS_E!V46+FC_TRA_DNAVI_IWW_E!V46</f>
        <v>0</v>
      </c>
      <c r="W46" s="8">
        <f>FC_TRA_DNAVI_DCS_E!W46+FC_TRA_DNAVI_IWW_E!W46</f>
        <v>0</v>
      </c>
      <c r="X46" s="8">
        <f>FC_TRA_DNAVI_DCS_E!X46+FC_TRA_DNAVI_IWW_E!X46</f>
        <v>0</v>
      </c>
      <c r="Y46" s="8">
        <f>FC_TRA_DNAVI_DCS_E!Y46+FC_TRA_DNAVI_IWW_E!Y46</f>
        <v>0</v>
      </c>
      <c r="Z46" s="8">
        <f>FC_TRA_DNAVI_DCS_E!Z46+FC_TRA_DNAVI_IWW_E!Z46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FC_TRA_DNAVI_DCS_E!C47+FC_TRA_DNAVI_IWW_E!C47</f>
        <v>0</v>
      </c>
      <c r="D47" s="8">
        <f>FC_TRA_DNAVI_DCS_E!D47+FC_TRA_DNAVI_IWW_E!D47</f>
        <v>0</v>
      </c>
      <c r="E47" s="8">
        <f>FC_TRA_DNAVI_DCS_E!E47+FC_TRA_DNAVI_IWW_E!E47</f>
        <v>0</v>
      </c>
      <c r="F47" s="8">
        <f>FC_TRA_DNAVI_DCS_E!F47+FC_TRA_DNAVI_IWW_E!F47</f>
        <v>0</v>
      </c>
      <c r="G47" s="8">
        <f>FC_TRA_DNAVI_DCS_E!G47+FC_TRA_DNAVI_IWW_E!G47</f>
        <v>0</v>
      </c>
      <c r="H47" s="8">
        <f>FC_TRA_DNAVI_DCS_E!H47+FC_TRA_DNAVI_IWW_E!H47</f>
        <v>0</v>
      </c>
      <c r="I47" s="8">
        <f>FC_TRA_DNAVI_DCS_E!I47+FC_TRA_DNAVI_IWW_E!I47</f>
        <v>0</v>
      </c>
      <c r="J47" s="8">
        <f>FC_TRA_DNAVI_DCS_E!J47+FC_TRA_DNAVI_IWW_E!J47</f>
        <v>0</v>
      </c>
      <c r="K47" s="8">
        <f>FC_TRA_DNAVI_DCS_E!K47+FC_TRA_DNAVI_IWW_E!K47</f>
        <v>0</v>
      </c>
      <c r="L47" s="8">
        <f>FC_TRA_DNAVI_DCS_E!L47+FC_TRA_DNAVI_IWW_E!L47</f>
        <v>0</v>
      </c>
      <c r="M47" s="8">
        <f>FC_TRA_DNAVI_DCS_E!M47+FC_TRA_DNAVI_IWW_E!M47</f>
        <v>0</v>
      </c>
      <c r="N47" s="8">
        <f>FC_TRA_DNAVI_DCS_E!N47+FC_TRA_DNAVI_IWW_E!N47</f>
        <v>0</v>
      </c>
      <c r="O47" s="8">
        <f>FC_TRA_DNAVI_DCS_E!O47+FC_TRA_DNAVI_IWW_E!O47</f>
        <v>0</v>
      </c>
      <c r="P47" s="8">
        <f>FC_TRA_DNAVI_DCS_E!P47+FC_TRA_DNAVI_IWW_E!P47</f>
        <v>0</v>
      </c>
      <c r="Q47" s="8">
        <f>FC_TRA_DNAVI_DCS_E!Q47+FC_TRA_DNAVI_IWW_E!Q47</f>
        <v>0</v>
      </c>
      <c r="R47" s="8">
        <f>FC_TRA_DNAVI_DCS_E!R47+FC_TRA_DNAVI_IWW_E!R47</f>
        <v>0</v>
      </c>
      <c r="S47" s="8">
        <f>FC_TRA_DNAVI_DCS_E!S47+FC_TRA_DNAVI_IWW_E!S47</f>
        <v>0</v>
      </c>
      <c r="T47" s="8">
        <f>FC_TRA_DNAVI_DCS_E!T47+FC_TRA_DNAVI_IWW_E!T47</f>
        <v>0</v>
      </c>
      <c r="U47" s="8">
        <f>FC_TRA_DNAVI_DCS_E!U47+FC_TRA_DNAVI_IWW_E!U47</f>
        <v>0</v>
      </c>
      <c r="V47" s="8">
        <f>FC_TRA_DNAVI_DCS_E!V47+FC_TRA_DNAVI_IWW_E!V47</f>
        <v>0</v>
      </c>
      <c r="W47" s="8">
        <f>FC_TRA_DNAVI_DCS_E!W47+FC_TRA_DNAVI_IWW_E!W47</f>
        <v>0</v>
      </c>
      <c r="X47" s="8">
        <f>FC_TRA_DNAVI_DCS_E!X47+FC_TRA_DNAVI_IWW_E!X47</f>
        <v>0</v>
      </c>
      <c r="Y47" s="8">
        <f>FC_TRA_DNAVI_DCS_E!Y47+FC_TRA_DNAVI_IWW_E!Y47</f>
        <v>0</v>
      </c>
      <c r="Z47" s="8">
        <f>FC_TRA_DNAVI_DCS_E!Z47+FC_TRA_DNAVI_IWW_E!Z47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FC_TRA_DNAVI_DCS_E!C48+FC_TRA_DNAVI_IWW_E!C48</f>
        <v>0</v>
      </c>
      <c r="D48" s="8">
        <f>FC_TRA_DNAVI_DCS_E!D48+FC_TRA_DNAVI_IWW_E!D48</f>
        <v>0</v>
      </c>
      <c r="E48" s="8">
        <f>FC_TRA_DNAVI_DCS_E!E48+FC_TRA_DNAVI_IWW_E!E48</f>
        <v>0</v>
      </c>
      <c r="F48" s="8">
        <f>FC_TRA_DNAVI_DCS_E!F48+FC_TRA_DNAVI_IWW_E!F48</f>
        <v>0</v>
      </c>
      <c r="G48" s="8">
        <f>FC_TRA_DNAVI_DCS_E!G48+FC_TRA_DNAVI_IWW_E!G48</f>
        <v>0</v>
      </c>
      <c r="H48" s="8">
        <f>FC_TRA_DNAVI_DCS_E!H48+FC_TRA_DNAVI_IWW_E!H48</f>
        <v>0</v>
      </c>
      <c r="I48" s="8">
        <f>FC_TRA_DNAVI_DCS_E!I48+FC_TRA_DNAVI_IWW_E!I48</f>
        <v>0</v>
      </c>
      <c r="J48" s="8">
        <f>FC_TRA_DNAVI_DCS_E!J48+FC_TRA_DNAVI_IWW_E!J48</f>
        <v>0</v>
      </c>
      <c r="K48" s="8">
        <f>FC_TRA_DNAVI_DCS_E!K48+FC_TRA_DNAVI_IWW_E!K48</f>
        <v>0</v>
      </c>
      <c r="L48" s="8">
        <f>FC_TRA_DNAVI_DCS_E!L48+FC_TRA_DNAVI_IWW_E!L48</f>
        <v>0</v>
      </c>
      <c r="M48" s="8">
        <f>FC_TRA_DNAVI_DCS_E!M48+FC_TRA_DNAVI_IWW_E!M48</f>
        <v>0</v>
      </c>
      <c r="N48" s="8">
        <f>FC_TRA_DNAVI_DCS_E!N48+FC_TRA_DNAVI_IWW_E!N48</f>
        <v>0</v>
      </c>
      <c r="O48" s="8">
        <f>FC_TRA_DNAVI_DCS_E!O48+FC_TRA_DNAVI_IWW_E!O48</f>
        <v>0</v>
      </c>
      <c r="P48" s="8">
        <f>FC_TRA_DNAVI_DCS_E!P48+FC_TRA_DNAVI_IWW_E!P48</f>
        <v>0</v>
      </c>
      <c r="Q48" s="8">
        <f>FC_TRA_DNAVI_DCS_E!Q48+FC_TRA_DNAVI_IWW_E!Q48</f>
        <v>0</v>
      </c>
      <c r="R48" s="8">
        <f>FC_TRA_DNAVI_DCS_E!R48+FC_TRA_DNAVI_IWW_E!R48</f>
        <v>0</v>
      </c>
      <c r="S48" s="8">
        <f>FC_TRA_DNAVI_DCS_E!S48+FC_TRA_DNAVI_IWW_E!S48</f>
        <v>0</v>
      </c>
      <c r="T48" s="8">
        <f>FC_TRA_DNAVI_DCS_E!T48+FC_TRA_DNAVI_IWW_E!T48</f>
        <v>0</v>
      </c>
      <c r="U48" s="8">
        <f>FC_TRA_DNAVI_DCS_E!U48+FC_TRA_DNAVI_IWW_E!U48</f>
        <v>0</v>
      </c>
      <c r="V48" s="8">
        <f>FC_TRA_DNAVI_DCS_E!V48+FC_TRA_DNAVI_IWW_E!V48</f>
        <v>0</v>
      </c>
      <c r="W48" s="8">
        <f>FC_TRA_DNAVI_DCS_E!W48+FC_TRA_DNAVI_IWW_E!W48</f>
        <v>0</v>
      </c>
      <c r="X48" s="8">
        <f>FC_TRA_DNAVI_DCS_E!X48+FC_TRA_DNAVI_IWW_E!X48</f>
        <v>0</v>
      </c>
      <c r="Y48" s="8">
        <f>FC_TRA_DNAVI_DCS_E!Y48+FC_TRA_DNAVI_IWW_E!Y48</f>
        <v>0</v>
      </c>
      <c r="Z48" s="8">
        <f>FC_TRA_DNAVI_DCS_E!Z48+FC_TRA_DNAVI_IWW_E!Z48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FC_TRA_DNAVI_DCS_E!C49+FC_TRA_DNAVI_IWW_E!C49</f>
        <v>0</v>
      </c>
      <c r="D49" s="8">
        <f>FC_TRA_DNAVI_DCS_E!D49+FC_TRA_DNAVI_IWW_E!D49</f>
        <v>0</v>
      </c>
      <c r="E49" s="8">
        <f>FC_TRA_DNAVI_DCS_E!E49+FC_TRA_DNAVI_IWW_E!E49</f>
        <v>0</v>
      </c>
      <c r="F49" s="8">
        <f>FC_TRA_DNAVI_DCS_E!F49+FC_TRA_DNAVI_IWW_E!F49</f>
        <v>0</v>
      </c>
      <c r="G49" s="8">
        <f>FC_TRA_DNAVI_DCS_E!G49+FC_TRA_DNAVI_IWW_E!G49</f>
        <v>0</v>
      </c>
      <c r="H49" s="8">
        <f>FC_TRA_DNAVI_DCS_E!H49+FC_TRA_DNAVI_IWW_E!H49</f>
        <v>0</v>
      </c>
      <c r="I49" s="8">
        <f>FC_TRA_DNAVI_DCS_E!I49+FC_TRA_DNAVI_IWW_E!I49</f>
        <v>0</v>
      </c>
      <c r="J49" s="8">
        <f>FC_TRA_DNAVI_DCS_E!J49+FC_TRA_DNAVI_IWW_E!J49</f>
        <v>0</v>
      </c>
      <c r="K49" s="8">
        <f>FC_TRA_DNAVI_DCS_E!K49+FC_TRA_DNAVI_IWW_E!K49</f>
        <v>0</v>
      </c>
      <c r="L49" s="8">
        <f>FC_TRA_DNAVI_DCS_E!L49+FC_TRA_DNAVI_IWW_E!L49</f>
        <v>0</v>
      </c>
      <c r="M49" s="8">
        <f>FC_TRA_DNAVI_DCS_E!M49+FC_TRA_DNAVI_IWW_E!M49</f>
        <v>0</v>
      </c>
      <c r="N49" s="8">
        <f>FC_TRA_DNAVI_DCS_E!N49+FC_TRA_DNAVI_IWW_E!N49</f>
        <v>0</v>
      </c>
      <c r="O49" s="8">
        <f>FC_TRA_DNAVI_DCS_E!O49+FC_TRA_DNAVI_IWW_E!O49</f>
        <v>0</v>
      </c>
      <c r="P49" s="8">
        <f>FC_TRA_DNAVI_DCS_E!P49+FC_TRA_DNAVI_IWW_E!P49</f>
        <v>0</v>
      </c>
      <c r="Q49" s="8">
        <f>FC_TRA_DNAVI_DCS_E!Q49+FC_TRA_DNAVI_IWW_E!Q49</f>
        <v>0</v>
      </c>
      <c r="R49" s="8">
        <f>FC_TRA_DNAVI_DCS_E!R49+FC_TRA_DNAVI_IWW_E!R49</f>
        <v>0</v>
      </c>
      <c r="S49" s="8">
        <f>FC_TRA_DNAVI_DCS_E!S49+FC_TRA_DNAVI_IWW_E!S49</f>
        <v>0</v>
      </c>
      <c r="T49" s="8">
        <f>FC_TRA_DNAVI_DCS_E!T49+FC_TRA_DNAVI_IWW_E!T49</f>
        <v>0</v>
      </c>
      <c r="U49" s="8">
        <f>FC_TRA_DNAVI_DCS_E!U49+FC_TRA_DNAVI_IWW_E!U49</f>
        <v>0</v>
      </c>
      <c r="V49" s="8">
        <f>FC_TRA_DNAVI_DCS_E!V49+FC_TRA_DNAVI_IWW_E!V49</f>
        <v>0</v>
      </c>
      <c r="W49" s="8">
        <f>FC_TRA_DNAVI_DCS_E!W49+FC_TRA_DNAVI_IWW_E!W49</f>
        <v>0</v>
      </c>
      <c r="X49" s="8">
        <f>FC_TRA_DNAVI_DCS_E!X49+FC_TRA_DNAVI_IWW_E!X49</f>
        <v>0</v>
      </c>
      <c r="Y49" s="8">
        <f>FC_TRA_DNAVI_DCS_E!Y49+FC_TRA_DNAVI_IWW_E!Y49</f>
        <v>0</v>
      </c>
      <c r="Z49" s="8">
        <f>FC_TRA_DNAVI_DCS_E!Z49+FC_TRA_DNAVI_IWW_E!Z49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FC_TRA_DNAVI_DCS_E!C50+FC_TRA_DNAVI_IWW_E!C50</f>
        <v>0</v>
      </c>
      <c r="D50" s="8">
        <f>FC_TRA_DNAVI_DCS_E!D50+FC_TRA_DNAVI_IWW_E!D50</f>
        <v>0</v>
      </c>
      <c r="E50" s="8">
        <f>FC_TRA_DNAVI_DCS_E!E50+FC_TRA_DNAVI_IWW_E!E50</f>
        <v>0</v>
      </c>
      <c r="F50" s="8">
        <f>FC_TRA_DNAVI_DCS_E!F50+FC_TRA_DNAVI_IWW_E!F50</f>
        <v>0</v>
      </c>
      <c r="G50" s="8">
        <f>FC_TRA_DNAVI_DCS_E!G50+FC_TRA_DNAVI_IWW_E!G50</f>
        <v>0</v>
      </c>
      <c r="H50" s="8">
        <f>FC_TRA_DNAVI_DCS_E!H50+FC_TRA_DNAVI_IWW_E!H50</f>
        <v>0</v>
      </c>
      <c r="I50" s="8">
        <f>FC_TRA_DNAVI_DCS_E!I50+FC_TRA_DNAVI_IWW_E!I50</f>
        <v>0</v>
      </c>
      <c r="J50" s="8">
        <f>FC_TRA_DNAVI_DCS_E!J50+FC_TRA_DNAVI_IWW_E!J50</f>
        <v>0</v>
      </c>
      <c r="K50" s="8">
        <f>FC_TRA_DNAVI_DCS_E!K50+FC_TRA_DNAVI_IWW_E!K50</f>
        <v>0</v>
      </c>
      <c r="L50" s="8">
        <f>FC_TRA_DNAVI_DCS_E!L50+FC_TRA_DNAVI_IWW_E!L50</f>
        <v>0</v>
      </c>
      <c r="M50" s="8">
        <f>FC_TRA_DNAVI_DCS_E!M50+FC_TRA_DNAVI_IWW_E!M50</f>
        <v>0</v>
      </c>
      <c r="N50" s="8">
        <f>FC_TRA_DNAVI_DCS_E!N50+FC_TRA_DNAVI_IWW_E!N50</f>
        <v>0</v>
      </c>
      <c r="O50" s="8">
        <f>FC_TRA_DNAVI_DCS_E!O50+FC_TRA_DNAVI_IWW_E!O50</f>
        <v>0</v>
      </c>
      <c r="P50" s="8">
        <f>FC_TRA_DNAVI_DCS_E!P50+FC_TRA_DNAVI_IWW_E!P50</f>
        <v>0</v>
      </c>
      <c r="Q50" s="8">
        <f>FC_TRA_DNAVI_DCS_E!Q50+FC_TRA_DNAVI_IWW_E!Q50</f>
        <v>0</v>
      </c>
      <c r="R50" s="8">
        <f>FC_TRA_DNAVI_DCS_E!R50+FC_TRA_DNAVI_IWW_E!R50</f>
        <v>0</v>
      </c>
      <c r="S50" s="8">
        <f>FC_TRA_DNAVI_DCS_E!S50+FC_TRA_DNAVI_IWW_E!S50</f>
        <v>0</v>
      </c>
      <c r="T50" s="8">
        <f>FC_TRA_DNAVI_DCS_E!T50+FC_TRA_DNAVI_IWW_E!T50</f>
        <v>0</v>
      </c>
      <c r="U50" s="8">
        <f>FC_TRA_DNAVI_DCS_E!U50+FC_TRA_DNAVI_IWW_E!U50</f>
        <v>0</v>
      </c>
      <c r="V50" s="8">
        <f>FC_TRA_DNAVI_DCS_E!V50+FC_TRA_DNAVI_IWW_E!V50</f>
        <v>0</v>
      </c>
      <c r="W50" s="8">
        <f>FC_TRA_DNAVI_DCS_E!W50+FC_TRA_DNAVI_IWW_E!W50</f>
        <v>0</v>
      </c>
      <c r="X50" s="8">
        <f>FC_TRA_DNAVI_DCS_E!X50+FC_TRA_DNAVI_IWW_E!X50</f>
        <v>0</v>
      </c>
      <c r="Y50" s="8">
        <f>FC_TRA_DNAVI_DCS_E!Y50+FC_TRA_DNAVI_IWW_E!Y50</f>
        <v>0</v>
      </c>
      <c r="Z50" s="8">
        <f>FC_TRA_DNAVI_DCS_E!Z50+FC_TRA_DNAVI_IWW_E!Z50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FC_TRA_DNAVI_DCS_E!C51+FC_TRA_DNAVI_IWW_E!C51</f>
        <v>0</v>
      </c>
      <c r="D51" s="27">
        <f>FC_TRA_DNAVI_DCS_E!D51+FC_TRA_DNAVI_IWW_E!D51</f>
        <v>0</v>
      </c>
      <c r="E51" s="27">
        <f>FC_TRA_DNAVI_DCS_E!E51+FC_TRA_DNAVI_IWW_E!E51</f>
        <v>0</v>
      </c>
      <c r="F51" s="27">
        <f>FC_TRA_DNAVI_DCS_E!F51+FC_TRA_DNAVI_IWW_E!F51</f>
        <v>0</v>
      </c>
      <c r="G51" s="27">
        <f>FC_TRA_DNAVI_DCS_E!G51+FC_TRA_DNAVI_IWW_E!G51</f>
        <v>0</v>
      </c>
      <c r="H51" s="27">
        <f>FC_TRA_DNAVI_DCS_E!H51+FC_TRA_DNAVI_IWW_E!H51</f>
        <v>0</v>
      </c>
      <c r="I51" s="27">
        <f>FC_TRA_DNAVI_DCS_E!I51+FC_TRA_DNAVI_IWW_E!I51</f>
        <v>0</v>
      </c>
      <c r="J51" s="27">
        <f>FC_TRA_DNAVI_DCS_E!J51+FC_TRA_DNAVI_IWW_E!J51</f>
        <v>0</v>
      </c>
      <c r="K51" s="27">
        <f>FC_TRA_DNAVI_DCS_E!K51+FC_TRA_DNAVI_IWW_E!K51</f>
        <v>0</v>
      </c>
      <c r="L51" s="27">
        <f>FC_TRA_DNAVI_DCS_E!L51+FC_TRA_DNAVI_IWW_E!L51</f>
        <v>0</v>
      </c>
      <c r="M51" s="27">
        <f>FC_TRA_DNAVI_DCS_E!M51+FC_TRA_DNAVI_IWW_E!M51</f>
        <v>0</v>
      </c>
      <c r="N51" s="27">
        <f>FC_TRA_DNAVI_DCS_E!N51+FC_TRA_DNAVI_IWW_E!N51</f>
        <v>0</v>
      </c>
      <c r="O51" s="27">
        <f>FC_TRA_DNAVI_DCS_E!O51+FC_TRA_DNAVI_IWW_E!O51</f>
        <v>0</v>
      </c>
      <c r="P51" s="27">
        <f>FC_TRA_DNAVI_DCS_E!P51+FC_TRA_DNAVI_IWW_E!P51</f>
        <v>0</v>
      </c>
      <c r="Q51" s="27">
        <f>FC_TRA_DNAVI_DCS_E!Q51+FC_TRA_DNAVI_IWW_E!Q51</f>
        <v>0</v>
      </c>
      <c r="R51" s="27">
        <f>FC_TRA_DNAVI_DCS_E!R51+FC_TRA_DNAVI_IWW_E!R51</f>
        <v>0</v>
      </c>
      <c r="S51" s="27">
        <f>FC_TRA_DNAVI_DCS_E!S51+FC_TRA_DNAVI_IWW_E!S51</f>
        <v>0</v>
      </c>
      <c r="T51" s="27">
        <f>FC_TRA_DNAVI_DCS_E!T51+FC_TRA_DNAVI_IWW_E!T51</f>
        <v>0</v>
      </c>
      <c r="U51" s="27">
        <f>FC_TRA_DNAVI_DCS_E!U51+FC_TRA_DNAVI_IWW_E!U51</f>
        <v>0</v>
      </c>
      <c r="V51" s="27">
        <f>FC_TRA_DNAVI_DCS_E!V51+FC_TRA_DNAVI_IWW_E!V51</f>
        <v>0</v>
      </c>
      <c r="W51" s="27">
        <f>FC_TRA_DNAVI_DCS_E!W51+FC_TRA_DNAVI_IWW_E!W51</f>
        <v>0</v>
      </c>
      <c r="X51" s="27">
        <f>FC_TRA_DNAVI_DCS_E!X51+FC_TRA_DNAVI_IWW_E!X51</f>
        <v>0</v>
      </c>
      <c r="Y51" s="27">
        <f>FC_TRA_DNAVI_DCS_E!Y51+FC_TRA_DNAVI_IWW_E!Y51</f>
        <v>0</v>
      </c>
      <c r="Z51" s="27">
        <f>FC_TRA_DNAVI_DCS_E!Z51+FC_TRA_DNAVI_IWW_E!Z51</f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V52" si="29">SUM(C53:C54)</f>
        <v>0</v>
      </c>
      <c r="D52" s="27">
        <f t="shared" si="29"/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ref="W52:X52" si="30">SUM(W53:W54)</f>
        <v>0</v>
      </c>
      <c r="X52" s="27">
        <f t="shared" si="30"/>
        <v>0</v>
      </c>
      <c r="Y52" s="27">
        <f t="shared" ref="Y52:Z52" si="31">SUM(Y53:Y54)</f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f>FC_TRA_DNAVI_DCS_E!C53+FC_TRA_DNAVI_IWW_E!C53</f>
        <v>0</v>
      </c>
      <c r="D53" s="8">
        <f>FC_TRA_DNAVI_DCS_E!D53+FC_TRA_DNAVI_IWW_E!D53</f>
        <v>0</v>
      </c>
      <c r="E53" s="8">
        <f>FC_TRA_DNAVI_DCS_E!E53+FC_TRA_DNAVI_IWW_E!E53</f>
        <v>0</v>
      </c>
      <c r="F53" s="8">
        <f>FC_TRA_DNAVI_DCS_E!F53+FC_TRA_DNAVI_IWW_E!F53</f>
        <v>0</v>
      </c>
      <c r="G53" s="8">
        <f>FC_TRA_DNAVI_DCS_E!G53+FC_TRA_DNAVI_IWW_E!G53</f>
        <v>0</v>
      </c>
      <c r="H53" s="8">
        <f>FC_TRA_DNAVI_DCS_E!H53+FC_TRA_DNAVI_IWW_E!H53</f>
        <v>0</v>
      </c>
      <c r="I53" s="8">
        <f>FC_TRA_DNAVI_DCS_E!I53+FC_TRA_DNAVI_IWW_E!I53</f>
        <v>0</v>
      </c>
      <c r="J53" s="8">
        <f>FC_TRA_DNAVI_DCS_E!J53+FC_TRA_DNAVI_IWW_E!J53</f>
        <v>0</v>
      </c>
      <c r="K53" s="8">
        <f>FC_TRA_DNAVI_DCS_E!K53+FC_TRA_DNAVI_IWW_E!K53</f>
        <v>0</v>
      </c>
      <c r="L53" s="8">
        <f>FC_TRA_DNAVI_DCS_E!L53+FC_TRA_DNAVI_IWW_E!L53</f>
        <v>0</v>
      </c>
      <c r="M53" s="8">
        <f>FC_TRA_DNAVI_DCS_E!M53+FC_TRA_DNAVI_IWW_E!M53</f>
        <v>0</v>
      </c>
      <c r="N53" s="8">
        <f>FC_TRA_DNAVI_DCS_E!N53+FC_TRA_DNAVI_IWW_E!N53</f>
        <v>0</v>
      </c>
      <c r="O53" s="8">
        <f>FC_TRA_DNAVI_DCS_E!O53+FC_TRA_DNAVI_IWW_E!O53</f>
        <v>0</v>
      </c>
      <c r="P53" s="8">
        <f>FC_TRA_DNAVI_DCS_E!P53+FC_TRA_DNAVI_IWW_E!P53</f>
        <v>0</v>
      </c>
      <c r="Q53" s="8">
        <f>FC_TRA_DNAVI_DCS_E!Q53+FC_TRA_DNAVI_IWW_E!Q53</f>
        <v>0</v>
      </c>
      <c r="R53" s="8">
        <f>FC_TRA_DNAVI_DCS_E!R53+FC_TRA_DNAVI_IWW_E!R53</f>
        <v>0</v>
      </c>
      <c r="S53" s="8">
        <f>FC_TRA_DNAVI_DCS_E!S53+FC_TRA_DNAVI_IWW_E!S53</f>
        <v>0</v>
      </c>
      <c r="T53" s="8">
        <f>FC_TRA_DNAVI_DCS_E!T53+FC_TRA_DNAVI_IWW_E!T53</f>
        <v>0</v>
      </c>
      <c r="U53" s="8">
        <f>FC_TRA_DNAVI_DCS_E!U53+FC_TRA_DNAVI_IWW_E!U53</f>
        <v>0</v>
      </c>
      <c r="V53" s="8">
        <f>FC_TRA_DNAVI_DCS_E!V53+FC_TRA_DNAVI_IWW_E!V53</f>
        <v>0</v>
      </c>
      <c r="W53" s="8">
        <f>FC_TRA_DNAVI_DCS_E!W53+FC_TRA_DNAVI_IWW_E!W53</f>
        <v>0</v>
      </c>
      <c r="X53" s="8">
        <f>FC_TRA_DNAVI_DCS_E!X53+FC_TRA_DNAVI_IWW_E!X53</f>
        <v>0</v>
      </c>
      <c r="Y53" s="8">
        <f>FC_TRA_DNAVI_DCS_E!Y53+FC_TRA_DNAVI_IWW_E!Y53</f>
        <v>0</v>
      </c>
      <c r="Z53" s="8">
        <f>FC_TRA_DNAVI_DCS_E!Z53+FC_TRA_DNAVI_IWW_E!Z53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FC_TRA_DNAVI_DCS_E!C54+FC_TRA_DNAVI_IWW_E!C54</f>
        <v>0</v>
      </c>
      <c r="D54" s="45">
        <f>FC_TRA_DNAVI_DCS_E!D54+FC_TRA_DNAVI_IWW_E!D54</f>
        <v>0</v>
      </c>
      <c r="E54" s="45">
        <f>FC_TRA_DNAVI_DCS_E!E54+FC_TRA_DNAVI_IWW_E!E54</f>
        <v>0</v>
      </c>
      <c r="F54" s="45">
        <f>FC_TRA_DNAVI_DCS_E!F54+FC_TRA_DNAVI_IWW_E!F54</f>
        <v>0</v>
      </c>
      <c r="G54" s="45">
        <f>FC_TRA_DNAVI_DCS_E!G54+FC_TRA_DNAVI_IWW_E!G54</f>
        <v>0</v>
      </c>
      <c r="H54" s="45">
        <f>FC_TRA_DNAVI_DCS_E!H54+FC_TRA_DNAVI_IWW_E!H54</f>
        <v>0</v>
      </c>
      <c r="I54" s="45">
        <f>FC_TRA_DNAVI_DCS_E!I54+FC_TRA_DNAVI_IWW_E!I54</f>
        <v>0</v>
      </c>
      <c r="J54" s="45">
        <f>FC_TRA_DNAVI_DCS_E!J54+FC_TRA_DNAVI_IWW_E!J54</f>
        <v>0</v>
      </c>
      <c r="K54" s="45">
        <f>FC_TRA_DNAVI_DCS_E!K54+FC_TRA_DNAVI_IWW_E!K54</f>
        <v>0</v>
      </c>
      <c r="L54" s="45">
        <f>FC_TRA_DNAVI_DCS_E!L54+FC_TRA_DNAVI_IWW_E!L54</f>
        <v>0</v>
      </c>
      <c r="M54" s="45">
        <f>FC_TRA_DNAVI_DCS_E!M54+FC_TRA_DNAVI_IWW_E!M54</f>
        <v>0</v>
      </c>
      <c r="N54" s="45">
        <f>FC_TRA_DNAVI_DCS_E!N54+FC_TRA_DNAVI_IWW_E!N54</f>
        <v>0</v>
      </c>
      <c r="O54" s="45">
        <f>FC_TRA_DNAVI_DCS_E!O54+FC_TRA_DNAVI_IWW_E!O54</f>
        <v>0</v>
      </c>
      <c r="P54" s="45">
        <f>FC_TRA_DNAVI_DCS_E!P54+FC_TRA_DNAVI_IWW_E!P54</f>
        <v>0</v>
      </c>
      <c r="Q54" s="45">
        <f>FC_TRA_DNAVI_DCS_E!Q54+FC_TRA_DNAVI_IWW_E!Q54</f>
        <v>0</v>
      </c>
      <c r="R54" s="45">
        <f>FC_TRA_DNAVI_DCS_E!R54+FC_TRA_DNAVI_IWW_E!R54</f>
        <v>0</v>
      </c>
      <c r="S54" s="45">
        <f>FC_TRA_DNAVI_DCS_E!S54+FC_TRA_DNAVI_IWW_E!S54</f>
        <v>0</v>
      </c>
      <c r="T54" s="45">
        <f>FC_TRA_DNAVI_DCS_E!T54+FC_TRA_DNAVI_IWW_E!T54</f>
        <v>0</v>
      </c>
      <c r="U54" s="45">
        <f>FC_TRA_DNAVI_DCS_E!U54+FC_TRA_DNAVI_IWW_E!U54</f>
        <v>0</v>
      </c>
      <c r="V54" s="45">
        <f>FC_TRA_DNAVI_DCS_E!V54+FC_TRA_DNAVI_IWW_E!V54</f>
        <v>0</v>
      </c>
      <c r="W54" s="45">
        <f>FC_TRA_DNAVI_DCS_E!W54+FC_TRA_DNAVI_IWW_E!W54</f>
        <v>0</v>
      </c>
      <c r="X54" s="45">
        <f>FC_TRA_DNAVI_DCS_E!X54+FC_TRA_DNAVI_IWW_E!X54</f>
        <v>0</v>
      </c>
      <c r="Y54" s="45">
        <f>FC_TRA_DNAVI_DCS_E!Y54+FC_TRA_DNAVI_IWW_E!Y54</f>
        <v>0</v>
      </c>
      <c r="Z54" s="45">
        <f>FC_TRA_DNAVI_DCS_E!Z54+FC_TRA_DNAVI_IWW_E!Z54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0</v>
      </c>
      <c r="D61" s="49">
        <f t="shared" si="32"/>
        <v>0</v>
      </c>
      <c r="E61" s="49">
        <f t="shared" si="32"/>
        <v>0</v>
      </c>
      <c r="F61" s="49">
        <f t="shared" si="32"/>
        <v>0</v>
      </c>
      <c r="G61" s="49">
        <f t="shared" si="32"/>
        <v>0</v>
      </c>
      <c r="H61" s="49">
        <f t="shared" si="32"/>
        <v>0</v>
      </c>
      <c r="I61" s="49">
        <f t="shared" si="32"/>
        <v>0</v>
      </c>
      <c r="J61" s="49">
        <f t="shared" si="32"/>
        <v>0</v>
      </c>
      <c r="K61" s="49">
        <f t="shared" si="32"/>
        <v>0</v>
      </c>
      <c r="L61" s="49">
        <f t="shared" si="32"/>
        <v>2.6196566399999996</v>
      </c>
      <c r="M61" s="49">
        <f t="shared" si="32"/>
        <v>0</v>
      </c>
      <c r="N61" s="49">
        <f t="shared" si="32"/>
        <v>5.2393132799999993</v>
      </c>
      <c r="O61" s="49">
        <f t="shared" si="32"/>
        <v>5.2393132799999993</v>
      </c>
      <c r="P61" s="49">
        <f t="shared" si="32"/>
        <v>5.2393132799999993</v>
      </c>
      <c r="Q61" s="49">
        <f t="shared" si="32"/>
        <v>5.2393132799999993</v>
      </c>
      <c r="R61" s="49">
        <f t="shared" si="32"/>
        <v>7.858715039999999</v>
      </c>
      <c r="S61" s="49">
        <f t="shared" si="32"/>
        <v>7.858715039999999</v>
      </c>
      <c r="T61" s="49">
        <f t="shared" si="32"/>
        <v>6.1849180800000001</v>
      </c>
      <c r="U61" s="49">
        <f t="shared" si="32"/>
        <v>6.7925519999999997</v>
      </c>
      <c r="V61" s="49">
        <f t="shared" si="32"/>
        <v>4.8095856000000001</v>
      </c>
      <c r="W61" s="49">
        <f t="shared" si="32"/>
        <v>3.2377406400000002</v>
      </c>
      <c r="X61" s="49">
        <f t="shared" si="32"/>
        <v>6.9462446400000015</v>
      </c>
      <c r="Y61" s="49">
        <f t="shared" ref="Y61:Z61" si="33">SUM(Y62:Y72)</f>
        <v>6.9049540799999987</v>
      </c>
      <c r="Z61" s="49">
        <f t="shared" si="33"/>
        <v>7.5059611200000003</v>
      </c>
    </row>
    <row r="62" spans="1:26" ht="11.25" customHeight="1" x14ac:dyDescent="0.2">
      <c r="A62" s="50" t="s">
        <v>92</v>
      </c>
      <c r="B62" s="51" t="s">
        <v>93</v>
      </c>
      <c r="C62" s="52">
        <f>FC_TRA_DNAVI_DCS_E!C62+FC_TRA_DNAVI_IWW_E!C62</f>
        <v>0</v>
      </c>
      <c r="D62" s="52">
        <f>FC_TRA_DNAVI_DCS_E!D62+FC_TRA_DNAVI_IWW_E!D62</f>
        <v>0</v>
      </c>
      <c r="E62" s="52">
        <f>FC_TRA_DNAVI_DCS_E!E62+FC_TRA_DNAVI_IWW_E!E62</f>
        <v>0</v>
      </c>
      <c r="F62" s="52">
        <f>FC_TRA_DNAVI_DCS_E!F62+FC_TRA_DNAVI_IWW_E!F62</f>
        <v>0</v>
      </c>
      <c r="G62" s="52">
        <f>FC_TRA_DNAVI_DCS_E!G62+FC_TRA_DNAVI_IWW_E!G62</f>
        <v>0</v>
      </c>
      <c r="H62" s="52">
        <f>FC_TRA_DNAVI_DCS_E!H62+FC_TRA_DNAVI_IWW_E!H62</f>
        <v>0</v>
      </c>
      <c r="I62" s="52">
        <f>FC_TRA_DNAVI_DCS_E!I62+FC_TRA_DNAVI_IWW_E!I62</f>
        <v>0</v>
      </c>
      <c r="J62" s="52">
        <f>FC_TRA_DNAVI_DCS_E!J62+FC_TRA_DNAVI_IWW_E!J62</f>
        <v>0</v>
      </c>
      <c r="K62" s="52">
        <f>FC_TRA_DNAVI_DCS_E!K62+FC_TRA_DNAVI_IWW_E!K62</f>
        <v>0</v>
      </c>
      <c r="L62" s="52">
        <f>FC_TRA_DNAVI_DCS_E!L62+FC_TRA_DNAVI_IWW_E!L62</f>
        <v>0</v>
      </c>
      <c r="M62" s="52">
        <f>FC_TRA_DNAVI_DCS_E!M62+FC_TRA_DNAVI_IWW_E!M62</f>
        <v>0</v>
      </c>
      <c r="N62" s="52">
        <f>FC_TRA_DNAVI_DCS_E!N62+FC_TRA_DNAVI_IWW_E!N62</f>
        <v>0</v>
      </c>
      <c r="O62" s="52">
        <f>FC_TRA_DNAVI_DCS_E!O62+FC_TRA_DNAVI_IWW_E!O62</f>
        <v>0</v>
      </c>
      <c r="P62" s="52">
        <f>FC_TRA_DNAVI_DCS_E!P62+FC_TRA_DNAVI_IWW_E!P62</f>
        <v>0</v>
      </c>
      <c r="Q62" s="52">
        <f>FC_TRA_DNAVI_DCS_E!Q62+FC_TRA_DNAVI_IWW_E!Q62</f>
        <v>0</v>
      </c>
      <c r="R62" s="52">
        <f>FC_TRA_DNAVI_DCS_E!R62+FC_TRA_DNAVI_IWW_E!R62</f>
        <v>0</v>
      </c>
      <c r="S62" s="52">
        <f>FC_TRA_DNAVI_DCS_E!S62+FC_TRA_DNAVI_IWW_E!S62</f>
        <v>0</v>
      </c>
      <c r="T62" s="52">
        <f>FC_TRA_DNAVI_DCS_E!T62+FC_TRA_DNAVI_IWW_E!T62</f>
        <v>0</v>
      </c>
      <c r="U62" s="52">
        <f>FC_TRA_DNAVI_DCS_E!U62+FC_TRA_DNAVI_IWW_E!U62</f>
        <v>0</v>
      </c>
      <c r="V62" s="52">
        <f>FC_TRA_DNAVI_DCS_E!V62+FC_TRA_DNAVI_IWW_E!V62</f>
        <v>0</v>
      </c>
      <c r="W62" s="52">
        <f>FC_TRA_DNAVI_DCS_E!W62+FC_TRA_DNAVI_IWW_E!W62</f>
        <v>0</v>
      </c>
      <c r="X62" s="52">
        <f>FC_TRA_DNAVI_DCS_E!X62+FC_TRA_DNAVI_IWW_E!X62</f>
        <v>0</v>
      </c>
      <c r="Y62" s="52">
        <f>FC_TRA_DNAVI_DCS_E!Y62+FC_TRA_DNAVI_IWW_E!Y62</f>
        <v>0</v>
      </c>
      <c r="Z62" s="52">
        <f>FC_TRA_DNAVI_DCS_E!Z62+FC_TRA_DNAVI_IWW_E!Z62</f>
        <v>0</v>
      </c>
    </row>
    <row r="63" spans="1:26" ht="11.25" customHeight="1" x14ac:dyDescent="0.2">
      <c r="A63" s="50" t="s">
        <v>94</v>
      </c>
      <c r="B63" s="51" t="s">
        <v>95</v>
      </c>
      <c r="C63" s="52">
        <f>FC_TRA_DNAVI_DCS_E!C63+FC_TRA_DNAVI_IWW_E!C63</f>
        <v>0</v>
      </c>
      <c r="D63" s="52">
        <f>FC_TRA_DNAVI_DCS_E!D63+FC_TRA_DNAVI_IWW_E!D63</f>
        <v>0</v>
      </c>
      <c r="E63" s="52">
        <f>FC_TRA_DNAVI_DCS_E!E63+FC_TRA_DNAVI_IWW_E!E63</f>
        <v>0</v>
      </c>
      <c r="F63" s="52">
        <f>FC_TRA_DNAVI_DCS_E!F63+FC_TRA_DNAVI_IWW_E!F63</f>
        <v>0</v>
      </c>
      <c r="G63" s="52">
        <f>FC_TRA_DNAVI_DCS_E!G63+FC_TRA_DNAVI_IWW_E!G63</f>
        <v>0</v>
      </c>
      <c r="H63" s="52">
        <f>FC_TRA_DNAVI_DCS_E!H63+FC_TRA_DNAVI_IWW_E!H63</f>
        <v>0</v>
      </c>
      <c r="I63" s="52">
        <f>FC_TRA_DNAVI_DCS_E!I63+FC_TRA_DNAVI_IWW_E!I63</f>
        <v>0</v>
      </c>
      <c r="J63" s="52">
        <f>FC_TRA_DNAVI_DCS_E!J63+FC_TRA_DNAVI_IWW_E!J63</f>
        <v>0</v>
      </c>
      <c r="K63" s="52">
        <f>FC_TRA_DNAVI_DCS_E!K63+FC_TRA_DNAVI_IWW_E!K63</f>
        <v>0</v>
      </c>
      <c r="L63" s="52">
        <f>FC_TRA_DNAVI_DCS_E!L63+FC_TRA_DNAVI_IWW_E!L63</f>
        <v>0</v>
      </c>
      <c r="M63" s="52">
        <f>FC_TRA_DNAVI_DCS_E!M63+FC_TRA_DNAVI_IWW_E!M63</f>
        <v>0</v>
      </c>
      <c r="N63" s="52">
        <f>FC_TRA_DNAVI_DCS_E!N63+FC_TRA_DNAVI_IWW_E!N63</f>
        <v>0</v>
      </c>
      <c r="O63" s="52">
        <f>FC_TRA_DNAVI_DCS_E!O63+FC_TRA_DNAVI_IWW_E!O63</f>
        <v>0</v>
      </c>
      <c r="P63" s="52">
        <f>FC_TRA_DNAVI_DCS_E!P63+FC_TRA_DNAVI_IWW_E!P63</f>
        <v>0</v>
      </c>
      <c r="Q63" s="52">
        <f>FC_TRA_DNAVI_DCS_E!Q63+FC_TRA_DNAVI_IWW_E!Q63</f>
        <v>0</v>
      </c>
      <c r="R63" s="52">
        <f>FC_TRA_DNAVI_DCS_E!R63+FC_TRA_DNAVI_IWW_E!R63</f>
        <v>0</v>
      </c>
      <c r="S63" s="52">
        <f>FC_TRA_DNAVI_DCS_E!S63+FC_TRA_DNAVI_IWW_E!S63</f>
        <v>0</v>
      </c>
      <c r="T63" s="52">
        <f>FC_TRA_DNAVI_DCS_E!T63+FC_TRA_DNAVI_IWW_E!T63</f>
        <v>0</v>
      </c>
      <c r="U63" s="52">
        <f>FC_TRA_DNAVI_DCS_E!U63+FC_TRA_DNAVI_IWW_E!U63</f>
        <v>0</v>
      </c>
      <c r="V63" s="52">
        <f>FC_TRA_DNAVI_DCS_E!V63+FC_TRA_DNAVI_IWW_E!V63</f>
        <v>0</v>
      </c>
      <c r="W63" s="52">
        <f>FC_TRA_DNAVI_DCS_E!W63+FC_TRA_DNAVI_IWW_E!W63</f>
        <v>0</v>
      </c>
      <c r="X63" s="52">
        <f>FC_TRA_DNAVI_DCS_E!X63+FC_TRA_DNAVI_IWW_E!X63</f>
        <v>0</v>
      </c>
      <c r="Y63" s="52">
        <f>FC_TRA_DNAVI_DCS_E!Y63+FC_TRA_DNAVI_IWW_E!Y63</f>
        <v>0</v>
      </c>
      <c r="Z63" s="52">
        <f>FC_TRA_DNAVI_DCS_E!Z63+FC_TRA_DNAVI_IWW_E!Z63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FC_TRA_DNAVI_DCS_E!C64+FC_TRA_DNAVI_IWW_E!C64</f>
        <v>0</v>
      </c>
      <c r="D64" s="52">
        <f>FC_TRA_DNAVI_DCS_E!D64+FC_TRA_DNAVI_IWW_E!D64</f>
        <v>0</v>
      </c>
      <c r="E64" s="52">
        <f>FC_TRA_DNAVI_DCS_E!E64+FC_TRA_DNAVI_IWW_E!E64</f>
        <v>0</v>
      </c>
      <c r="F64" s="52">
        <f>FC_TRA_DNAVI_DCS_E!F64+FC_TRA_DNAVI_IWW_E!F64</f>
        <v>0</v>
      </c>
      <c r="G64" s="52">
        <f>FC_TRA_DNAVI_DCS_E!G64+FC_TRA_DNAVI_IWW_E!G64</f>
        <v>0</v>
      </c>
      <c r="H64" s="52">
        <f>FC_TRA_DNAVI_DCS_E!H64+FC_TRA_DNAVI_IWW_E!H64</f>
        <v>0</v>
      </c>
      <c r="I64" s="52">
        <f>FC_TRA_DNAVI_DCS_E!I64+FC_TRA_DNAVI_IWW_E!I64</f>
        <v>0</v>
      </c>
      <c r="J64" s="52">
        <f>FC_TRA_DNAVI_DCS_E!J64+FC_TRA_DNAVI_IWW_E!J64</f>
        <v>0</v>
      </c>
      <c r="K64" s="52">
        <f>FC_TRA_DNAVI_DCS_E!K64+FC_TRA_DNAVI_IWW_E!K64</f>
        <v>0</v>
      </c>
      <c r="L64" s="52">
        <f>FC_TRA_DNAVI_DCS_E!L64+FC_TRA_DNAVI_IWW_E!L64</f>
        <v>0</v>
      </c>
      <c r="M64" s="52">
        <f>FC_TRA_DNAVI_DCS_E!M64+FC_TRA_DNAVI_IWW_E!M64</f>
        <v>0</v>
      </c>
      <c r="N64" s="52">
        <f>FC_TRA_DNAVI_DCS_E!N64+FC_TRA_DNAVI_IWW_E!N64</f>
        <v>0</v>
      </c>
      <c r="O64" s="52">
        <f>FC_TRA_DNAVI_DCS_E!O64+FC_TRA_DNAVI_IWW_E!O64</f>
        <v>0</v>
      </c>
      <c r="P64" s="52">
        <f>FC_TRA_DNAVI_DCS_E!P64+FC_TRA_DNAVI_IWW_E!P64</f>
        <v>0</v>
      </c>
      <c r="Q64" s="52">
        <f>FC_TRA_DNAVI_DCS_E!Q64+FC_TRA_DNAVI_IWW_E!Q64</f>
        <v>0</v>
      </c>
      <c r="R64" s="52">
        <f>FC_TRA_DNAVI_DCS_E!R64+FC_TRA_DNAVI_IWW_E!R64</f>
        <v>0</v>
      </c>
      <c r="S64" s="52">
        <f>FC_TRA_DNAVI_DCS_E!S64+FC_TRA_DNAVI_IWW_E!S64</f>
        <v>0</v>
      </c>
      <c r="T64" s="52">
        <f>FC_TRA_DNAVI_DCS_E!T64+FC_TRA_DNAVI_IWW_E!T64</f>
        <v>0</v>
      </c>
      <c r="U64" s="52">
        <f>FC_TRA_DNAVI_DCS_E!U64+FC_TRA_DNAVI_IWW_E!U64</f>
        <v>0</v>
      </c>
      <c r="V64" s="52">
        <f>FC_TRA_DNAVI_DCS_E!V64+FC_TRA_DNAVI_IWW_E!V64</f>
        <v>0</v>
      </c>
      <c r="W64" s="52">
        <f>FC_TRA_DNAVI_DCS_E!W64+FC_TRA_DNAVI_IWW_E!W64</f>
        <v>0</v>
      </c>
      <c r="X64" s="52">
        <f>FC_TRA_DNAVI_DCS_E!X64+FC_TRA_DNAVI_IWW_E!X64</f>
        <v>0</v>
      </c>
      <c r="Y64" s="52">
        <f>FC_TRA_DNAVI_DCS_E!Y64+FC_TRA_DNAVI_IWW_E!Y64</f>
        <v>0</v>
      </c>
      <c r="Z64" s="52">
        <f>FC_TRA_DNAVI_DCS_E!Z64+FC_TRA_DNAVI_IWW_E!Z64</f>
        <v>0</v>
      </c>
    </row>
    <row r="65" spans="1:26" ht="11.25" customHeight="1" x14ac:dyDescent="0.2">
      <c r="A65" s="50" t="s">
        <v>98</v>
      </c>
      <c r="B65" s="51" t="s">
        <v>99</v>
      </c>
      <c r="C65" s="52">
        <f>FC_TRA_DNAVI_DCS_E!C65+FC_TRA_DNAVI_IWW_E!C65</f>
        <v>0</v>
      </c>
      <c r="D65" s="52">
        <f>FC_TRA_DNAVI_DCS_E!D65+FC_TRA_DNAVI_IWW_E!D65</f>
        <v>0</v>
      </c>
      <c r="E65" s="52">
        <f>FC_TRA_DNAVI_DCS_E!E65+FC_TRA_DNAVI_IWW_E!E65</f>
        <v>0</v>
      </c>
      <c r="F65" s="52">
        <f>FC_TRA_DNAVI_DCS_E!F65+FC_TRA_DNAVI_IWW_E!F65</f>
        <v>0</v>
      </c>
      <c r="G65" s="52">
        <f>FC_TRA_DNAVI_DCS_E!G65+FC_TRA_DNAVI_IWW_E!G65</f>
        <v>0</v>
      </c>
      <c r="H65" s="52">
        <f>FC_TRA_DNAVI_DCS_E!H65+FC_TRA_DNAVI_IWW_E!H65</f>
        <v>0</v>
      </c>
      <c r="I65" s="52">
        <f>FC_TRA_DNAVI_DCS_E!I65+FC_TRA_DNAVI_IWW_E!I65</f>
        <v>0</v>
      </c>
      <c r="J65" s="52">
        <f>FC_TRA_DNAVI_DCS_E!J65+FC_TRA_DNAVI_IWW_E!J65</f>
        <v>0</v>
      </c>
      <c r="K65" s="52">
        <f>FC_TRA_DNAVI_DCS_E!K65+FC_TRA_DNAVI_IWW_E!K65</f>
        <v>0</v>
      </c>
      <c r="L65" s="52">
        <f>FC_TRA_DNAVI_DCS_E!L65+FC_TRA_DNAVI_IWW_E!L65</f>
        <v>0</v>
      </c>
      <c r="M65" s="52">
        <f>FC_TRA_DNAVI_DCS_E!M65+FC_TRA_DNAVI_IWW_E!M65</f>
        <v>0</v>
      </c>
      <c r="N65" s="52">
        <f>FC_TRA_DNAVI_DCS_E!N65+FC_TRA_DNAVI_IWW_E!N65</f>
        <v>0</v>
      </c>
      <c r="O65" s="52">
        <f>FC_TRA_DNAVI_DCS_E!O65+FC_TRA_DNAVI_IWW_E!O65</f>
        <v>0</v>
      </c>
      <c r="P65" s="52">
        <f>FC_TRA_DNAVI_DCS_E!P65+FC_TRA_DNAVI_IWW_E!P65</f>
        <v>0</v>
      </c>
      <c r="Q65" s="52">
        <f>FC_TRA_DNAVI_DCS_E!Q65+FC_TRA_DNAVI_IWW_E!Q65</f>
        <v>0</v>
      </c>
      <c r="R65" s="52">
        <f>FC_TRA_DNAVI_DCS_E!R65+FC_TRA_DNAVI_IWW_E!R65</f>
        <v>0</v>
      </c>
      <c r="S65" s="52">
        <f>FC_TRA_DNAVI_DCS_E!S65+FC_TRA_DNAVI_IWW_E!S65</f>
        <v>0</v>
      </c>
      <c r="T65" s="52">
        <f>FC_TRA_DNAVI_DCS_E!T65+FC_TRA_DNAVI_IWW_E!T65</f>
        <v>0</v>
      </c>
      <c r="U65" s="52">
        <f>FC_TRA_DNAVI_DCS_E!U65+FC_TRA_DNAVI_IWW_E!U65</f>
        <v>0</v>
      </c>
      <c r="V65" s="52">
        <f>FC_TRA_DNAVI_DCS_E!V65+FC_TRA_DNAVI_IWW_E!V65</f>
        <v>0</v>
      </c>
      <c r="W65" s="52">
        <f>FC_TRA_DNAVI_DCS_E!W65+FC_TRA_DNAVI_IWW_E!W65</f>
        <v>0</v>
      </c>
      <c r="X65" s="52">
        <f>FC_TRA_DNAVI_DCS_E!X65+FC_TRA_DNAVI_IWW_E!X65</f>
        <v>0</v>
      </c>
      <c r="Y65" s="52">
        <f>FC_TRA_DNAVI_DCS_E!Y65+FC_TRA_DNAVI_IWW_E!Y65</f>
        <v>0</v>
      </c>
      <c r="Z65" s="52">
        <f>FC_TRA_DNAVI_DCS_E!Z65+FC_TRA_DNAVI_IWW_E!Z65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FC_TRA_DNAVI_DCS_E!C66+FC_TRA_DNAVI_IWW_E!C66</f>
        <v>0</v>
      </c>
      <c r="D66" s="52">
        <f>FC_TRA_DNAVI_DCS_E!D66+FC_TRA_DNAVI_IWW_E!D66</f>
        <v>0</v>
      </c>
      <c r="E66" s="52">
        <f>FC_TRA_DNAVI_DCS_E!E66+FC_TRA_DNAVI_IWW_E!E66</f>
        <v>0</v>
      </c>
      <c r="F66" s="52">
        <f>FC_TRA_DNAVI_DCS_E!F66+FC_TRA_DNAVI_IWW_E!F66</f>
        <v>0</v>
      </c>
      <c r="G66" s="52">
        <f>FC_TRA_DNAVI_DCS_E!G66+FC_TRA_DNAVI_IWW_E!G66</f>
        <v>0</v>
      </c>
      <c r="H66" s="52">
        <f>FC_TRA_DNAVI_DCS_E!H66+FC_TRA_DNAVI_IWW_E!H66</f>
        <v>0</v>
      </c>
      <c r="I66" s="52">
        <f>FC_TRA_DNAVI_DCS_E!I66+FC_TRA_DNAVI_IWW_E!I66</f>
        <v>0</v>
      </c>
      <c r="J66" s="52">
        <f>FC_TRA_DNAVI_DCS_E!J66+FC_TRA_DNAVI_IWW_E!J66</f>
        <v>0</v>
      </c>
      <c r="K66" s="52">
        <f>FC_TRA_DNAVI_DCS_E!K66+FC_TRA_DNAVI_IWW_E!K66</f>
        <v>0</v>
      </c>
      <c r="L66" s="52">
        <f>FC_TRA_DNAVI_DCS_E!L66+FC_TRA_DNAVI_IWW_E!L66</f>
        <v>0</v>
      </c>
      <c r="M66" s="52">
        <f>FC_TRA_DNAVI_DCS_E!M66+FC_TRA_DNAVI_IWW_E!M66</f>
        <v>0</v>
      </c>
      <c r="N66" s="52">
        <f>FC_TRA_DNAVI_DCS_E!N66+FC_TRA_DNAVI_IWW_E!N66</f>
        <v>0</v>
      </c>
      <c r="O66" s="52">
        <f>FC_TRA_DNAVI_DCS_E!O66+FC_TRA_DNAVI_IWW_E!O66</f>
        <v>0</v>
      </c>
      <c r="P66" s="52">
        <f>FC_TRA_DNAVI_DCS_E!P66+FC_TRA_DNAVI_IWW_E!P66</f>
        <v>0</v>
      </c>
      <c r="Q66" s="52">
        <f>FC_TRA_DNAVI_DCS_E!Q66+FC_TRA_DNAVI_IWW_E!Q66</f>
        <v>0</v>
      </c>
      <c r="R66" s="52">
        <f>FC_TRA_DNAVI_DCS_E!R66+FC_TRA_DNAVI_IWW_E!R66</f>
        <v>0</v>
      </c>
      <c r="S66" s="52">
        <f>FC_TRA_DNAVI_DCS_E!S66+FC_TRA_DNAVI_IWW_E!S66</f>
        <v>0</v>
      </c>
      <c r="T66" s="52">
        <f>FC_TRA_DNAVI_DCS_E!T66+FC_TRA_DNAVI_IWW_E!T66</f>
        <v>0</v>
      </c>
      <c r="U66" s="52">
        <f>FC_TRA_DNAVI_DCS_E!U66+FC_TRA_DNAVI_IWW_E!U66</f>
        <v>0</v>
      </c>
      <c r="V66" s="52">
        <f>FC_TRA_DNAVI_DCS_E!V66+FC_TRA_DNAVI_IWW_E!V66</f>
        <v>0</v>
      </c>
      <c r="W66" s="52">
        <f>FC_TRA_DNAVI_DCS_E!W66+FC_TRA_DNAVI_IWW_E!W66</f>
        <v>0</v>
      </c>
      <c r="X66" s="52">
        <f>FC_TRA_DNAVI_DCS_E!X66+FC_TRA_DNAVI_IWW_E!X66</f>
        <v>0</v>
      </c>
      <c r="Y66" s="52">
        <f>FC_TRA_DNAVI_DCS_E!Y66+FC_TRA_DNAVI_IWW_E!Y66</f>
        <v>0</v>
      </c>
      <c r="Z66" s="52">
        <f>FC_TRA_DNAVI_DCS_E!Z66+FC_TRA_DNAVI_IWW_E!Z66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FC_TRA_DNAVI_DCS_E!C67+FC_TRA_DNAVI_IWW_E!C67</f>
        <v>0</v>
      </c>
      <c r="D67" s="52">
        <f>FC_TRA_DNAVI_DCS_E!D67+FC_TRA_DNAVI_IWW_E!D67</f>
        <v>0</v>
      </c>
      <c r="E67" s="52">
        <f>FC_TRA_DNAVI_DCS_E!E67+FC_TRA_DNAVI_IWW_E!E67</f>
        <v>0</v>
      </c>
      <c r="F67" s="52">
        <f>FC_TRA_DNAVI_DCS_E!F67+FC_TRA_DNAVI_IWW_E!F67</f>
        <v>0</v>
      </c>
      <c r="G67" s="52">
        <f>FC_TRA_DNAVI_DCS_E!G67+FC_TRA_DNAVI_IWW_E!G67</f>
        <v>0</v>
      </c>
      <c r="H67" s="52">
        <f>FC_TRA_DNAVI_DCS_E!H67+FC_TRA_DNAVI_IWW_E!H67</f>
        <v>0</v>
      </c>
      <c r="I67" s="52">
        <f>FC_TRA_DNAVI_DCS_E!I67+FC_TRA_DNAVI_IWW_E!I67</f>
        <v>0</v>
      </c>
      <c r="J67" s="52">
        <f>FC_TRA_DNAVI_DCS_E!J67+FC_TRA_DNAVI_IWW_E!J67</f>
        <v>0</v>
      </c>
      <c r="K67" s="52">
        <f>FC_TRA_DNAVI_DCS_E!K67+FC_TRA_DNAVI_IWW_E!K67</f>
        <v>0</v>
      </c>
      <c r="L67" s="52">
        <f>FC_TRA_DNAVI_DCS_E!L67+FC_TRA_DNAVI_IWW_E!L67</f>
        <v>0</v>
      </c>
      <c r="M67" s="52">
        <f>FC_TRA_DNAVI_DCS_E!M67+FC_TRA_DNAVI_IWW_E!M67</f>
        <v>0</v>
      </c>
      <c r="N67" s="52">
        <f>FC_TRA_DNAVI_DCS_E!N67+FC_TRA_DNAVI_IWW_E!N67</f>
        <v>0</v>
      </c>
      <c r="O67" s="52">
        <f>FC_TRA_DNAVI_DCS_E!O67+FC_TRA_DNAVI_IWW_E!O67</f>
        <v>0</v>
      </c>
      <c r="P67" s="52">
        <f>FC_TRA_DNAVI_DCS_E!P67+FC_TRA_DNAVI_IWW_E!P67</f>
        <v>0</v>
      </c>
      <c r="Q67" s="52">
        <f>FC_TRA_DNAVI_DCS_E!Q67+FC_TRA_DNAVI_IWW_E!Q67</f>
        <v>0</v>
      </c>
      <c r="R67" s="52">
        <f>FC_TRA_DNAVI_DCS_E!R67+FC_TRA_DNAVI_IWW_E!R67</f>
        <v>0</v>
      </c>
      <c r="S67" s="52">
        <f>FC_TRA_DNAVI_DCS_E!S67+FC_TRA_DNAVI_IWW_E!S67</f>
        <v>0</v>
      </c>
      <c r="T67" s="52">
        <f>FC_TRA_DNAVI_DCS_E!T67+FC_TRA_DNAVI_IWW_E!T67</f>
        <v>0</v>
      </c>
      <c r="U67" s="52">
        <f>FC_TRA_DNAVI_DCS_E!U67+FC_TRA_DNAVI_IWW_E!U67</f>
        <v>0</v>
      </c>
      <c r="V67" s="52">
        <f>FC_TRA_DNAVI_DCS_E!V67+FC_TRA_DNAVI_IWW_E!V67</f>
        <v>0</v>
      </c>
      <c r="W67" s="52">
        <f>FC_TRA_DNAVI_DCS_E!W67+FC_TRA_DNAVI_IWW_E!W67</f>
        <v>0</v>
      </c>
      <c r="X67" s="52">
        <f>FC_TRA_DNAVI_DCS_E!X67+FC_TRA_DNAVI_IWW_E!X67</f>
        <v>0</v>
      </c>
      <c r="Y67" s="52">
        <f>FC_TRA_DNAVI_DCS_E!Y67+FC_TRA_DNAVI_IWW_E!Y67</f>
        <v>0</v>
      </c>
      <c r="Z67" s="52">
        <f>FC_TRA_DNAVI_DCS_E!Z67+FC_TRA_DNAVI_IWW_E!Z67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FC_TRA_DNAVI_DCS_E!C68+FC_TRA_DNAVI_IWW_E!C68</f>
        <v>0</v>
      </c>
      <c r="D68" s="52">
        <f>FC_TRA_DNAVI_DCS_E!D68+FC_TRA_DNAVI_IWW_E!D68</f>
        <v>0</v>
      </c>
      <c r="E68" s="52">
        <f>FC_TRA_DNAVI_DCS_E!E68+FC_TRA_DNAVI_IWW_E!E68</f>
        <v>0</v>
      </c>
      <c r="F68" s="52">
        <f>FC_TRA_DNAVI_DCS_E!F68+FC_TRA_DNAVI_IWW_E!F68</f>
        <v>0</v>
      </c>
      <c r="G68" s="52">
        <f>FC_TRA_DNAVI_DCS_E!G68+FC_TRA_DNAVI_IWW_E!G68</f>
        <v>0</v>
      </c>
      <c r="H68" s="52">
        <f>FC_TRA_DNAVI_DCS_E!H68+FC_TRA_DNAVI_IWW_E!H68</f>
        <v>0</v>
      </c>
      <c r="I68" s="52">
        <f>FC_TRA_DNAVI_DCS_E!I68+FC_TRA_DNAVI_IWW_E!I68</f>
        <v>0</v>
      </c>
      <c r="J68" s="52">
        <f>FC_TRA_DNAVI_DCS_E!J68+FC_TRA_DNAVI_IWW_E!J68</f>
        <v>0</v>
      </c>
      <c r="K68" s="52">
        <f>FC_TRA_DNAVI_DCS_E!K68+FC_TRA_DNAVI_IWW_E!K68</f>
        <v>0</v>
      </c>
      <c r="L68" s="52">
        <f>FC_TRA_DNAVI_DCS_E!L68+FC_TRA_DNAVI_IWW_E!L68</f>
        <v>0</v>
      </c>
      <c r="M68" s="52">
        <f>FC_TRA_DNAVI_DCS_E!M68+FC_TRA_DNAVI_IWW_E!M68</f>
        <v>0</v>
      </c>
      <c r="N68" s="52">
        <f>FC_TRA_DNAVI_DCS_E!N68+FC_TRA_DNAVI_IWW_E!N68</f>
        <v>0</v>
      </c>
      <c r="O68" s="52">
        <f>FC_TRA_DNAVI_DCS_E!O68+FC_TRA_DNAVI_IWW_E!O68</f>
        <v>0</v>
      </c>
      <c r="P68" s="52">
        <f>FC_TRA_DNAVI_DCS_E!P68+FC_TRA_DNAVI_IWW_E!P68</f>
        <v>0</v>
      </c>
      <c r="Q68" s="52">
        <f>FC_TRA_DNAVI_DCS_E!Q68+FC_TRA_DNAVI_IWW_E!Q68</f>
        <v>0</v>
      </c>
      <c r="R68" s="52">
        <f>FC_TRA_DNAVI_DCS_E!R68+FC_TRA_DNAVI_IWW_E!R68</f>
        <v>0</v>
      </c>
      <c r="S68" s="52">
        <f>FC_TRA_DNAVI_DCS_E!S68+FC_TRA_DNAVI_IWW_E!S68</f>
        <v>0</v>
      </c>
      <c r="T68" s="52">
        <f>FC_TRA_DNAVI_DCS_E!T68+FC_TRA_DNAVI_IWW_E!T68</f>
        <v>0</v>
      </c>
      <c r="U68" s="52">
        <f>FC_TRA_DNAVI_DCS_E!U68+FC_TRA_DNAVI_IWW_E!U68</f>
        <v>0</v>
      </c>
      <c r="V68" s="52">
        <f>FC_TRA_DNAVI_DCS_E!V68+FC_TRA_DNAVI_IWW_E!V68</f>
        <v>0</v>
      </c>
      <c r="W68" s="52">
        <f>FC_TRA_DNAVI_DCS_E!W68+FC_TRA_DNAVI_IWW_E!W68</f>
        <v>0</v>
      </c>
      <c r="X68" s="52">
        <f>FC_TRA_DNAVI_DCS_E!X68+FC_TRA_DNAVI_IWW_E!X68</f>
        <v>0</v>
      </c>
      <c r="Y68" s="52">
        <f>FC_TRA_DNAVI_DCS_E!Y68+FC_TRA_DNAVI_IWW_E!Y68</f>
        <v>0</v>
      </c>
      <c r="Z68" s="52">
        <f>FC_TRA_DNAVI_DCS_E!Z68+FC_TRA_DNAVI_IWW_E!Z68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FC_TRA_DNAVI_DCS_E!C69+FC_TRA_DNAVI_IWW_E!C69</f>
        <v>0</v>
      </c>
      <c r="D69" s="52">
        <f>FC_TRA_DNAVI_DCS_E!D69+FC_TRA_DNAVI_IWW_E!D69</f>
        <v>0</v>
      </c>
      <c r="E69" s="52">
        <f>FC_TRA_DNAVI_DCS_E!E69+FC_TRA_DNAVI_IWW_E!E69</f>
        <v>0</v>
      </c>
      <c r="F69" s="52">
        <f>FC_TRA_DNAVI_DCS_E!F69+FC_TRA_DNAVI_IWW_E!F69</f>
        <v>0</v>
      </c>
      <c r="G69" s="52">
        <f>FC_TRA_DNAVI_DCS_E!G69+FC_TRA_DNAVI_IWW_E!G69</f>
        <v>0</v>
      </c>
      <c r="H69" s="52">
        <f>FC_TRA_DNAVI_DCS_E!H69+FC_TRA_DNAVI_IWW_E!H69</f>
        <v>0</v>
      </c>
      <c r="I69" s="52">
        <f>FC_TRA_DNAVI_DCS_E!I69+FC_TRA_DNAVI_IWW_E!I69</f>
        <v>0</v>
      </c>
      <c r="J69" s="52">
        <f>FC_TRA_DNAVI_DCS_E!J69+FC_TRA_DNAVI_IWW_E!J69</f>
        <v>0</v>
      </c>
      <c r="K69" s="52">
        <f>FC_TRA_DNAVI_DCS_E!K69+FC_TRA_DNAVI_IWW_E!K69</f>
        <v>0</v>
      </c>
      <c r="L69" s="52">
        <f>FC_TRA_DNAVI_DCS_E!L69+FC_TRA_DNAVI_IWW_E!L69</f>
        <v>2.6196566399999996</v>
      </c>
      <c r="M69" s="52">
        <f>FC_TRA_DNAVI_DCS_E!M69+FC_TRA_DNAVI_IWW_E!M69</f>
        <v>0</v>
      </c>
      <c r="N69" s="52">
        <f>FC_TRA_DNAVI_DCS_E!N69+FC_TRA_DNAVI_IWW_E!N69</f>
        <v>5.2393132799999993</v>
      </c>
      <c r="O69" s="52">
        <f>FC_TRA_DNAVI_DCS_E!O69+FC_TRA_DNAVI_IWW_E!O69</f>
        <v>5.2393132799999993</v>
      </c>
      <c r="P69" s="52">
        <f>FC_TRA_DNAVI_DCS_E!P69+FC_TRA_DNAVI_IWW_E!P69</f>
        <v>5.2393132799999993</v>
      </c>
      <c r="Q69" s="52">
        <f>FC_TRA_DNAVI_DCS_E!Q69+FC_TRA_DNAVI_IWW_E!Q69</f>
        <v>5.2393132799999993</v>
      </c>
      <c r="R69" s="52">
        <f>FC_TRA_DNAVI_DCS_E!R69+FC_TRA_DNAVI_IWW_E!R69</f>
        <v>7.858715039999999</v>
      </c>
      <c r="S69" s="52">
        <f>FC_TRA_DNAVI_DCS_E!S69+FC_TRA_DNAVI_IWW_E!S69</f>
        <v>7.858715039999999</v>
      </c>
      <c r="T69" s="52">
        <f>FC_TRA_DNAVI_DCS_E!T69+FC_TRA_DNAVI_IWW_E!T69</f>
        <v>6.1849180800000001</v>
      </c>
      <c r="U69" s="52">
        <f>FC_TRA_DNAVI_DCS_E!U69+FC_TRA_DNAVI_IWW_E!U69</f>
        <v>6.7925519999999997</v>
      </c>
      <c r="V69" s="52">
        <f>FC_TRA_DNAVI_DCS_E!V69+FC_TRA_DNAVI_IWW_E!V69</f>
        <v>4.8095856000000001</v>
      </c>
      <c r="W69" s="52">
        <f>FC_TRA_DNAVI_DCS_E!W69+FC_TRA_DNAVI_IWW_E!W69</f>
        <v>3.2377406400000002</v>
      </c>
      <c r="X69" s="52">
        <f>FC_TRA_DNAVI_DCS_E!X69+FC_TRA_DNAVI_IWW_E!X69</f>
        <v>6.9462446400000015</v>
      </c>
      <c r="Y69" s="52">
        <f>FC_TRA_DNAVI_DCS_E!Y69+FC_TRA_DNAVI_IWW_E!Y69</f>
        <v>6.9049540799999987</v>
      </c>
      <c r="Z69" s="52">
        <f>FC_TRA_DNAVI_DCS_E!Z69+FC_TRA_DNAVI_IWW_E!Z69</f>
        <v>7.5059611200000003</v>
      </c>
    </row>
    <row r="70" spans="1:26" ht="11.25" customHeight="1" x14ac:dyDescent="0.2">
      <c r="A70" s="50" t="s">
        <v>108</v>
      </c>
      <c r="B70" s="51" t="s">
        <v>109</v>
      </c>
      <c r="C70" s="52">
        <f>FC_TRA_DNAVI_DCS_E!C70+FC_TRA_DNAVI_IWW_E!C70</f>
        <v>0</v>
      </c>
      <c r="D70" s="52">
        <f>FC_TRA_DNAVI_DCS_E!D70+FC_TRA_DNAVI_IWW_E!D70</f>
        <v>0</v>
      </c>
      <c r="E70" s="52">
        <f>FC_TRA_DNAVI_DCS_E!E70+FC_TRA_DNAVI_IWW_E!E70</f>
        <v>0</v>
      </c>
      <c r="F70" s="52">
        <f>FC_TRA_DNAVI_DCS_E!F70+FC_TRA_DNAVI_IWW_E!F70</f>
        <v>0</v>
      </c>
      <c r="G70" s="52">
        <f>FC_TRA_DNAVI_DCS_E!G70+FC_TRA_DNAVI_IWW_E!G70</f>
        <v>0</v>
      </c>
      <c r="H70" s="52">
        <f>FC_TRA_DNAVI_DCS_E!H70+FC_TRA_DNAVI_IWW_E!H70</f>
        <v>0</v>
      </c>
      <c r="I70" s="52">
        <f>FC_TRA_DNAVI_DCS_E!I70+FC_TRA_DNAVI_IWW_E!I70</f>
        <v>0</v>
      </c>
      <c r="J70" s="52">
        <f>FC_TRA_DNAVI_DCS_E!J70+FC_TRA_DNAVI_IWW_E!J70</f>
        <v>0</v>
      </c>
      <c r="K70" s="52">
        <f>FC_TRA_DNAVI_DCS_E!K70+FC_TRA_DNAVI_IWW_E!K70</f>
        <v>0</v>
      </c>
      <c r="L70" s="52">
        <f>FC_TRA_DNAVI_DCS_E!L70+FC_TRA_DNAVI_IWW_E!L70</f>
        <v>0</v>
      </c>
      <c r="M70" s="52">
        <f>FC_TRA_DNAVI_DCS_E!M70+FC_TRA_DNAVI_IWW_E!M70</f>
        <v>0</v>
      </c>
      <c r="N70" s="52">
        <f>FC_TRA_DNAVI_DCS_E!N70+FC_TRA_DNAVI_IWW_E!N70</f>
        <v>0</v>
      </c>
      <c r="O70" s="52">
        <f>FC_TRA_DNAVI_DCS_E!O70+FC_TRA_DNAVI_IWW_E!O70</f>
        <v>0</v>
      </c>
      <c r="P70" s="52">
        <f>FC_TRA_DNAVI_DCS_E!P70+FC_TRA_DNAVI_IWW_E!P70</f>
        <v>0</v>
      </c>
      <c r="Q70" s="52">
        <f>FC_TRA_DNAVI_DCS_E!Q70+FC_TRA_DNAVI_IWW_E!Q70</f>
        <v>0</v>
      </c>
      <c r="R70" s="52">
        <f>FC_TRA_DNAVI_DCS_E!R70+FC_TRA_DNAVI_IWW_E!R70</f>
        <v>0</v>
      </c>
      <c r="S70" s="52">
        <f>FC_TRA_DNAVI_DCS_E!S70+FC_TRA_DNAVI_IWW_E!S70</f>
        <v>0</v>
      </c>
      <c r="T70" s="52">
        <f>FC_TRA_DNAVI_DCS_E!T70+FC_TRA_DNAVI_IWW_E!T70</f>
        <v>0</v>
      </c>
      <c r="U70" s="52">
        <f>FC_TRA_DNAVI_DCS_E!U70+FC_TRA_DNAVI_IWW_E!U70</f>
        <v>0</v>
      </c>
      <c r="V70" s="52">
        <f>FC_TRA_DNAVI_DCS_E!V70+FC_TRA_DNAVI_IWW_E!V70</f>
        <v>0</v>
      </c>
      <c r="W70" s="52">
        <f>FC_TRA_DNAVI_DCS_E!W70+FC_TRA_DNAVI_IWW_E!W70</f>
        <v>0</v>
      </c>
      <c r="X70" s="52">
        <f>FC_TRA_DNAVI_DCS_E!X70+FC_TRA_DNAVI_IWW_E!X70</f>
        <v>0</v>
      </c>
      <c r="Y70" s="52">
        <f>FC_TRA_DNAVI_DCS_E!Y70+FC_TRA_DNAVI_IWW_E!Y70</f>
        <v>0</v>
      </c>
      <c r="Z70" s="52">
        <f>FC_TRA_DNAVI_DCS_E!Z70+FC_TRA_DNAVI_IWW_E!Z70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FC_TRA_DNAVI_DCS_E!C71+FC_TRA_DNAVI_IWW_E!C71</f>
        <v>0</v>
      </c>
      <c r="D71" s="52">
        <f>FC_TRA_DNAVI_DCS_E!D71+FC_TRA_DNAVI_IWW_E!D71</f>
        <v>0</v>
      </c>
      <c r="E71" s="52">
        <f>FC_TRA_DNAVI_DCS_E!E71+FC_TRA_DNAVI_IWW_E!E71</f>
        <v>0</v>
      </c>
      <c r="F71" s="52">
        <f>FC_TRA_DNAVI_DCS_E!F71+FC_TRA_DNAVI_IWW_E!F71</f>
        <v>0</v>
      </c>
      <c r="G71" s="52">
        <f>FC_TRA_DNAVI_DCS_E!G71+FC_TRA_DNAVI_IWW_E!G71</f>
        <v>0</v>
      </c>
      <c r="H71" s="52">
        <f>FC_TRA_DNAVI_DCS_E!H71+FC_TRA_DNAVI_IWW_E!H71</f>
        <v>0</v>
      </c>
      <c r="I71" s="52">
        <f>FC_TRA_DNAVI_DCS_E!I71+FC_TRA_DNAVI_IWW_E!I71</f>
        <v>0</v>
      </c>
      <c r="J71" s="52">
        <f>FC_TRA_DNAVI_DCS_E!J71+FC_TRA_DNAVI_IWW_E!J71</f>
        <v>0</v>
      </c>
      <c r="K71" s="52">
        <f>FC_TRA_DNAVI_DCS_E!K71+FC_TRA_DNAVI_IWW_E!K71</f>
        <v>0</v>
      </c>
      <c r="L71" s="52">
        <f>FC_TRA_DNAVI_DCS_E!L71+FC_TRA_DNAVI_IWW_E!L71</f>
        <v>0</v>
      </c>
      <c r="M71" s="52">
        <f>FC_TRA_DNAVI_DCS_E!M71+FC_TRA_DNAVI_IWW_E!M71</f>
        <v>0</v>
      </c>
      <c r="N71" s="52">
        <f>FC_TRA_DNAVI_DCS_E!N71+FC_TRA_DNAVI_IWW_E!N71</f>
        <v>0</v>
      </c>
      <c r="O71" s="52">
        <f>FC_TRA_DNAVI_DCS_E!O71+FC_TRA_DNAVI_IWW_E!O71</f>
        <v>0</v>
      </c>
      <c r="P71" s="52">
        <f>FC_TRA_DNAVI_DCS_E!P71+FC_TRA_DNAVI_IWW_E!P71</f>
        <v>0</v>
      </c>
      <c r="Q71" s="52">
        <f>FC_TRA_DNAVI_DCS_E!Q71+FC_TRA_DNAVI_IWW_E!Q71</f>
        <v>0</v>
      </c>
      <c r="R71" s="52">
        <f>FC_TRA_DNAVI_DCS_E!R71+FC_TRA_DNAVI_IWW_E!R71</f>
        <v>0</v>
      </c>
      <c r="S71" s="52">
        <f>FC_TRA_DNAVI_DCS_E!S71+FC_TRA_DNAVI_IWW_E!S71</f>
        <v>0</v>
      </c>
      <c r="T71" s="52">
        <f>FC_TRA_DNAVI_DCS_E!T71+FC_TRA_DNAVI_IWW_E!T71</f>
        <v>0</v>
      </c>
      <c r="U71" s="52">
        <f>FC_TRA_DNAVI_DCS_E!U71+FC_TRA_DNAVI_IWW_E!U71</f>
        <v>0</v>
      </c>
      <c r="V71" s="52">
        <f>FC_TRA_DNAVI_DCS_E!V71+FC_TRA_DNAVI_IWW_E!V71</f>
        <v>0</v>
      </c>
      <c r="W71" s="52">
        <f>FC_TRA_DNAVI_DCS_E!W71+FC_TRA_DNAVI_IWW_E!W71</f>
        <v>0</v>
      </c>
      <c r="X71" s="52">
        <f>FC_TRA_DNAVI_DCS_E!X71+FC_TRA_DNAVI_IWW_E!X71</f>
        <v>0</v>
      </c>
      <c r="Y71" s="52">
        <f>FC_TRA_DNAVI_DCS_E!Y71+FC_TRA_DNAVI_IWW_E!Y71</f>
        <v>0</v>
      </c>
      <c r="Z71" s="52">
        <f>FC_TRA_DNAVI_DCS_E!Z71+FC_TRA_DNAVI_IWW_E!Z71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FC_TRA_DNAVI_DCS_E!C72+FC_TRA_DNAVI_IWW_E!C72</f>
        <v>0</v>
      </c>
      <c r="D72" s="55">
        <f>FC_TRA_DNAVI_DCS_E!D72+FC_TRA_DNAVI_IWW_E!D72</f>
        <v>0</v>
      </c>
      <c r="E72" s="55">
        <f>FC_TRA_DNAVI_DCS_E!E72+FC_TRA_DNAVI_IWW_E!E72</f>
        <v>0</v>
      </c>
      <c r="F72" s="55">
        <f>FC_TRA_DNAVI_DCS_E!F72+FC_TRA_DNAVI_IWW_E!F72</f>
        <v>0</v>
      </c>
      <c r="G72" s="55">
        <f>FC_TRA_DNAVI_DCS_E!G72+FC_TRA_DNAVI_IWW_E!G72</f>
        <v>0</v>
      </c>
      <c r="H72" s="55">
        <f>FC_TRA_DNAVI_DCS_E!H72+FC_TRA_DNAVI_IWW_E!H72</f>
        <v>0</v>
      </c>
      <c r="I72" s="55">
        <f>FC_TRA_DNAVI_DCS_E!I72+FC_TRA_DNAVI_IWW_E!I72</f>
        <v>0</v>
      </c>
      <c r="J72" s="55">
        <f>FC_TRA_DNAVI_DCS_E!J72+FC_TRA_DNAVI_IWW_E!J72</f>
        <v>0</v>
      </c>
      <c r="K72" s="55">
        <f>FC_TRA_DNAVI_DCS_E!K72+FC_TRA_DNAVI_IWW_E!K72</f>
        <v>0</v>
      </c>
      <c r="L72" s="55">
        <f>FC_TRA_DNAVI_DCS_E!L72+FC_TRA_DNAVI_IWW_E!L72</f>
        <v>0</v>
      </c>
      <c r="M72" s="55">
        <f>FC_TRA_DNAVI_DCS_E!M72+FC_TRA_DNAVI_IWW_E!M72</f>
        <v>0</v>
      </c>
      <c r="N72" s="55">
        <f>FC_TRA_DNAVI_DCS_E!N72+FC_TRA_DNAVI_IWW_E!N72</f>
        <v>0</v>
      </c>
      <c r="O72" s="55">
        <f>FC_TRA_DNAVI_DCS_E!O72+FC_TRA_DNAVI_IWW_E!O72</f>
        <v>0</v>
      </c>
      <c r="P72" s="55">
        <f>FC_TRA_DNAVI_DCS_E!P72+FC_TRA_DNAVI_IWW_E!P72</f>
        <v>0</v>
      </c>
      <c r="Q72" s="55">
        <f>FC_TRA_DNAVI_DCS_E!Q72+FC_TRA_DNAVI_IWW_E!Q72</f>
        <v>0</v>
      </c>
      <c r="R72" s="55">
        <f>FC_TRA_DNAVI_DCS_E!R72+FC_TRA_DNAVI_IWW_E!R72</f>
        <v>0</v>
      </c>
      <c r="S72" s="55">
        <f>FC_TRA_DNAVI_DCS_E!S72+FC_TRA_DNAVI_IWW_E!S72</f>
        <v>0</v>
      </c>
      <c r="T72" s="55">
        <f>FC_TRA_DNAVI_DCS_E!T72+FC_TRA_DNAVI_IWW_E!T72</f>
        <v>0</v>
      </c>
      <c r="U72" s="55">
        <f>FC_TRA_DNAVI_DCS_E!U72+FC_TRA_DNAVI_IWW_E!U72</f>
        <v>0</v>
      </c>
      <c r="V72" s="55">
        <f>FC_TRA_DNAVI_DCS_E!V72+FC_TRA_DNAVI_IWW_E!V72</f>
        <v>0</v>
      </c>
      <c r="W72" s="55">
        <f>FC_TRA_DNAVI_DCS_E!W72+FC_TRA_DNAVI_IWW_E!W72</f>
        <v>0</v>
      </c>
      <c r="X72" s="55">
        <f>FC_TRA_DNAVI_DCS_E!X72+FC_TRA_DNAVI_IWW_E!X72</f>
        <v>0</v>
      </c>
      <c r="Y72" s="55">
        <f>FC_TRA_DNAVI_DCS_E!Y72+FC_TRA_DNAVI_IWW_E!Y72</f>
        <v>0</v>
      </c>
      <c r="Z72" s="55">
        <f>FC_TRA_DNAVI_DCS_E!Z72+FC_TRA_DNAVI_IWW_E!Z72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8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237</v>
      </c>
      <c r="B1" s="4" t="s">
        <v>234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138.06243827999998</v>
      </c>
      <c r="D2" s="21">
        <f t="shared" ref="D2:X2" si="0">SUM(D3,D17,D22,D25,D26,D51,D52)</f>
        <v>157.32677844</v>
      </c>
      <c r="E2" s="21">
        <f t="shared" si="0"/>
        <v>282.23642987999995</v>
      </c>
      <c r="F2" s="21">
        <f t="shared" si="0"/>
        <v>205.40433707999998</v>
      </c>
      <c r="G2" s="21">
        <f t="shared" si="0"/>
        <v>80.268884280000009</v>
      </c>
      <c r="H2" s="21">
        <f t="shared" si="0"/>
        <v>54.58283063999999</v>
      </c>
      <c r="I2" s="21">
        <f t="shared" si="0"/>
        <v>63.726029640000014</v>
      </c>
      <c r="J2" s="21">
        <f t="shared" si="0"/>
        <v>402.81539868000004</v>
      </c>
      <c r="K2" s="21">
        <f t="shared" si="0"/>
        <v>440.41890132000003</v>
      </c>
      <c r="L2" s="21">
        <f t="shared" si="0"/>
        <v>626.42402568000023</v>
      </c>
      <c r="M2" s="21">
        <f t="shared" si="0"/>
        <v>390.97331856</v>
      </c>
      <c r="N2" s="21">
        <f t="shared" si="0"/>
        <v>368.39807747999998</v>
      </c>
      <c r="O2" s="21">
        <f t="shared" si="0"/>
        <v>371.49404651999998</v>
      </c>
      <c r="P2" s="21">
        <f t="shared" si="0"/>
        <v>383.96868048000005</v>
      </c>
      <c r="Q2" s="21">
        <f t="shared" si="0"/>
        <v>269.23601988000001</v>
      </c>
      <c r="R2" s="21">
        <f t="shared" si="0"/>
        <v>304.46577431999998</v>
      </c>
      <c r="S2" s="21">
        <f t="shared" si="0"/>
        <v>346.99691952000001</v>
      </c>
      <c r="T2" s="21">
        <f t="shared" si="0"/>
        <v>307.07894340000001</v>
      </c>
      <c r="U2" s="21">
        <f t="shared" si="0"/>
        <v>320.03780724000001</v>
      </c>
      <c r="V2" s="21">
        <f t="shared" si="0"/>
        <v>275.67038448000005</v>
      </c>
      <c r="W2" s="21">
        <f t="shared" si="0"/>
        <v>197.49954167999999</v>
      </c>
      <c r="X2" s="21">
        <f t="shared" si="0"/>
        <v>226.59361416000002</v>
      </c>
      <c r="Y2" s="21">
        <f t="shared" ref="Y2:Z2" si="1">SUM(Y3,Y17,Y22,Y25,Y26,Y51,Y52)</f>
        <v>251.52839064</v>
      </c>
      <c r="Z2" s="21">
        <f t="shared" si="1"/>
        <v>224.97474815999999</v>
      </c>
    </row>
    <row r="3" spans="1:26" ht="11.25" customHeight="1" x14ac:dyDescent="0.2">
      <c r="A3" s="22" t="s">
        <v>2</v>
      </c>
      <c r="B3" s="23" t="s">
        <v>3</v>
      </c>
      <c r="C3" s="24">
        <f t="shared" ref="C3:V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ref="W3:X3" si="3">SUM(W4,W8,W11)</f>
        <v>0</v>
      </c>
      <c r="X3" s="24">
        <f t="shared" si="3"/>
        <v>0</v>
      </c>
      <c r="Y3" s="24">
        <f t="shared" ref="Y3:Z3" si="4">SUM(Y4,Y8,Y11)</f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V4" si="5">SUM(C5:C7)</f>
        <v>0</v>
      </c>
      <c r="D4" s="19">
        <f t="shared" si="5"/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ref="W4:X4" si="6">SUM(W5:W7)</f>
        <v>0</v>
      </c>
      <c r="X4" s="19">
        <f t="shared" si="6"/>
        <v>0</v>
      </c>
      <c r="Y4" s="19">
        <f t="shared" ref="Y4:Z4" si="7">SUM(Y5:Y7)</f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138.06243827999998</v>
      </c>
      <c r="D26" s="27">
        <f t="shared" si="16"/>
        <v>157.32677844</v>
      </c>
      <c r="E26" s="27">
        <f t="shared" si="16"/>
        <v>282.23642987999995</v>
      </c>
      <c r="F26" s="27">
        <f t="shared" si="16"/>
        <v>205.40433707999998</v>
      </c>
      <c r="G26" s="27">
        <f t="shared" si="16"/>
        <v>80.268884280000009</v>
      </c>
      <c r="H26" s="27">
        <f t="shared" si="16"/>
        <v>54.58283063999999</v>
      </c>
      <c r="I26" s="27">
        <f t="shared" si="16"/>
        <v>63.726029640000014</v>
      </c>
      <c r="J26" s="27">
        <f t="shared" si="16"/>
        <v>402.81539868000004</v>
      </c>
      <c r="K26" s="27">
        <f t="shared" si="16"/>
        <v>440.41890132000003</v>
      </c>
      <c r="L26" s="27">
        <f t="shared" si="16"/>
        <v>626.42402568000023</v>
      </c>
      <c r="M26" s="27">
        <f t="shared" si="16"/>
        <v>390.97331856</v>
      </c>
      <c r="N26" s="27">
        <f t="shared" si="16"/>
        <v>368.39807747999998</v>
      </c>
      <c r="O26" s="27">
        <f t="shared" si="16"/>
        <v>371.49404651999998</v>
      </c>
      <c r="P26" s="27">
        <f t="shared" si="16"/>
        <v>383.96868048000005</v>
      </c>
      <c r="Q26" s="27">
        <f t="shared" si="16"/>
        <v>269.23601988000001</v>
      </c>
      <c r="R26" s="27">
        <f t="shared" si="16"/>
        <v>304.46577431999998</v>
      </c>
      <c r="S26" s="27">
        <f t="shared" si="16"/>
        <v>346.99691952000001</v>
      </c>
      <c r="T26" s="27">
        <f t="shared" si="16"/>
        <v>307.07894340000001</v>
      </c>
      <c r="U26" s="27">
        <f t="shared" si="16"/>
        <v>320.03780724000001</v>
      </c>
      <c r="V26" s="27">
        <f t="shared" si="16"/>
        <v>275.67038448000005</v>
      </c>
      <c r="W26" s="27">
        <f t="shared" si="16"/>
        <v>197.49954167999999</v>
      </c>
      <c r="X26" s="27">
        <f t="shared" si="16"/>
        <v>226.59361416000002</v>
      </c>
      <c r="Y26" s="27">
        <f t="shared" ref="Y26:Z26" si="17">SUM(Y27,Y33)</f>
        <v>251.52839064</v>
      </c>
      <c r="Z26" s="27">
        <f t="shared" si="17"/>
        <v>224.97474815999999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138.06243827999998</v>
      </c>
      <c r="D33" s="19">
        <f t="shared" si="20"/>
        <v>157.32677844</v>
      </c>
      <c r="E33" s="19">
        <f t="shared" si="20"/>
        <v>282.23642987999995</v>
      </c>
      <c r="F33" s="19">
        <f t="shared" si="20"/>
        <v>205.40433707999998</v>
      </c>
      <c r="G33" s="19">
        <f t="shared" si="20"/>
        <v>80.268884280000009</v>
      </c>
      <c r="H33" s="19">
        <f t="shared" si="20"/>
        <v>54.58283063999999</v>
      </c>
      <c r="I33" s="19">
        <f t="shared" si="20"/>
        <v>63.726029640000014</v>
      </c>
      <c r="J33" s="19">
        <f t="shared" si="20"/>
        <v>402.81539868000004</v>
      </c>
      <c r="K33" s="19">
        <f t="shared" si="20"/>
        <v>440.41890132000003</v>
      </c>
      <c r="L33" s="19">
        <f t="shared" si="20"/>
        <v>626.42402568000023</v>
      </c>
      <c r="M33" s="19">
        <f t="shared" si="20"/>
        <v>390.97331856</v>
      </c>
      <c r="N33" s="19">
        <f t="shared" si="20"/>
        <v>368.39807747999998</v>
      </c>
      <c r="O33" s="19">
        <f t="shared" si="20"/>
        <v>371.49404651999998</v>
      </c>
      <c r="P33" s="19">
        <f t="shared" si="20"/>
        <v>383.96868048000005</v>
      </c>
      <c r="Q33" s="19">
        <f t="shared" si="20"/>
        <v>269.23601988000001</v>
      </c>
      <c r="R33" s="19">
        <f t="shared" si="20"/>
        <v>304.46577431999998</v>
      </c>
      <c r="S33" s="19">
        <f t="shared" si="20"/>
        <v>346.99691952000001</v>
      </c>
      <c r="T33" s="19">
        <f t="shared" si="20"/>
        <v>307.07894340000001</v>
      </c>
      <c r="U33" s="19">
        <f t="shared" si="20"/>
        <v>320.03780724000001</v>
      </c>
      <c r="V33" s="19">
        <f t="shared" si="20"/>
        <v>275.67038448000005</v>
      </c>
      <c r="W33" s="19">
        <f t="shared" si="20"/>
        <v>197.49954167999999</v>
      </c>
      <c r="X33" s="19">
        <f t="shared" si="20"/>
        <v>226.59361416000002</v>
      </c>
      <c r="Y33" s="19">
        <f t="shared" ref="Y33:Z33" si="21">SUM(Y34:Y50)</f>
        <v>251.52839064</v>
      </c>
      <c r="Z33" s="19">
        <f t="shared" si="21"/>
        <v>224.97474815999999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2.9846552400000008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138.06243827999998</v>
      </c>
      <c r="D43" s="8">
        <v>157.32677844</v>
      </c>
      <c r="E43" s="8">
        <v>276.12487655999996</v>
      </c>
      <c r="F43" s="8">
        <v>202.27743899999999</v>
      </c>
      <c r="G43" s="8">
        <v>80.268884280000009</v>
      </c>
      <c r="H43" s="8">
        <v>54.58283063999999</v>
      </c>
      <c r="I43" s="8">
        <v>63.726029640000014</v>
      </c>
      <c r="J43" s="8">
        <v>121.07942963999999</v>
      </c>
      <c r="K43" s="8">
        <v>137.01087035999998</v>
      </c>
      <c r="L43" s="8">
        <v>254.90411856</v>
      </c>
      <c r="M43" s="8">
        <v>140.19731855999999</v>
      </c>
      <c r="N43" s="8">
        <v>108.33417035999999</v>
      </c>
      <c r="O43" s="8">
        <v>108.33417035999999</v>
      </c>
      <c r="P43" s="8">
        <v>111.52061856</v>
      </c>
      <c r="Q43" s="8">
        <v>105.14798892000002</v>
      </c>
      <c r="R43" s="8">
        <v>146.56968143999998</v>
      </c>
      <c r="S43" s="8">
        <v>117.89298144</v>
      </c>
      <c r="T43" s="8">
        <v>113.2569594</v>
      </c>
      <c r="U43" s="8">
        <v>118.56548340000001</v>
      </c>
      <c r="V43" s="8">
        <v>81.910258560000003</v>
      </c>
      <c r="W43" s="8">
        <v>51.873082559999979</v>
      </c>
      <c r="X43" s="8">
        <v>87.301478160000002</v>
      </c>
      <c r="Y43" s="8">
        <v>96.796533599999989</v>
      </c>
      <c r="Z43" s="8">
        <v>102.06664416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3.1268980800000006</v>
      </c>
      <c r="F44" s="8">
        <v>3.1268980800000001</v>
      </c>
      <c r="G44" s="8">
        <v>0</v>
      </c>
      <c r="H44" s="8">
        <v>0</v>
      </c>
      <c r="I44" s="8">
        <v>0</v>
      </c>
      <c r="J44" s="8">
        <v>281.73596904000004</v>
      </c>
      <c r="K44" s="8">
        <v>303.40803096000002</v>
      </c>
      <c r="L44" s="8">
        <v>371.5199071200002</v>
      </c>
      <c r="M44" s="8">
        <v>250.77600000000001</v>
      </c>
      <c r="N44" s="8">
        <v>260.06390712000001</v>
      </c>
      <c r="O44" s="8">
        <v>263.15987616000001</v>
      </c>
      <c r="P44" s="8">
        <v>272.44806192000004</v>
      </c>
      <c r="Q44" s="8">
        <v>164.08803096</v>
      </c>
      <c r="R44" s="8">
        <v>157.89609288</v>
      </c>
      <c r="S44" s="8">
        <v>229.10393808000001</v>
      </c>
      <c r="T44" s="8">
        <v>193.82198400000001</v>
      </c>
      <c r="U44" s="8">
        <v>201.47232384000003</v>
      </c>
      <c r="V44" s="8">
        <v>193.76012592000006</v>
      </c>
      <c r="W44" s="8">
        <v>145.62645912000002</v>
      </c>
      <c r="X44" s="8">
        <v>139.29213600000003</v>
      </c>
      <c r="Y44" s="8">
        <v>154.73185704000002</v>
      </c>
      <c r="Z44" s="8">
        <v>122.90810399999999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0</v>
      </c>
      <c r="H61" s="49">
        <f t="shared" si="24"/>
        <v>0</v>
      </c>
      <c r="I61" s="49">
        <f t="shared" si="24"/>
        <v>0</v>
      </c>
      <c r="J61" s="49">
        <f t="shared" si="24"/>
        <v>0</v>
      </c>
      <c r="K61" s="49">
        <f t="shared" si="24"/>
        <v>0</v>
      </c>
      <c r="L61" s="49">
        <f t="shared" si="24"/>
        <v>2.6196566399999996</v>
      </c>
      <c r="M61" s="49">
        <f t="shared" si="24"/>
        <v>0</v>
      </c>
      <c r="N61" s="49">
        <f t="shared" si="24"/>
        <v>5.2393132799999993</v>
      </c>
      <c r="O61" s="49">
        <f t="shared" si="24"/>
        <v>5.2393132799999993</v>
      </c>
      <c r="P61" s="49">
        <f t="shared" si="24"/>
        <v>5.2393132799999993</v>
      </c>
      <c r="Q61" s="49">
        <f t="shared" si="24"/>
        <v>5.2393132799999993</v>
      </c>
      <c r="R61" s="49">
        <f t="shared" si="24"/>
        <v>7.858715039999999</v>
      </c>
      <c r="S61" s="49">
        <f t="shared" si="24"/>
        <v>7.858715039999999</v>
      </c>
      <c r="T61" s="49">
        <f t="shared" si="24"/>
        <v>6.1849180800000001</v>
      </c>
      <c r="U61" s="49">
        <f t="shared" si="24"/>
        <v>6.7925519999999997</v>
      </c>
      <c r="V61" s="49">
        <f t="shared" si="24"/>
        <v>4.8095856000000001</v>
      </c>
      <c r="W61" s="49">
        <f t="shared" si="24"/>
        <v>3.2377406400000002</v>
      </c>
      <c r="X61" s="49">
        <f t="shared" si="24"/>
        <v>6.9462446400000015</v>
      </c>
      <c r="Y61" s="49">
        <f t="shared" ref="Y61:Z61" si="25">SUM(Y62:Y72)</f>
        <v>6.9049540799999987</v>
      </c>
      <c r="Z61" s="49">
        <f t="shared" si="25"/>
        <v>7.5059611200000003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2.6196566399999996</v>
      </c>
      <c r="M69" s="52">
        <v>0</v>
      </c>
      <c r="N69" s="52">
        <v>5.2393132799999993</v>
      </c>
      <c r="O69" s="52">
        <v>5.2393132799999993</v>
      </c>
      <c r="P69" s="52">
        <v>5.2393132799999993</v>
      </c>
      <c r="Q69" s="52">
        <v>5.2393132799999993</v>
      </c>
      <c r="R69" s="52">
        <v>7.858715039999999</v>
      </c>
      <c r="S69" s="52">
        <v>7.858715039999999</v>
      </c>
      <c r="T69" s="52">
        <v>6.1849180800000001</v>
      </c>
      <c r="U69" s="52">
        <v>6.7925519999999997</v>
      </c>
      <c r="V69" s="52">
        <v>4.8095856000000001</v>
      </c>
      <c r="W69" s="52">
        <v>3.2377406400000002</v>
      </c>
      <c r="X69" s="52">
        <v>6.9462446400000015</v>
      </c>
      <c r="Y69" s="52">
        <v>6.9049540799999987</v>
      </c>
      <c r="Z69" s="52">
        <v>7.5059611200000003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9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236</v>
      </c>
      <c r="B1" s="4" t="s">
        <v>235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V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ref="W3:X3" si="3">SUM(W4,W8,W11)</f>
        <v>0</v>
      </c>
      <c r="X3" s="24">
        <f t="shared" si="3"/>
        <v>0</v>
      </c>
      <c r="Y3" s="24">
        <f t="shared" ref="Y3:Z3" si="4">SUM(Y4,Y8,Y11)</f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V4" si="5">SUM(C5:C7)</f>
        <v>0</v>
      </c>
      <c r="D4" s="19">
        <f t="shared" si="5"/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ref="W4:X4" si="6">SUM(W5:W7)</f>
        <v>0</v>
      </c>
      <c r="X4" s="19">
        <f t="shared" si="6"/>
        <v>0</v>
      </c>
      <c r="Y4" s="19">
        <f t="shared" ref="Y4:Z4" si="7">SUM(Y5:Y7)</f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0</v>
      </c>
      <c r="D26" s="27">
        <f t="shared" si="16"/>
        <v>0</v>
      </c>
      <c r="E26" s="27">
        <f t="shared" si="16"/>
        <v>0</v>
      </c>
      <c r="F26" s="27">
        <f t="shared" si="16"/>
        <v>0</v>
      </c>
      <c r="G26" s="27">
        <f t="shared" si="16"/>
        <v>0</v>
      </c>
      <c r="H26" s="27">
        <f t="shared" si="16"/>
        <v>0</v>
      </c>
      <c r="I26" s="27">
        <f t="shared" si="16"/>
        <v>0</v>
      </c>
      <c r="J26" s="27">
        <f t="shared" si="16"/>
        <v>0</v>
      </c>
      <c r="K26" s="27">
        <f t="shared" si="16"/>
        <v>0</v>
      </c>
      <c r="L26" s="27">
        <f t="shared" si="16"/>
        <v>0</v>
      </c>
      <c r="M26" s="27">
        <f t="shared" si="16"/>
        <v>0</v>
      </c>
      <c r="N26" s="27">
        <f t="shared" si="16"/>
        <v>0</v>
      </c>
      <c r="O26" s="27">
        <f t="shared" si="16"/>
        <v>0</v>
      </c>
      <c r="P26" s="27">
        <f t="shared" si="16"/>
        <v>0</v>
      </c>
      <c r="Q26" s="27">
        <f t="shared" si="16"/>
        <v>0</v>
      </c>
      <c r="R26" s="27">
        <f t="shared" si="16"/>
        <v>0</v>
      </c>
      <c r="S26" s="27">
        <f t="shared" si="16"/>
        <v>0</v>
      </c>
      <c r="T26" s="27">
        <f t="shared" si="16"/>
        <v>0</v>
      </c>
      <c r="U26" s="27">
        <f t="shared" si="16"/>
        <v>0</v>
      </c>
      <c r="V26" s="27">
        <f t="shared" si="16"/>
        <v>0</v>
      </c>
      <c r="W26" s="27">
        <f t="shared" si="16"/>
        <v>0</v>
      </c>
      <c r="X26" s="27">
        <f t="shared" si="16"/>
        <v>0</v>
      </c>
      <c r="Y26" s="27">
        <f t="shared" ref="Y26:Z26" si="17">SUM(Y27,Y33)</f>
        <v>0</v>
      </c>
      <c r="Z26" s="27">
        <f t="shared" si="17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0</v>
      </c>
      <c r="D33" s="19">
        <f t="shared" si="20"/>
        <v>0</v>
      </c>
      <c r="E33" s="19">
        <f t="shared" si="20"/>
        <v>0</v>
      </c>
      <c r="F33" s="19">
        <f t="shared" si="20"/>
        <v>0</v>
      </c>
      <c r="G33" s="19">
        <f t="shared" si="20"/>
        <v>0</v>
      </c>
      <c r="H33" s="19">
        <f t="shared" si="20"/>
        <v>0</v>
      </c>
      <c r="I33" s="19">
        <f t="shared" si="20"/>
        <v>0</v>
      </c>
      <c r="J33" s="19">
        <f t="shared" si="20"/>
        <v>0</v>
      </c>
      <c r="K33" s="19">
        <f t="shared" si="20"/>
        <v>0</v>
      </c>
      <c r="L33" s="19">
        <f t="shared" si="20"/>
        <v>0</v>
      </c>
      <c r="M33" s="19">
        <f t="shared" si="20"/>
        <v>0</v>
      </c>
      <c r="N33" s="19">
        <f t="shared" si="20"/>
        <v>0</v>
      </c>
      <c r="O33" s="19">
        <f t="shared" si="20"/>
        <v>0</v>
      </c>
      <c r="P33" s="19">
        <f t="shared" si="20"/>
        <v>0</v>
      </c>
      <c r="Q33" s="19">
        <f t="shared" si="20"/>
        <v>0</v>
      </c>
      <c r="R33" s="19">
        <f t="shared" si="20"/>
        <v>0</v>
      </c>
      <c r="S33" s="19">
        <f t="shared" si="20"/>
        <v>0</v>
      </c>
      <c r="T33" s="19">
        <f t="shared" si="20"/>
        <v>0</v>
      </c>
      <c r="U33" s="19">
        <f t="shared" si="20"/>
        <v>0</v>
      </c>
      <c r="V33" s="19">
        <f t="shared" si="20"/>
        <v>0</v>
      </c>
      <c r="W33" s="19">
        <f t="shared" si="20"/>
        <v>0</v>
      </c>
      <c r="X33" s="19">
        <f t="shared" si="20"/>
        <v>0</v>
      </c>
      <c r="Y33" s="19">
        <f t="shared" ref="Y33:Z33" si="21">SUM(Y34:Y50)</f>
        <v>0</v>
      </c>
      <c r="Z33" s="19">
        <f t="shared" si="21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0</v>
      </c>
      <c r="H61" s="49">
        <f t="shared" si="24"/>
        <v>0</v>
      </c>
      <c r="I61" s="49">
        <f t="shared" si="24"/>
        <v>0</v>
      </c>
      <c r="J61" s="49">
        <f t="shared" si="24"/>
        <v>0</v>
      </c>
      <c r="K61" s="49">
        <f t="shared" si="24"/>
        <v>0</v>
      </c>
      <c r="L61" s="49">
        <f t="shared" si="24"/>
        <v>0</v>
      </c>
      <c r="M61" s="49">
        <f t="shared" si="24"/>
        <v>0</v>
      </c>
      <c r="N61" s="49">
        <f t="shared" si="24"/>
        <v>0</v>
      </c>
      <c r="O61" s="49">
        <f t="shared" si="24"/>
        <v>0</v>
      </c>
      <c r="P61" s="49">
        <f t="shared" si="24"/>
        <v>0</v>
      </c>
      <c r="Q61" s="49">
        <f t="shared" si="24"/>
        <v>0</v>
      </c>
      <c r="R61" s="49">
        <f t="shared" si="24"/>
        <v>0</v>
      </c>
      <c r="S61" s="49">
        <f t="shared" si="24"/>
        <v>0</v>
      </c>
      <c r="T61" s="49">
        <f t="shared" si="24"/>
        <v>0</v>
      </c>
      <c r="U61" s="49">
        <f t="shared" si="24"/>
        <v>0</v>
      </c>
      <c r="V61" s="49">
        <f t="shared" si="24"/>
        <v>0</v>
      </c>
      <c r="W61" s="49">
        <f t="shared" si="24"/>
        <v>0</v>
      </c>
      <c r="X61" s="49">
        <f t="shared" si="24"/>
        <v>0</v>
      </c>
      <c r="Y61" s="49">
        <f t="shared" ref="Y61:Z61" si="25">SUM(Y62:Y72)</f>
        <v>0</v>
      </c>
      <c r="Z61" s="49">
        <f t="shared" si="25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1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161</v>
      </c>
      <c r="B1" s="4" t="s">
        <v>169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3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162</v>
      </c>
      <c r="B1" s="4" t="s">
        <v>168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5416.6374878399993</v>
      </c>
      <c r="D2" s="21">
        <f t="shared" ref="D2:X2" si="0">SUM(D3,D17,D22,D25,D26,D51,D52)</f>
        <v>5976.3199557599992</v>
      </c>
      <c r="E2" s="21">
        <f t="shared" si="0"/>
        <v>6086.1131841600009</v>
      </c>
      <c r="F2" s="21">
        <f t="shared" si="0"/>
        <v>5756.135439239999</v>
      </c>
      <c r="G2" s="21">
        <f t="shared" si="0"/>
        <v>6089.6204128800009</v>
      </c>
      <c r="H2" s="21">
        <f t="shared" si="0"/>
        <v>6705.4473068400002</v>
      </c>
      <c r="I2" s="21">
        <f t="shared" si="0"/>
        <v>5563.9521460800006</v>
      </c>
      <c r="J2" s="21">
        <f t="shared" si="0"/>
        <v>5373.1951703999994</v>
      </c>
      <c r="K2" s="21">
        <f t="shared" si="0"/>
        <v>4701.4781795999997</v>
      </c>
      <c r="L2" s="21">
        <f t="shared" si="0"/>
        <v>4932.3079821600004</v>
      </c>
      <c r="M2" s="21">
        <f t="shared" si="0"/>
        <v>4984.9092464400001</v>
      </c>
      <c r="N2" s="21">
        <f t="shared" si="0"/>
        <v>4394.5944613199999</v>
      </c>
      <c r="O2" s="21">
        <f t="shared" si="0"/>
        <v>4035.4536877200003</v>
      </c>
      <c r="P2" s="21">
        <f t="shared" si="0"/>
        <v>3979.0135342799995</v>
      </c>
      <c r="Q2" s="21">
        <f t="shared" si="0"/>
        <v>3979.4986529999996</v>
      </c>
      <c r="R2" s="21">
        <f t="shared" si="0"/>
        <v>4030.3421132399999</v>
      </c>
      <c r="S2" s="21">
        <f t="shared" si="0"/>
        <v>3911.8637865599999</v>
      </c>
      <c r="T2" s="21">
        <f t="shared" si="0"/>
        <v>3943.1641870800004</v>
      </c>
      <c r="U2" s="21">
        <f t="shared" si="0"/>
        <v>4068.3948508800004</v>
      </c>
      <c r="V2" s="21">
        <f t="shared" si="0"/>
        <v>4083.8097290400001</v>
      </c>
      <c r="W2" s="21">
        <f t="shared" si="0"/>
        <v>4054.4505180000006</v>
      </c>
      <c r="X2" s="21">
        <f t="shared" si="0"/>
        <v>3983.6296133999995</v>
      </c>
      <c r="Y2" s="21">
        <f t="shared" ref="Y2:Z2" si="1">SUM(Y3,Y17,Y22,Y25,Y26,Y51,Y52)</f>
        <v>3771.9138488400004</v>
      </c>
      <c r="Z2" s="21">
        <f t="shared" si="1"/>
        <v>3702.1717529999996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f>FC_OTH_CP_E!C5+FC_OTH_HH_E!C5+FC_OTH_AFF_E!C5</f>
        <v>0</v>
      </c>
      <c r="D5" s="8">
        <f>FC_OTH_CP_E!D5+FC_OTH_HH_E!D5+FC_OTH_AFF_E!D5</f>
        <v>0</v>
      </c>
      <c r="E5" s="8">
        <f>FC_OTH_CP_E!E5+FC_OTH_HH_E!E5+FC_OTH_AFF_E!E5</f>
        <v>0</v>
      </c>
      <c r="F5" s="8">
        <f>FC_OTH_CP_E!F5+FC_OTH_HH_E!F5+FC_OTH_AFF_E!F5</f>
        <v>0</v>
      </c>
      <c r="G5" s="8">
        <f>FC_OTH_CP_E!G5+FC_OTH_HH_E!G5+FC_OTH_AFF_E!G5</f>
        <v>0</v>
      </c>
      <c r="H5" s="8">
        <f>FC_OTH_CP_E!H5+FC_OTH_HH_E!H5+FC_OTH_AFF_E!H5</f>
        <v>0</v>
      </c>
      <c r="I5" s="8">
        <f>FC_OTH_CP_E!I5+FC_OTH_HH_E!I5+FC_OTH_AFF_E!I5</f>
        <v>0</v>
      </c>
      <c r="J5" s="8">
        <f>FC_OTH_CP_E!J5+FC_OTH_HH_E!J5+FC_OTH_AFF_E!J5</f>
        <v>0</v>
      </c>
      <c r="K5" s="8">
        <f>FC_OTH_CP_E!K5+FC_OTH_HH_E!K5+FC_OTH_AFF_E!K5</f>
        <v>0</v>
      </c>
      <c r="L5" s="8">
        <f>FC_OTH_CP_E!L5+FC_OTH_HH_E!L5+FC_OTH_AFF_E!L5</f>
        <v>0</v>
      </c>
      <c r="M5" s="8">
        <f>FC_OTH_CP_E!M5+FC_OTH_HH_E!M5+FC_OTH_AFF_E!M5</f>
        <v>0</v>
      </c>
      <c r="N5" s="8">
        <f>FC_OTH_CP_E!N5+FC_OTH_HH_E!N5+FC_OTH_AFF_E!N5</f>
        <v>0</v>
      </c>
      <c r="O5" s="8">
        <f>FC_OTH_CP_E!O5+FC_OTH_HH_E!O5+FC_OTH_AFF_E!O5</f>
        <v>0</v>
      </c>
      <c r="P5" s="8">
        <f>FC_OTH_CP_E!P5+FC_OTH_HH_E!P5+FC_OTH_AFF_E!P5</f>
        <v>0</v>
      </c>
      <c r="Q5" s="8">
        <f>FC_OTH_CP_E!Q5+FC_OTH_HH_E!Q5+FC_OTH_AFF_E!Q5</f>
        <v>0</v>
      </c>
      <c r="R5" s="8">
        <f>FC_OTH_CP_E!R5+FC_OTH_HH_E!R5+FC_OTH_AFF_E!R5</f>
        <v>0</v>
      </c>
      <c r="S5" s="8">
        <f>FC_OTH_CP_E!S5+FC_OTH_HH_E!S5+FC_OTH_AFF_E!S5</f>
        <v>0</v>
      </c>
      <c r="T5" s="8">
        <f>FC_OTH_CP_E!T5+FC_OTH_HH_E!T5+FC_OTH_AFF_E!T5</f>
        <v>0</v>
      </c>
      <c r="U5" s="8">
        <f>FC_OTH_CP_E!U5+FC_OTH_HH_E!U5+FC_OTH_AFF_E!U5</f>
        <v>0</v>
      </c>
      <c r="V5" s="8">
        <f>FC_OTH_CP_E!V5+FC_OTH_HH_E!V5+FC_OTH_AFF_E!V5</f>
        <v>0</v>
      </c>
      <c r="W5" s="8">
        <f>FC_OTH_CP_E!W5+FC_OTH_HH_E!W5+FC_OTH_AFF_E!W5</f>
        <v>0</v>
      </c>
      <c r="X5" s="8">
        <f>FC_OTH_CP_E!X5+FC_OTH_HH_E!X5+FC_OTH_AFF_E!X5</f>
        <v>0</v>
      </c>
      <c r="Y5" s="8">
        <f>FC_OTH_CP_E!Y5+FC_OTH_HH_E!Y5+FC_OTH_AFF_E!Y5</f>
        <v>0</v>
      </c>
      <c r="Z5" s="8">
        <f>FC_OTH_CP_E!Z5+FC_OTH_HH_E!Z5+FC_OTH_AFF_E!Z5</f>
        <v>0</v>
      </c>
    </row>
    <row r="6" spans="1:26" ht="11.25" customHeight="1" x14ac:dyDescent="0.2">
      <c r="A6" s="28" t="s">
        <v>6</v>
      </c>
      <c r="B6" s="7" t="s">
        <v>7</v>
      </c>
      <c r="C6" s="8">
        <f>FC_OTH_CP_E!C6+FC_OTH_HH_E!C6+FC_OTH_AFF_E!C6</f>
        <v>0</v>
      </c>
      <c r="D6" s="8">
        <f>FC_OTH_CP_E!D6+FC_OTH_HH_E!D6+FC_OTH_AFF_E!D6</f>
        <v>0</v>
      </c>
      <c r="E6" s="8">
        <f>FC_OTH_CP_E!E6+FC_OTH_HH_E!E6+FC_OTH_AFF_E!E6</f>
        <v>0</v>
      </c>
      <c r="F6" s="8">
        <f>FC_OTH_CP_E!F6+FC_OTH_HH_E!F6+FC_OTH_AFF_E!F6</f>
        <v>0</v>
      </c>
      <c r="G6" s="8">
        <f>FC_OTH_CP_E!G6+FC_OTH_HH_E!G6+FC_OTH_AFF_E!G6</f>
        <v>0</v>
      </c>
      <c r="H6" s="8">
        <f>FC_OTH_CP_E!H6+FC_OTH_HH_E!H6+FC_OTH_AFF_E!H6</f>
        <v>0</v>
      </c>
      <c r="I6" s="8">
        <f>FC_OTH_CP_E!I6+FC_OTH_HH_E!I6+FC_OTH_AFF_E!I6</f>
        <v>0</v>
      </c>
      <c r="J6" s="8">
        <f>FC_OTH_CP_E!J6+FC_OTH_HH_E!J6+FC_OTH_AFF_E!J6</f>
        <v>0</v>
      </c>
      <c r="K6" s="8">
        <f>FC_OTH_CP_E!K6+FC_OTH_HH_E!K6+FC_OTH_AFF_E!K6</f>
        <v>0</v>
      </c>
      <c r="L6" s="8">
        <f>FC_OTH_CP_E!L6+FC_OTH_HH_E!L6+FC_OTH_AFF_E!L6</f>
        <v>0</v>
      </c>
      <c r="M6" s="8">
        <f>FC_OTH_CP_E!M6+FC_OTH_HH_E!M6+FC_OTH_AFF_E!M6</f>
        <v>0</v>
      </c>
      <c r="N6" s="8">
        <f>FC_OTH_CP_E!N6+FC_OTH_HH_E!N6+FC_OTH_AFF_E!N6</f>
        <v>0</v>
      </c>
      <c r="O6" s="8">
        <f>FC_OTH_CP_E!O6+FC_OTH_HH_E!O6+FC_OTH_AFF_E!O6</f>
        <v>0</v>
      </c>
      <c r="P6" s="8">
        <f>FC_OTH_CP_E!P6+FC_OTH_HH_E!P6+FC_OTH_AFF_E!P6</f>
        <v>0</v>
      </c>
      <c r="Q6" s="8">
        <f>FC_OTH_CP_E!Q6+FC_OTH_HH_E!Q6+FC_OTH_AFF_E!Q6</f>
        <v>0</v>
      </c>
      <c r="R6" s="8">
        <f>FC_OTH_CP_E!R6+FC_OTH_HH_E!R6+FC_OTH_AFF_E!R6</f>
        <v>0</v>
      </c>
      <c r="S6" s="8">
        <f>FC_OTH_CP_E!S6+FC_OTH_HH_E!S6+FC_OTH_AFF_E!S6</f>
        <v>0</v>
      </c>
      <c r="T6" s="8">
        <f>FC_OTH_CP_E!T6+FC_OTH_HH_E!T6+FC_OTH_AFF_E!T6</f>
        <v>0</v>
      </c>
      <c r="U6" s="8">
        <f>FC_OTH_CP_E!U6+FC_OTH_HH_E!U6+FC_OTH_AFF_E!U6</f>
        <v>0</v>
      </c>
      <c r="V6" s="8">
        <f>FC_OTH_CP_E!V6+FC_OTH_HH_E!V6+FC_OTH_AFF_E!V6</f>
        <v>0</v>
      </c>
      <c r="W6" s="8">
        <f>FC_OTH_CP_E!W6+FC_OTH_HH_E!W6+FC_OTH_AFF_E!W6</f>
        <v>0</v>
      </c>
      <c r="X6" s="8">
        <f>FC_OTH_CP_E!X6+FC_OTH_HH_E!X6+FC_OTH_AFF_E!X6</f>
        <v>0</v>
      </c>
      <c r="Y6" s="8">
        <f>FC_OTH_CP_E!Y6+FC_OTH_HH_E!Y6+FC_OTH_AFF_E!Y6</f>
        <v>0</v>
      </c>
      <c r="Z6" s="8">
        <f>FC_OTH_CP_E!Z6+FC_OTH_HH_E!Z6+FC_OTH_AFF_E!Z6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FC_OTH_CP_E!C7+FC_OTH_HH_E!C7+FC_OTH_AFF_E!C7</f>
        <v>0</v>
      </c>
      <c r="D7" s="8">
        <f>FC_OTH_CP_E!D7+FC_OTH_HH_E!D7+FC_OTH_AFF_E!D7</f>
        <v>0</v>
      </c>
      <c r="E7" s="8">
        <f>FC_OTH_CP_E!E7+FC_OTH_HH_E!E7+FC_OTH_AFF_E!E7</f>
        <v>0</v>
      </c>
      <c r="F7" s="8">
        <f>FC_OTH_CP_E!F7+FC_OTH_HH_E!F7+FC_OTH_AFF_E!F7</f>
        <v>0</v>
      </c>
      <c r="G7" s="8">
        <f>FC_OTH_CP_E!G7+FC_OTH_HH_E!G7+FC_OTH_AFF_E!G7</f>
        <v>0</v>
      </c>
      <c r="H7" s="8">
        <f>FC_OTH_CP_E!H7+FC_OTH_HH_E!H7+FC_OTH_AFF_E!H7</f>
        <v>0</v>
      </c>
      <c r="I7" s="8">
        <f>FC_OTH_CP_E!I7+FC_OTH_HH_E!I7+FC_OTH_AFF_E!I7</f>
        <v>0</v>
      </c>
      <c r="J7" s="8">
        <f>FC_OTH_CP_E!J7+FC_OTH_HH_E!J7+FC_OTH_AFF_E!J7</f>
        <v>0</v>
      </c>
      <c r="K7" s="8">
        <f>FC_OTH_CP_E!K7+FC_OTH_HH_E!K7+FC_OTH_AFF_E!K7</f>
        <v>0</v>
      </c>
      <c r="L7" s="8">
        <f>FC_OTH_CP_E!L7+FC_OTH_HH_E!L7+FC_OTH_AFF_E!L7</f>
        <v>0</v>
      </c>
      <c r="M7" s="8">
        <f>FC_OTH_CP_E!M7+FC_OTH_HH_E!M7+FC_OTH_AFF_E!M7</f>
        <v>0</v>
      </c>
      <c r="N7" s="8">
        <f>FC_OTH_CP_E!N7+FC_OTH_HH_E!N7+FC_OTH_AFF_E!N7</f>
        <v>0</v>
      </c>
      <c r="O7" s="8">
        <f>FC_OTH_CP_E!O7+FC_OTH_HH_E!O7+FC_OTH_AFF_E!O7</f>
        <v>0</v>
      </c>
      <c r="P7" s="8">
        <f>FC_OTH_CP_E!P7+FC_OTH_HH_E!P7+FC_OTH_AFF_E!P7</f>
        <v>0</v>
      </c>
      <c r="Q7" s="8">
        <f>FC_OTH_CP_E!Q7+FC_OTH_HH_E!Q7+FC_OTH_AFF_E!Q7</f>
        <v>0</v>
      </c>
      <c r="R7" s="8">
        <f>FC_OTH_CP_E!R7+FC_OTH_HH_E!R7+FC_OTH_AFF_E!R7</f>
        <v>0</v>
      </c>
      <c r="S7" s="8">
        <f>FC_OTH_CP_E!S7+FC_OTH_HH_E!S7+FC_OTH_AFF_E!S7</f>
        <v>0</v>
      </c>
      <c r="T7" s="8">
        <f>FC_OTH_CP_E!T7+FC_OTH_HH_E!T7+FC_OTH_AFF_E!T7</f>
        <v>0</v>
      </c>
      <c r="U7" s="8">
        <f>FC_OTH_CP_E!U7+FC_OTH_HH_E!U7+FC_OTH_AFF_E!U7</f>
        <v>0</v>
      </c>
      <c r="V7" s="8">
        <f>FC_OTH_CP_E!V7+FC_OTH_HH_E!V7+FC_OTH_AFF_E!V7</f>
        <v>0</v>
      </c>
      <c r="W7" s="8">
        <f>FC_OTH_CP_E!W7+FC_OTH_HH_E!W7+FC_OTH_AFF_E!W7</f>
        <v>0</v>
      </c>
      <c r="X7" s="8">
        <f>FC_OTH_CP_E!X7+FC_OTH_HH_E!X7+FC_OTH_AFF_E!X7</f>
        <v>0</v>
      </c>
      <c r="Y7" s="8">
        <f>FC_OTH_CP_E!Y7+FC_OTH_HH_E!Y7+FC_OTH_AFF_E!Y7</f>
        <v>0</v>
      </c>
      <c r="Z7" s="8">
        <f>FC_OTH_CP_E!Z7+FC_OTH_HH_E!Z7+FC_OTH_AFF_E!Z7</f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0</v>
      </c>
      <c r="D8" s="19">
        <f t="shared" ref="D8:W8" si="9">SUM(D9:D10)</f>
        <v>0</v>
      </c>
      <c r="E8" s="19">
        <f t="shared" si="9"/>
        <v>0</v>
      </c>
      <c r="F8" s="19">
        <f t="shared" si="9"/>
        <v>0</v>
      </c>
      <c r="G8" s="19">
        <f t="shared" si="9"/>
        <v>0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ref="X8:Z8" si="10">SUM(X9:X10)</f>
        <v>0</v>
      </c>
      <c r="Y8" s="19">
        <f t="shared" si="10"/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f>FC_OTH_CP_E!C9+FC_OTH_HH_E!C9+FC_OTH_AFF_E!C9</f>
        <v>0</v>
      </c>
      <c r="D9" s="8">
        <f>FC_OTH_CP_E!D9+FC_OTH_HH_E!D9+FC_OTH_AFF_E!D9</f>
        <v>0</v>
      </c>
      <c r="E9" s="8">
        <f>FC_OTH_CP_E!E9+FC_OTH_HH_E!E9+FC_OTH_AFF_E!E9</f>
        <v>0</v>
      </c>
      <c r="F9" s="8">
        <f>FC_OTH_CP_E!F9+FC_OTH_HH_E!F9+FC_OTH_AFF_E!F9</f>
        <v>0</v>
      </c>
      <c r="G9" s="8">
        <f>FC_OTH_CP_E!G9+FC_OTH_HH_E!G9+FC_OTH_AFF_E!G9</f>
        <v>0</v>
      </c>
      <c r="H9" s="8">
        <f>FC_OTH_CP_E!H9+FC_OTH_HH_E!H9+FC_OTH_AFF_E!H9</f>
        <v>0</v>
      </c>
      <c r="I9" s="8">
        <f>FC_OTH_CP_E!I9+FC_OTH_HH_E!I9+FC_OTH_AFF_E!I9</f>
        <v>0</v>
      </c>
      <c r="J9" s="8">
        <f>FC_OTH_CP_E!J9+FC_OTH_HH_E!J9+FC_OTH_AFF_E!J9</f>
        <v>0</v>
      </c>
      <c r="K9" s="8">
        <f>FC_OTH_CP_E!K9+FC_OTH_HH_E!K9+FC_OTH_AFF_E!K9</f>
        <v>0</v>
      </c>
      <c r="L9" s="8">
        <f>FC_OTH_CP_E!L9+FC_OTH_HH_E!L9+FC_OTH_AFF_E!L9</f>
        <v>0</v>
      </c>
      <c r="M9" s="8">
        <f>FC_OTH_CP_E!M9+FC_OTH_HH_E!M9+FC_OTH_AFF_E!M9</f>
        <v>0</v>
      </c>
      <c r="N9" s="8">
        <f>FC_OTH_CP_E!N9+FC_OTH_HH_E!N9+FC_OTH_AFF_E!N9</f>
        <v>0</v>
      </c>
      <c r="O9" s="8">
        <f>FC_OTH_CP_E!O9+FC_OTH_HH_E!O9+FC_OTH_AFF_E!O9</f>
        <v>0</v>
      </c>
      <c r="P9" s="8">
        <f>FC_OTH_CP_E!P9+FC_OTH_HH_E!P9+FC_OTH_AFF_E!P9</f>
        <v>0</v>
      </c>
      <c r="Q9" s="8">
        <f>FC_OTH_CP_E!Q9+FC_OTH_HH_E!Q9+FC_OTH_AFF_E!Q9</f>
        <v>0</v>
      </c>
      <c r="R9" s="8">
        <f>FC_OTH_CP_E!R9+FC_OTH_HH_E!R9+FC_OTH_AFF_E!R9</f>
        <v>0</v>
      </c>
      <c r="S9" s="8">
        <f>FC_OTH_CP_E!S9+FC_OTH_HH_E!S9+FC_OTH_AFF_E!S9</f>
        <v>0</v>
      </c>
      <c r="T9" s="8">
        <f>FC_OTH_CP_E!T9+FC_OTH_HH_E!T9+FC_OTH_AFF_E!T9</f>
        <v>0</v>
      </c>
      <c r="U9" s="8">
        <f>FC_OTH_CP_E!U9+FC_OTH_HH_E!U9+FC_OTH_AFF_E!U9</f>
        <v>0</v>
      </c>
      <c r="V9" s="8">
        <f>FC_OTH_CP_E!V9+FC_OTH_HH_E!V9+FC_OTH_AFF_E!V9</f>
        <v>0</v>
      </c>
      <c r="W9" s="8">
        <f>FC_OTH_CP_E!W9+FC_OTH_HH_E!W9+FC_OTH_AFF_E!W9</f>
        <v>0</v>
      </c>
      <c r="X9" s="8">
        <f>FC_OTH_CP_E!X9+FC_OTH_HH_E!X9+FC_OTH_AFF_E!X9</f>
        <v>0</v>
      </c>
      <c r="Y9" s="8">
        <f>FC_OTH_CP_E!Y9+FC_OTH_HH_E!Y9+FC_OTH_AFF_E!Y9</f>
        <v>0</v>
      </c>
      <c r="Z9" s="8">
        <f>FC_OTH_CP_E!Z9+FC_OTH_HH_E!Z9+FC_OTH_AFF_E!Z9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FC_OTH_CP_E!C10+FC_OTH_HH_E!C10+FC_OTH_AFF_E!C10</f>
        <v>0</v>
      </c>
      <c r="D10" s="8">
        <f>FC_OTH_CP_E!D10+FC_OTH_HH_E!D10+FC_OTH_AFF_E!D10</f>
        <v>0</v>
      </c>
      <c r="E10" s="8">
        <f>FC_OTH_CP_E!E10+FC_OTH_HH_E!E10+FC_OTH_AFF_E!E10</f>
        <v>0</v>
      </c>
      <c r="F10" s="8">
        <f>FC_OTH_CP_E!F10+FC_OTH_HH_E!F10+FC_OTH_AFF_E!F10</f>
        <v>0</v>
      </c>
      <c r="G10" s="8">
        <f>FC_OTH_CP_E!G10+FC_OTH_HH_E!G10+FC_OTH_AFF_E!G10</f>
        <v>0</v>
      </c>
      <c r="H10" s="8">
        <f>FC_OTH_CP_E!H10+FC_OTH_HH_E!H10+FC_OTH_AFF_E!H10</f>
        <v>0</v>
      </c>
      <c r="I10" s="8">
        <f>FC_OTH_CP_E!I10+FC_OTH_HH_E!I10+FC_OTH_AFF_E!I10</f>
        <v>0</v>
      </c>
      <c r="J10" s="8">
        <f>FC_OTH_CP_E!J10+FC_OTH_HH_E!J10+FC_OTH_AFF_E!J10</f>
        <v>0</v>
      </c>
      <c r="K10" s="8">
        <f>FC_OTH_CP_E!K10+FC_OTH_HH_E!K10+FC_OTH_AFF_E!K10</f>
        <v>0</v>
      </c>
      <c r="L10" s="8">
        <f>FC_OTH_CP_E!L10+FC_OTH_HH_E!L10+FC_OTH_AFF_E!L10</f>
        <v>0</v>
      </c>
      <c r="M10" s="8">
        <f>FC_OTH_CP_E!M10+FC_OTH_HH_E!M10+FC_OTH_AFF_E!M10</f>
        <v>0</v>
      </c>
      <c r="N10" s="8">
        <f>FC_OTH_CP_E!N10+FC_OTH_HH_E!N10+FC_OTH_AFF_E!N10</f>
        <v>0</v>
      </c>
      <c r="O10" s="8">
        <f>FC_OTH_CP_E!O10+FC_OTH_HH_E!O10+FC_OTH_AFF_E!O10</f>
        <v>0</v>
      </c>
      <c r="P10" s="8">
        <f>FC_OTH_CP_E!P10+FC_OTH_HH_E!P10+FC_OTH_AFF_E!P10</f>
        <v>0</v>
      </c>
      <c r="Q10" s="8">
        <f>FC_OTH_CP_E!Q10+FC_OTH_HH_E!Q10+FC_OTH_AFF_E!Q10</f>
        <v>0</v>
      </c>
      <c r="R10" s="8">
        <f>FC_OTH_CP_E!R10+FC_OTH_HH_E!R10+FC_OTH_AFF_E!R10</f>
        <v>0</v>
      </c>
      <c r="S10" s="8">
        <f>FC_OTH_CP_E!S10+FC_OTH_HH_E!S10+FC_OTH_AFF_E!S10</f>
        <v>0</v>
      </c>
      <c r="T10" s="8">
        <f>FC_OTH_CP_E!T10+FC_OTH_HH_E!T10+FC_OTH_AFF_E!T10</f>
        <v>0</v>
      </c>
      <c r="U10" s="8">
        <f>FC_OTH_CP_E!U10+FC_OTH_HH_E!U10+FC_OTH_AFF_E!U10</f>
        <v>0</v>
      </c>
      <c r="V10" s="8">
        <f>FC_OTH_CP_E!V10+FC_OTH_HH_E!V10+FC_OTH_AFF_E!V10</f>
        <v>0</v>
      </c>
      <c r="W10" s="8">
        <f>FC_OTH_CP_E!W10+FC_OTH_HH_E!W10+FC_OTH_AFF_E!W10</f>
        <v>0</v>
      </c>
      <c r="X10" s="8">
        <f>FC_OTH_CP_E!X10+FC_OTH_HH_E!X10+FC_OTH_AFF_E!X10</f>
        <v>0</v>
      </c>
      <c r="Y10" s="8">
        <f>FC_OTH_CP_E!Y10+FC_OTH_HH_E!Y10+FC_OTH_AFF_E!Y10</f>
        <v>0</v>
      </c>
      <c r="Z10" s="8">
        <f>FC_OTH_CP_E!Z10+FC_OTH_HH_E!Z10+FC_OTH_AFF_E!Z10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0</v>
      </c>
      <c r="D11" s="19">
        <f t="shared" ref="D11:W11" si="12">SUM(D12:D16)</f>
        <v>0</v>
      </c>
      <c r="E11" s="19">
        <f t="shared" si="12"/>
        <v>0</v>
      </c>
      <c r="F11" s="19">
        <f t="shared" si="12"/>
        <v>0</v>
      </c>
      <c r="G11" s="19">
        <f t="shared" si="12"/>
        <v>0</v>
      </c>
      <c r="H11" s="19">
        <f t="shared" si="12"/>
        <v>0</v>
      </c>
      <c r="I11" s="19">
        <f t="shared" si="12"/>
        <v>0</v>
      </c>
      <c r="J11" s="19">
        <f t="shared" si="12"/>
        <v>0</v>
      </c>
      <c r="K11" s="19">
        <f t="shared" si="12"/>
        <v>0</v>
      </c>
      <c r="L11" s="19">
        <f t="shared" si="12"/>
        <v>0</v>
      </c>
      <c r="M11" s="19">
        <f t="shared" si="12"/>
        <v>0</v>
      </c>
      <c r="N11" s="19">
        <f t="shared" si="12"/>
        <v>0</v>
      </c>
      <c r="O11" s="19">
        <f t="shared" si="12"/>
        <v>0</v>
      </c>
      <c r="P11" s="19">
        <f t="shared" si="12"/>
        <v>0</v>
      </c>
      <c r="Q11" s="19">
        <f t="shared" si="12"/>
        <v>0</v>
      </c>
      <c r="R11" s="19">
        <f t="shared" si="12"/>
        <v>0</v>
      </c>
      <c r="S11" s="19">
        <f t="shared" si="12"/>
        <v>0</v>
      </c>
      <c r="T11" s="19">
        <f t="shared" si="12"/>
        <v>0</v>
      </c>
      <c r="U11" s="19">
        <f t="shared" si="12"/>
        <v>0</v>
      </c>
      <c r="V11" s="19">
        <f t="shared" si="12"/>
        <v>0</v>
      </c>
      <c r="W11" s="19">
        <f t="shared" si="12"/>
        <v>0</v>
      </c>
      <c r="X11" s="19">
        <f t="shared" ref="X11:Z11" si="13">SUM(X12:X16)</f>
        <v>0</v>
      </c>
      <c r="Y11" s="19">
        <f t="shared" si="13"/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f>FC_OTH_CP_E!C12+FC_OTH_HH_E!C12+FC_OTH_AFF_E!C12</f>
        <v>0</v>
      </c>
      <c r="D12" s="8">
        <f>FC_OTH_CP_E!D12+FC_OTH_HH_E!D12+FC_OTH_AFF_E!D12</f>
        <v>0</v>
      </c>
      <c r="E12" s="8">
        <f>FC_OTH_CP_E!E12+FC_OTH_HH_E!E12+FC_OTH_AFF_E!E12</f>
        <v>0</v>
      </c>
      <c r="F12" s="8">
        <f>FC_OTH_CP_E!F12+FC_OTH_HH_E!F12+FC_OTH_AFF_E!F12</f>
        <v>0</v>
      </c>
      <c r="G12" s="8">
        <f>FC_OTH_CP_E!G12+FC_OTH_HH_E!G12+FC_OTH_AFF_E!G12</f>
        <v>0</v>
      </c>
      <c r="H12" s="8">
        <f>FC_OTH_CP_E!H12+FC_OTH_HH_E!H12+FC_OTH_AFF_E!H12</f>
        <v>0</v>
      </c>
      <c r="I12" s="8">
        <f>FC_OTH_CP_E!I12+FC_OTH_HH_E!I12+FC_OTH_AFF_E!I12</f>
        <v>0</v>
      </c>
      <c r="J12" s="8">
        <f>FC_OTH_CP_E!J12+FC_OTH_HH_E!J12+FC_OTH_AFF_E!J12</f>
        <v>0</v>
      </c>
      <c r="K12" s="8">
        <f>FC_OTH_CP_E!K12+FC_OTH_HH_E!K12+FC_OTH_AFF_E!K12</f>
        <v>0</v>
      </c>
      <c r="L12" s="8">
        <f>FC_OTH_CP_E!L12+FC_OTH_HH_E!L12+FC_OTH_AFF_E!L12</f>
        <v>0</v>
      </c>
      <c r="M12" s="8">
        <f>FC_OTH_CP_E!M12+FC_OTH_HH_E!M12+FC_OTH_AFF_E!M12</f>
        <v>0</v>
      </c>
      <c r="N12" s="8">
        <f>FC_OTH_CP_E!N12+FC_OTH_HH_E!N12+FC_OTH_AFF_E!N12</f>
        <v>0</v>
      </c>
      <c r="O12" s="8">
        <f>FC_OTH_CP_E!O12+FC_OTH_HH_E!O12+FC_OTH_AFF_E!O12</f>
        <v>0</v>
      </c>
      <c r="P12" s="8">
        <f>FC_OTH_CP_E!P12+FC_OTH_HH_E!P12+FC_OTH_AFF_E!P12</f>
        <v>0</v>
      </c>
      <c r="Q12" s="8">
        <f>FC_OTH_CP_E!Q12+FC_OTH_HH_E!Q12+FC_OTH_AFF_E!Q12</f>
        <v>0</v>
      </c>
      <c r="R12" s="8">
        <f>FC_OTH_CP_E!R12+FC_OTH_HH_E!R12+FC_OTH_AFF_E!R12</f>
        <v>0</v>
      </c>
      <c r="S12" s="8">
        <f>FC_OTH_CP_E!S12+FC_OTH_HH_E!S12+FC_OTH_AFF_E!S12</f>
        <v>0</v>
      </c>
      <c r="T12" s="8">
        <f>FC_OTH_CP_E!T12+FC_OTH_HH_E!T12+FC_OTH_AFF_E!T12</f>
        <v>0</v>
      </c>
      <c r="U12" s="8">
        <f>FC_OTH_CP_E!U12+FC_OTH_HH_E!U12+FC_OTH_AFF_E!U12</f>
        <v>0</v>
      </c>
      <c r="V12" s="8">
        <f>FC_OTH_CP_E!V12+FC_OTH_HH_E!V12+FC_OTH_AFF_E!V12</f>
        <v>0</v>
      </c>
      <c r="W12" s="8">
        <f>FC_OTH_CP_E!W12+FC_OTH_HH_E!W12+FC_OTH_AFF_E!W12</f>
        <v>0</v>
      </c>
      <c r="X12" s="8">
        <f>FC_OTH_CP_E!X12+FC_OTH_HH_E!X12+FC_OTH_AFF_E!X12</f>
        <v>0</v>
      </c>
      <c r="Y12" s="8">
        <f>FC_OTH_CP_E!Y12+FC_OTH_HH_E!Y12+FC_OTH_AFF_E!Y12</f>
        <v>0</v>
      </c>
      <c r="Z12" s="8">
        <f>FC_OTH_CP_E!Z12+FC_OTH_HH_E!Z12+FC_OTH_AFF_E!Z12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FC_OTH_CP_E!C13+FC_OTH_HH_E!C13+FC_OTH_AFF_E!C13</f>
        <v>0</v>
      </c>
      <c r="D13" s="8">
        <f>FC_OTH_CP_E!D13+FC_OTH_HH_E!D13+FC_OTH_AFF_E!D13</f>
        <v>0</v>
      </c>
      <c r="E13" s="8">
        <f>FC_OTH_CP_E!E13+FC_OTH_HH_E!E13+FC_OTH_AFF_E!E13</f>
        <v>0</v>
      </c>
      <c r="F13" s="8">
        <f>FC_OTH_CP_E!F13+FC_OTH_HH_E!F13+FC_OTH_AFF_E!F13</f>
        <v>0</v>
      </c>
      <c r="G13" s="8">
        <f>FC_OTH_CP_E!G13+FC_OTH_HH_E!G13+FC_OTH_AFF_E!G13</f>
        <v>0</v>
      </c>
      <c r="H13" s="8">
        <f>FC_OTH_CP_E!H13+FC_OTH_HH_E!H13+FC_OTH_AFF_E!H13</f>
        <v>0</v>
      </c>
      <c r="I13" s="8">
        <f>FC_OTH_CP_E!I13+FC_OTH_HH_E!I13+FC_OTH_AFF_E!I13</f>
        <v>0</v>
      </c>
      <c r="J13" s="8">
        <f>FC_OTH_CP_E!J13+FC_OTH_HH_E!J13+FC_OTH_AFF_E!J13</f>
        <v>0</v>
      </c>
      <c r="K13" s="8">
        <f>FC_OTH_CP_E!K13+FC_OTH_HH_E!K13+FC_OTH_AFF_E!K13</f>
        <v>0</v>
      </c>
      <c r="L13" s="8">
        <f>FC_OTH_CP_E!L13+FC_OTH_HH_E!L13+FC_OTH_AFF_E!L13</f>
        <v>0</v>
      </c>
      <c r="M13" s="8">
        <f>FC_OTH_CP_E!M13+FC_OTH_HH_E!M13+FC_OTH_AFF_E!M13</f>
        <v>0</v>
      </c>
      <c r="N13" s="8">
        <f>FC_OTH_CP_E!N13+FC_OTH_HH_E!N13+FC_OTH_AFF_E!N13</f>
        <v>0</v>
      </c>
      <c r="O13" s="8">
        <f>FC_OTH_CP_E!O13+FC_OTH_HH_E!O13+FC_OTH_AFF_E!O13</f>
        <v>0</v>
      </c>
      <c r="P13" s="8">
        <f>FC_OTH_CP_E!P13+FC_OTH_HH_E!P13+FC_OTH_AFF_E!P13</f>
        <v>0</v>
      </c>
      <c r="Q13" s="8">
        <f>FC_OTH_CP_E!Q13+FC_OTH_HH_E!Q13+FC_OTH_AFF_E!Q13</f>
        <v>0</v>
      </c>
      <c r="R13" s="8">
        <f>FC_OTH_CP_E!R13+FC_OTH_HH_E!R13+FC_OTH_AFF_E!R13</f>
        <v>0</v>
      </c>
      <c r="S13" s="8">
        <f>FC_OTH_CP_E!S13+FC_OTH_HH_E!S13+FC_OTH_AFF_E!S13</f>
        <v>0</v>
      </c>
      <c r="T13" s="8">
        <f>FC_OTH_CP_E!T13+FC_OTH_HH_E!T13+FC_OTH_AFF_E!T13</f>
        <v>0</v>
      </c>
      <c r="U13" s="8">
        <f>FC_OTH_CP_E!U13+FC_OTH_HH_E!U13+FC_OTH_AFF_E!U13</f>
        <v>0</v>
      </c>
      <c r="V13" s="8">
        <f>FC_OTH_CP_E!V13+FC_OTH_HH_E!V13+FC_OTH_AFF_E!V13</f>
        <v>0</v>
      </c>
      <c r="W13" s="8">
        <f>FC_OTH_CP_E!W13+FC_OTH_HH_E!W13+FC_OTH_AFF_E!W13</f>
        <v>0</v>
      </c>
      <c r="X13" s="8">
        <f>FC_OTH_CP_E!X13+FC_OTH_HH_E!X13+FC_OTH_AFF_E!X13</f>
        <v>0</v>
      </c>
      <c r="Y13" s="8">
        <f>FC_OTH_CP_E!Y13+FC_OTH_HH_E!Y13+FC_OTH_AFF_E!Y13</f>
        <v>0</v>
      </c>
      <c r="Z13" s="8">
        <f>FC_OTH_CP_E!Z13+FC_OTH_HH_E!Z13+FC_OTH_AFF_E!Z13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FC_OTH_CP_E!C14+FC_OTH_HH_E!C14+FC_OTH_AFF_E!C14</f>
        <v>0</v>
      </c>
      <c r="D14" s="8">
        <f>FC_OTH_CP_E!D14+FC_OTH_HH_E!D14+FC_OTH_AFF_E!D14</f>
        <v>0</v>
      </c>
      <c r="E14" s="8">
        <f>FC_OTH_CP_E!E14+FC_OTH_HH_E!E14+FC_OTH_AFF_E!E14</f>
        <v>0</v>
      </c>
      <c r="F14" s="8">
        <f>FC_OTH_CP_E!F14+FC_OTH_HH_E!F14+FC_OTH_AFF_E!F14</f>
        <v>0</v>
      </c>
      <c r="G14" s="8">
        <f>FC_OTH_CP_E!G14+FC_OTH_HH_E!G14+FC_OTH_AFF_E!G14</f>
        <v>0</v>
      </c>
      <c r="H14" s="8">
        <f>FC_OTH_CP_E!H14+FC_OTH_HH_E!H14+FC_OTH_AFF_E!H14</f>
        <v>0</v>
      </c>
      <c r="I14" s="8">
        <f>FC_OTH_CP_E!I14+FC_OTH_HH_E!I14+FC_OTH_AFF_E!I14</f>
        <v>0</v>
      </c>
      <c r="J14" s="8">
        <f>FC_OTH_CP_E!J14+FC_OTH_HH_E!J14+FC_OTH_AFF_E!J14</f>
        <v>0</v>
      </c>
      <c r="K14" s="8">
        <f>FC_OTH_CP_E!K14+FC_OTH_HH_E!K14+FC_OTH_AFF_E!K14</f>
        <v>0</v>
      </c>
      <c r="L14" s="8">
        <f>FC_OTH_CP_E!L14+FC_OTH_HH_E!L14+FC_OTH_AFF_E!L14</f>
        <v>0</v>
      </c>
      <c r="M14" s="8">
        <f>FC_OTH_CP_E!M14+FC_OTH_HH_E!M14+FC_OTH_AFF_E!M14</f>
        <v>0</v>
      </c>
      <c r="N14" s="8">
        <f>FC_OTH_CP_E!N14+FC_OTH_HH_E!N14+FC_OTH_AFF_E!N14</f>
        <v>0</v>
      </c>
      <c r="O14" s="8">
        <f>FC_OTH_CP_E!O14+FC_OTH_HH_E!O14+FC_OTH_AFF_E!O14</f>
        <v>0</v>
      </c>
      <c r="P14" s="8">
        <f>FC_OTH_CP_E!P14+FC_OTH_HH_E!P14+FC_OTH_AFF_E!P14</f>
        <v>0</v>
      </c>
      <c r="Q14" s="8">
        <f>FC_OTH_CP_E!Q14+FC_OTH_HH_E!Q14+FC_OTH_AFF_E!Q14</f>
        <v>0</v>
      </c>
      <c r="R14" s="8">
        <f>FC_OTH_CP_E!R14+FC_OTH_HH_E!R14+FC_OTH_AFF_E!R14</f>
        <v>0</v>
      </c>
      <c r="S14" s="8">
        <f>FC_OTH_CP_E!S14+FC_OTH_HH_E!S14+FC_OTH_AFF_E!S14</f>
        <v>0</v>
      </c>
      <c r="T14" s="8">
        <f>FC_OTH_CP_E!T14+FC_OTH_HH_E!T14+FC_OTH_AFF_E!T14</f>
        <v>0</v>
      </c>
      <c r="U14" s="8">
        <f>FC_OTH_CP_E!U14+FC_OTH_HH_E!U14+FC_OTH_AFF_E!U14</f>
        <v>0</v>
      </c>
      <c r="V14" s="8">
        <f>FC_OTH_CP_E!V14+FC_OTH_HH_E!V14+FC_OTH_AFF_E!V14</f>
        <v>0</v>
      </c>
      <c r="W14" s="8">
        <f>FC_OTH_CP_E!W14+FC_OTH_HH_E!W14+FC_OTH_AFF_E!W14</f>
        <v>0</v>
      </c>
      <c r="X14" s="8">
        <f>FC_OTH_CP_E!X14+FC_OTH_HH_E!X14+FC_OTH_AFF_E!X14</f>
        <v>0</v>
      </c>
      <c r="Y14" s="8">
        <f>FC_OTH_CP_E!Y14+FC_OTH_HH_E!Y14+FC_OTH_AFF_E!Y14</f>
        <v>0</v>
      </c>
      <c r="Z14" s="8">
        <f>FC_OTH_CP_E!Z14+FC_OTH_HH_E!Z14+FC_OTH_AFF_E!Z14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FC_OTH_CP_E!C15+FC_OTH_HH_E!C15+FC_OTH_AFF_E!C15</f>
        <v>0</v>
      </c>
      <c r="D15" s="8">
        <f>FC_OTH_CP_E!D15+FC_OTH_HH_E!D15+FC_OTH_AFF_E!D15</f>
        <v>0</v>
      </c>
      <c r="E15" s="8">
        <f>FC_OTH_CP_E!E15+FC_OTH_HH_E!E15+FC_OTH_AFF_E!E15</f>
        <v>0</v>
      </c>
      <c r="F15" s="8">
        <f>FC_OTH_CP_E!F15+FC_OTH_HH_E!F15+FC_OTH_AFF_E!F15</f>
        <v>0</v>
      </c>
      <c r="G15" s="8">
        <f>FC_OTH_CP_E!G15+FC_OTH_HH_E!G15+FC_OTH_AFF_E!G15</f>
        <v>0</v>
      </c>
      <c r="H15" s="8">
        <f>FC_OTH_CP_E!H15+FC_OTH_HH_E!H15+FC_OTH_AFF_E!H15</f>
        <v>0</v>
      </c>
      <c r="I15" s="8">
        <f>FC_OTH_CP_E!I15+FC_OTH_HH_E!I15+FC_OTH_AFF_E!I15</f>
        <v>0</v>
      </c>
      <c r="J15" s="8">
        <f>FC_OTH_CP_E!J15+FC_OTH_HH_E!J15+FC_OTH_AFF_E!J15</f>
        <v>0</v>
      </c>
      <c r="K15" s="8">
        <f>FC_OTH_CP_E!K15+FC_OTH_HH_E!K15+FC_OTH_AFF_E!K15</f>
        <v>0</v>
      </c>
      <c r="L15" s="8">
        <f>FC_OTH_CP_E!L15+FC_OTH_HH_E!L15+FC_OTH_AFF_E!L15</f>
        <v>0</v>
      </c>
      <c r="M15" s="8">
        <f>FC_OTH_CP_E!M15+FC_OTH_HH_E!M15+FC_OTH_AFF_E!M15</f>
        <v>0</v>
      </c>
      <c r="N15" s="8">
        <f>FC_OTH_CP_E!N15+FC_OTH_HH_E!N15+FC_OTH_AFF_E!N15</f>
        <v>0</v>
      </c>
      <c r="O15" s="8">
        <f>FC_OTH_CP_E!O15+FC_OTH_HH_E!O15+FC_OTH_AFF_E!O15</f>
        <v>0</v>
      </c>
      <c r="P15" s="8">
        <f>FC_OTH_CP_E!P15+FC_OTH_HH_E!P15+FC_OTH_AFF_E!P15</f>
        <v>0</v>
      </c>
      <c r="Q15" s="8">
        <f>FC_OTH_CP_E!Q15+FC_OTH_HH_E!Q15+FC_OTH_AFF_E!Q15</f>
        <v>0</v>
      </c>
      <c r="R15" s="8">
        <f>FC_OTH_CP_E!R15+FC_OTH_HH_E!R15+FC_OTH_AFF_E!R15</f>
        <v>0</v>
      </c>
      <c r="S15" s="8">
        <f>FC_OTH_CP_E!S15+FC_OTH_HH_E!S15+FC_OTH_AFF_E!S15</f>
        <v>0</v>
      </c>
      <c r="T15" s="8">
        <f>FC_OTH_CP_E!T15+FC_OTH_HH_E!T15+FC_OTH_AFF_E!T15</f>
        <v>0</v>
      </c>
      <c r="U15" s="8">
        <f>FC_OTH_CP_E!U15+FC_OTH_HH_E!U15+FC_OTH_AFF_E!U15</f>
        <v>0</v>
      </c>
      <c r="V15" s="8">
        <f>FC_OTH_CP_E!V15+FC_OTH_HH_E!V15+FC_OTH_AFF_E!V15</f>
        <v>0</v>
      </c>
      <c r="W15" s="8">
        <f>FC_OTH_CP_E!W15+FC_OTH_HH_E!W15+FC_OTH_AFF_E!W15</f>
        <v>0</v>
      </c>
      <c r="X15" s="8">
        <f>FC_OTH_CP_E!X15+FC_OTH_HH_E!X15+FC_OTH_AFF_E!X15</f>
        <v>0</v>
      </c>
      <c r="Y15" s="8">
        <f>FC_OTH_CP_E!Y15+FC_OTH_HH_E!Y15+FC_OTH_AFF_E!Y15</f>
        <v>0</v>
      </c>
      <c r="Z15" s="8">
        <f>FC_OTH_CP_E!Z15+FC_OTH_HH_E!Z15+FC_OTH_AFF_E!Z15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FC_OTH_CP_E!C16+FC_OTH_HH_E!C16+FC_OTH_AFF_E!C16</f>
        <v>0</v>
      </c>
      <c r="D16" s="8">
        <f>FC_OTH_CP_E!D16+FC_OTH_HH_E!D16+FC_OTH_AFF_E!D16</f>
        <v>0</v>
      </c>
      <c r="E16" s="8">
        <f>FC_OTH_CP_E!E16+FC_OTH_HH_E!E16+FC_OTH_AFF_E!E16</f>
        <v>0</v>
      </c>
      <c r="F16" s="8">
        <f>FC_OTH_CP_E!F16+FC_OTH_HH_E!F16+FC_OTH_AFF_E!F16</f>
        <v>0</v>
      </c>
      <c r="G16" s="8">
        <f>FC_OTH_CP_E!G16+FC_OTH_HH_E!G16+FC_OTH_AFF_E!G16</f>
        <v>0</v>
      </c>
      <c r="H16" s="8">
        <f>FC_OTH_CP_E!H16+FC_OTH_HH_E!H16+FC_OTH_AFF_E!H16</f>
        <v>0</v>
      </c>
      <c r="I16" s="8">
        <f>FC_OTH_CP_E!I16+FC_OTH_HH_E!I16+FC_OTH_AFF_E!I16</f>
        <v>0</v>
      </c>
      <c r="J16" s="8">
        <f>FC_OTH_CP_E!J16+FC_OTH_HH_E!J16+FC_OTH_AFF_E!J16</f>
        <v>0</v>
      </c>
      <c r="K16" s="8">
        <f>FC_OTH_CP_E!K16+FC_OTH_HH_E!K16+FC_OTH_AFF_E!K16</f>
        <v>0</v>
      </c>
      <c r="L16" s="8">
        <f>FC_OTH_CP_E!L16+FC_OTH_HH_E!L16+FC_OTH_AFF_E!L16</f>
        <v>0</v>
      </c>
      <c r="M16" s="8">
        <f>FC_OTH_CP_E!M16+FC_OTH_HH_E!M16+FC_OTH_AFF_E!M16</f>
        <v>0</v>
      </c>
      <c r="N16" s="8">
        <f>FC_OTH_CP_E!N16+FC_OTH_HH_E!N16+FC_OTH_AFF_E!N16</f>
        <v>0</v>
      </c>
      <c r="O16" s="8">
        <f>FC_OTH_CP_E!O16+FC_OTH_HH_E!O16+FC_OTH_AFF_E!O16</f>
        <v>0</v>
      </c>
      <c r="P16" s="8">
        <f>FC_OTH_CP_E!P16+FC_OTH_HH_E!P16+FC_OTH_AFF_E!P16</f>
        <v>0</v>
      </c>
      <c r="Q16" s="8">
        <f>FC_OTH_CP_E!Q16+FC_OTH_HH_E!Q16+FC_OTH_AFF_E!Q16</f>
        <v>0</v>
      </c>
      <c r="R16" s="8">
        <f>FC_OTH_CP_E!R16+FC_OTH_HH_E!R16+FC_OTH_AFF_E!R16</f>
        <v>0</v>
      </c>
      <c r="S16" s="8">
        <f>FC_OTH_CP_E!S16+FC_OTH_HH_E!S16+FC_OTH_AFF_E!S16</f>
        <v>0</v>
      </c>
      <c r="T16" s="8">
        <f>FC_OTH_CP_E!T16+FC_OTH_HH_E!T16+FC_OTH_AFF_E!T16</f>
        <v>0</v>
      </c>
      <c r="U16" s="8">
        <f>FC_OTH_CP_E!U16+FC_OTH_HH_E!U16+FC_OTH_AFF_E!U16</f>
        <v>0</v>
      </c>
      <c r="V16" s="8">
        <f>FC_OTH_CP_E!V16+FC_OTH_HH_E!V16+FC_OTH_AFF_E!V16</f>
        <v>0</v>
      </c>
      <c r="W16" s="8">
        <f>FC_OTH_CP_E!W16+FC_OTH_HH_E!W16+FC_OTH_AFF_E!W16</f>
        <v>0</v>
      </c>
      <c r="X16" s="8">
        <f>FC_OTH_CP_E!X16+FC_OTH_HH_E!X16+FC_OTH_AFF_E!X16</f>
        <v>0</v>
      </c>
      <c r="Y16" s="8">
        <f>FC_OTH_CP_E!Y16+FC_OTH_HH_E!Y16+FC_OTH_AFF_E!Y16</f>
        <v>0</v>
      </c>
      <c r="Z16" s="8">
        <f>FC_OTH_CP_E!Z16+FC_OTH_HH_E!Z16+FC_OTH_AFF_E!Z16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77.762160000000009</v>
      </c>
      <c r="D17" s="27">
        <f t="shared" ref="D17:W17" si="15">SUM(D18:D21)</f>
        <v>8.2717199999999984</v>
      </c>
      <c r="E17" s="27">
        <f t="shared" si="15"/>
        <v>0</v>
      </c>
      <c r="F17" s="27">
        <f t="shared" si="15"/>
        <v>0</v>
      </c>
      <c r="G17" s="27">
        <f t="shared" si="15"/>
        <v>0</v>
      </c>
      <c r="H17" s="27">
        <f t="shared" si="15"/>
        <v>0</v>
      </c>
      <c r="I17" s="27">
        <f t="shared" si="15"/>
        <v>0</v>
      </c>
      <c r="J17" s="27">
        <f t="shared" si="15"/>
        <v>0</v>
      </c>
      <c r="K17" s="27">
        <f t="shared" si="15"/>
        <v>0</v>
      </c>
      <c r="L17" s="27">
        <f t="shared" si="15"/>
        <v>0</v>
      </c>
      <c r="M17" s="27">
        <f t="shared" si="15"/>
        <v>0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ref="X17:Z17" si="16">SUM(X18:X21)</f>
        <v>0</v>
      </c>
      <c r="Y17" s="27">
        <f t="shared" si="16"/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FC_OTH_CP_E!C18+FC_OTH_HH_E!C18+FC_OTH_AFF_E!C18</f>
        <v>77.762160000000009</v>
      </c>
      <c r="D18" s="8">
        <f>FC_OTH_CP_E!D18+FC_OTH_HH_E!D18+FC_OTH_AFF_E!D18</f>
        <v>8.2717199999999984</v>
      </c>
      <c r="E18" s="8">
        <f>FC_OTH_CP_E!E18+FC_OTH_HH_E!E18+FC_OTH_AFF_E!E18</f>
        <v>0</v>
      </c>
      <c r="F18" s="8">
        <f>FC_OTH_CP_E!F18+FC_OTH_HH_E!F18+FC_OTH_AFF_E!F18</f>
        <v>0</v>
      </c>
      <c r="G18" s="8">
        <f>FC_OTH_CP_E!G18+FC_OTH_HH_E!G18+FC_OTH_AFF_E!G18</f>
        <v>0</v>
      </c>
      <c r="H18" s="8">
        <f>FC_OTH_CP_E!H18+FC_OTH_HH_E!H18+FC_OTH_AFF_E!H18</f>
        <v>0</v>
      </c>
      <c r="I18" s="8">
        <f>FC_OTH_CP_E!I18+FC_OTH_HH_E!I18+FC_OTH_AFF_E!I18</f>
        <v>0</v>
      </c>
      <c r="J18" s="8">
        <f>FC_OTH_CP_E!J18+FC_OTH_HH_E!J18+FC_OTH_AFF_E!J18</f>
        <v>0</v>
      </c>
      <c r="K18" s="8">
        <f>FC_OTH_CP_E!K18+FC_OTH_HH_E!K18+FC_OTH_AFF_E!K18</f>
        <v>0</v>
      </c>
      <c r="L18" s="8">
        <f>FC_OTH_CP_E!L18+FC_OTH_HH_E!L18+FC_OTH_AFF_E!L18</f>
        <v>0</v>
      </c>
      <c r="M18" s="8">
        <f>FC_OTH_CP_E!M18+FC_OTH_HH_E!M18+FC_OTH_AFF_E!M18</f>
        <v>0</v>
      </c>
      <c r="N18" s="8">
        <f>FC_OTH_CP_E!N18+FC_OTH_HH_E!N18+FC_OTH_AFF_E!N18</f>
        <v>0</v>
      </c>
      <c r="O18" s="8">
        <f>FC_OTH_CP_E!O18+FC_OTH_HH_E!O18+FC_OTH_AFF_E!O18</f>
        <v>0</v>
      </c>
      <c r="P18" s="8">
        <f>FC_OTH_CP_E!P18+FC_OTH_HH_E!P18+FC_OTH_AFF_E!P18</f>
        <v>0</v>
      </c>
      <c r="Q18" s="8">
        <f>FC_OTH_CP_E!Q18+FC_OTH_HH_E!Q18+FC_OTH_AFF_E!Q18</f>
        <v>0</v>
      </c>
      <c r="R18" s="8">
        <f>FC_OTH_CP_E!R18+FC_OTH_HH_E!R18+FC_OTH_AFF_E!R18</f>
        <v>0</v>
      </c>
      <c r="S18" s="8">
        <f>FC_OTH_CP_E!S18+FC_OTH_HH_E!S18+FC_OTH_AFF_E!S18</f>
        <v>0</v>
      </c>
      <c r="T18" s="8">
        <f>FC_OTH_CP_E!T18+FC_OTH_HH_E!T18+FC_OTH_AFF_E!T18</f>
        <v>0</v>
      </c>
      <c r="U18" s="8">
        <f>FC_OTH_CP_E!U18+FC_OTH_HH_E!U18+FC_OTH_AFF_E!U18</f>
        <v>0</v>
      </c>
      <c r="V18" s="8">
        <f>FC_OTH_CP_E!V18+FC_OTH_HH_E!V18+FC_OTH_AFF_E!V18</f>
        <v>0</v>
      </c>
      <c r="W18" s="8">
        <f>FC_OTH_CP_E!W18+FC_OTH_HH_E!W18+FC_OTH_AFF_E!W18</f>
        <v>0</v>
      </c>
      <c r="X18" s="8">
        <f>FC_OTH_CP_E!X18+FC_OTH_HH_E!X18+FC_OTH_AFF_E!X18</f>
        <v>0</v>
      </c>
      <c r="Y18" s="8">
        <f>FC_OTH_CP_E!Y18+FC_OTH_HH_E!Y18+FC_OTH_AFF_E!Y18</f>
        <v>0</v>
      </c>
      <c r="Z18" s="8">
        <f>FC_OTH_CP_E!Z18+FC_OTH_HH_E!Z18+FC_OTH_AFF_E!Z18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FC_OTH_CP_E!C19+FC_OTH_HH_E!C19+FC_OTH_AFF_E!C19</f>
        <v>0</v>
      </c>
      <c r="D19" s="8">
        <f>FC_OTH_CP_E!D19+FC_OTH_HH_E!D19+FC_OTH_AFF_E!D19</f>
        <v>0</v>
      </c>
      <c r="E19" s="8">
        <f>FC_OTH_CP_E!E19+FC_OTH_HH_E!E19+FC_OTH_AFF_E!E19</f>
        <v>0</v>
      </c>
      <c r="F19" s="8">
        <f>FC_OTH_CP_E!F19+FC_OTH_HH_E!F19+FC_OTH_AFF_E!F19</f>
        <v>0</v>
      </c>
      <c r="G19" s="8">
        <f>FC_OTH_CP_E!G19+FC_OTH_HH_E!G19+FC_OTH_AFF_E!G19</f>
        <v>0</v>
      </c>
      <c r="H19" s="8">
        <f>FC_OTH_CP_E!H19+FC_OTH_HH_E!H19+FC_OTH_AFF_E!H19</f>
        <v>0</v>
      </c>
      <c r="I19" s="8">
        <f>FC_OTH_CP_E!I19+FC_OTH_HH_E!I19+FC_OTH_AFF_E!I19</f>
        <v>0</v>
      </c>
      <c r="J19" s="8">
        <f>FC_OTH_CP_E!J19+FC_OTH_HH_E!J19+FC_OTH_AFF_E!J19</f>
        <v>0</v>
      </c>
      <c r="K19" s="8">
        <f>FC_OTH_CP_E!K19+FC_OTH_HH_E!K19+FC_OTH_AFF_E!K19</f>
        <v>0</v>
      </c>
      <c r="L19" s="8">
        <f>FC_OTH_CP_E!L19+FC_OTH_HH_E!L19+FC_OTH_AFF_E!L19</f>
        <v>0</v>
      </c>
      <c r="M19" s="8">
        <f>FC_OTH_CP_E!M19+FC_OTH_HH_E!M19+FC_OTH_AFF_E!M19</f>
        <v>0</v>
      </c>
      <c r="N19" s="8">
        <f>FC_OTH_CP_E!N19+FC_OTH_HH_E!N19+FC_OTH_AFF_E!N19</f>
        <v>0</v>
      </c>
      <c r="O19" s="8">
        <f>FC_OTH_CP_E!O19+FC_OTH_HH_E!O19+FC_OTH_AFF_E!O19</f>
        <v>0</v>
      </c>
      <c r="P19" s="8">
        <f>FC_OTH_CP_E!P19+FC_OTH_HH_E!P19+FC_OTH_AFF_E!P19</f>
        <v>0</v>
      </c>
      <c r="Q19" s="8">
        <f>FC_OTH_CP_E!Q19+FC_OTH_HH_E!Q19+FC_OTH_AFF_E!Q19</f>
        <v>0</v>
      </c>
      <c r="R19" s="8">
        <f>FC_OTH_CP_E!R19+FC_OTH_HH_E!R19+FC_OTH_AFF_E!R19</f>
        <v>0</v>
      </c>
      <c r="S19" s="8">
        <f>FC_OTH_CP_E!S19+FC_OTH_HH_E!S19+FC_OTH_AFF_E!S19</f>
        <v>0</v>
      </c>
      <c r="T19" s="8">
        <f>FC_OTH_CP_E!T19+FC_OTH_HH_E!T19+FC_OTH_AFF_E!T19</f>
        <v>0</v>
      </c>
      <c r="U19" s="8">
        <f>FC_OTH_CP_E!U19+FC_OTH_HH_E!U19+FC_OTH_AFF_E!U19</f>
        <v>0</v>
      </c>
      <c r="V19" s="8">
        <f>FC_OTH_CP_E!V19+FC_OTH_HH_E!V19+FC_OTH_AFF_E!V19</f>
        <v>0</v>
      </c>
      <c r="W19" s="8">
        <f>FC_OTH_CP_E!W19+FC_OTH_HH_E!W19+FC_OTH_AFF_E!W19</f>
        <v>0</v>
      </c>
      <c r="X19" s="8">
        <f>FC_OTH_CP_E!X19+FC_OTH_HH_E!X19+FC_OTH_AFF_E!X19</f>
        <v>0</v>
      </c>
      <c r="Y19" s="8">
        <f>FC_OTH_CP_E!Y19+FC_OTH_HH_E!Y19+FC_OTH_AFF_E!Y19</f>
        <v>0</v>
      </c>
      <c r="Z19" s="8">
        <f>FC_OTH_CP_E!Z19+FC_OTH_HH_E!Z19+FC_OTH_AFF_E!Z19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FC_OTH_CP_E!C20+FC_OTH_HH_E!C20+FC_OTH_AFF_E!C20</f>
        <v>0</v>
      </c>
      <c r="D20" s="8">
        <f>FC_OTH_CP_E!D20+FC_OTH_HH_E!D20+FC_OTH_AFF_E!D20</f>
        <v>0</v>
      </c>
      <c r="E20" s="8">
        <f>FC_OTH_CP_E!E20+FC_OTH_HH_E!E20+FC_OTH_AFF_E!E20</f>
        <v>0</v>
      </c>
      <c r="F20" s="8">
        <f>FC_OTH_CP_E!F20+FC_OTH_HH_E!F20+FC_OTH_AFF_E!F20</f>
        <v>0</v>
      </c>
      <c r="G20" s="8">
        <f>FC_OTH_CP_E!G20+FC_OTH_HH_E!G20+FC_OTH_AFF_E!G20</f>
        <v>0</v>
      </c>
      <c r="H20" s="8">
        <f>FC_OTH_CP_E!H20+FC_OTH_HH_E!H20+FC_OTH_AFF_E!H20</f>
        <v>0</v>
      </c>
      <c r="I20" s="8">
        <f>FC_OTH_CP_E!I20+FC_OTH_HH_E!I20+FC_OTH_AFF_E!I20</f>
        <v>0</v>
      </c>
      <c r="J20" s="8">
        <f>FC_OTH_CP_E!J20+FC_OTH_HH_E!J20+FC_OTH_AFF_E!J20</f>
        <v>0</v>
      </c>
      <c r="K20" s="8">
        <f>FC_OTH_CP_E!K20+FC_OTH_HH_E!K20+FC_OTH_AFF_E!K20</f>
        <v>0</v>
      </c>
      <c r="L20" s="8">
        <f>FC_OTH_CP_E!L20+FC_OTH_HH_E!L20+FC_OTH_AFF_E!L20</f>
        <v>0</v>
      </c>
      <c r="M20" s="8">
        <f>FC_OTH_CP_E!M20+FC_OTH_HH_E!M20+FC_OTH_AFF_E!M20</f>
        <v>0</v>
      </c>
      <c r="N20" s="8">
        <f>FC_OTH_CP_E!N20+FC_OTH_HH_E!N20+FC_OTH_AFF_E!N20</f>
        <v>0</v>
      </c>
      <c r="O20" s="8">
        <f>FC_OTH_CP_E!O20+FC_OTH_HH_E!O20+FC_OTH_AFF_E!O20</f>
        <v>0</v>
      </c>
      <c r="P20" s="8">
        <f>FC_OTH_CP_E!P20+FC_OTH_HH_E!P20+FC_OTH_AFF_E!P20</f>
        <v>0</v>
      </c>
      <c r="Q20" s="8">
        <f>FC_OTH_CP_E!Q20+FC_OTH_HH_E!Q20+FC_OTH_AFF_E!Q20</f>
        <v>0</v>
      </c>
      <c r="R20" s="8">
        <f>FC_OTH_CP_E!R20+FC_OTH_HH_E!R20+FC_OTH_AFF_E!R20</f>
        <v>0</v>
      </c>
      <c r="S20" s="8">
        <f>FC_OTH_CP_E!S20+FC_OTH_HH_E!S20+FC_OTH_AFF_E!S20</f>
        <v>0</v>
      </c>
      <c r="T20" s="8">
        <f>FC_OTH_CP_E!T20+FC_OTH_HH_E!T20+FC_OTH_AFF_E!T20</f>
        <v>0</v>
      </c>
      <c r="U20" s="8">
        <f>FC_OTH_CP_E!U20+FC_OTH_HH_E!U20+FC_OTH_AFF_E!U20</f>
        <v>0</v>
      </c>
      <c r="V20" s="8">
        <f>FC_OTH_CP_E!V20+FC_OTH_HH_E!V20+FC_OTH_AFF_E!V20</f>
        <v>0</v>
      </c>
      <c r="W20" s="8">
        <f>FC_OTH_CP_E!W20+FC_OTH_HH_E!W20+FC_OTH_AFF_E!W20</f>
        <v>0</v>
      </c>
      <c r="X20" s="8">
        <f>FC_OTH_CP_E!X20+FC_OTH_HH_E!X20+FC_OTH_AFF_E!X20</f>
        <v>0</v>
      </c>
      <c r="Y20" s="8">
        <f>FC_OTH_CP_E!Y20+FC_OTH_HH_E!Y20+FC_OTH_AFF_E!Y20</f>
        <v>0</v>
      </c>
      <c r="Z20" s="8">
        <f>FC_OTH_CP_E!Z20+FC_OTH_HH_E!Z20+FC_OTH_AFF_E!Z20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FC_OTH_CP_E!C21+FC_OTH_HH_E!C21+FC_OTH_AFF_E!C21</f>
        <v>0</v>
      </c>
      <c r="D21" s="8">
        <f>FC_OTH_CP_E!D21+FC_OTH_HH_E!D21+FC_OTH_AFF_E!D21</f>
        <v>0</v>
      </c>
      <c r="E21" s="8">
        <f>FC_OTH_CP_E!E21+FC_OTH_HH_E!E21+FC_OTH_AFF_E!E21</f>
        <v>0</v>
      </c>
      <c r="F21" s="8">
        <f>FC_OTH_CP_E!F21+FC_OTH_HH_E!F21+FC_OTH_AFF_E!F21</f>
        <v>0</v>
      </c>
      <c r="G21" s="8">
        <f>FC_OTH_CP_E!G21+FC_OTH_HH_E!G21+FC_OTH_AFF_E!G21</f>
        <v>0</v>
      </c>
      <c r="H21" s="8">
        <f>FC_OTH_CP_E!H21+FC_OTH_HH_E!H21+FC_OTH_AFF_E!H21</f>
        <v>0</v>
      </c>
      <c r="I21" s="8">
        <f>FC_OTH_CP_E!I21+FC_OTH_HH_E!I21+FC_OTH_AFF_E!I21</f>
        <v>0</v>
      </c>
      <c r="J21" s="8">
        <f>FC_OTH_CP_E!J21+FC_OTH_HH_E!J21+FC_OTH_AFF_E!J21</f>
        <v>0</v>
      </c>
      <c r="K21" s="8">
        <f>FC_OTH_CP_E!K21+FC_OTH_HH_E!K21+FC_OTH_AFF_E!K21</f>
        <v>0</v>
      </c>
      <c r="L21" s="8">
        <f>FC_OTH_CP_E!L21+FC_OTH_HH_E!L21+FC_OTH_AFF_E!L21</f>
        <v>0</v>
      </c>
      <c r="M21" s="8">
        <f>FC_OTH_CP_E!M21+FC_OTH_HH_E!M21+FC_OTH_AFF_E!M21</f>
        <v>0</v>
      </c>
      <c r="N21" s="8">
        <f>FC_OTH_CP_E!N21+FC_OTH_HH_E!N21+FC_OTH_AFF_E!N21</f>
        <v>0</v>
      </c>
      <c r="O21" s="8">
        <f>FC_OTH_CP_E!O21+FC_OTH_HH_E!O21+FC_OTH_AFF_E!O21</f>
        <v>0</v>
      </c>
      <c r="P21" s="8">
        <f>FC_OTH_CP_E!P21+FC_OTH_HH_E!P21+FC_OTH_AFF_E!P21</f>
        <v>0</v>
      </c>
      <c r="Q21" s="8">
        <f>FC_OTH_CP_E!Q21+FC_OTH_HH_E!Q21+FC_OTH_AFF_E!Q21</f>
        <v>0</v>
      </c>
      <c r="R21" s="8">
        <f>FC_OTH_CP_E!R21+FC_OTH_HH_E!R21+FC_OTH_AFF_E!R21</f>
        <v>0</v>
      </c>
      <c r="S21" s="8">
        <f>FC_OTH_CP_E!S21+FC_OTH_HH_E!S21+FC_OTH_AFF_E!S21</f>
        <v>0</v>
      </c>
      <c r="T21" s="8">
        <f>FC_OTH_CP_E!T21+FC_OTH_HH_E!T21+FC_OTH_AFF_E!T21</f>
        <v>0</v>
      </c>
      <c r="U21" s="8">
        <f>FC_OTH_CP_E!U21+FC_OTH_HH_E!U21+FC_OTH_AFF_E!U21</f>
        <v>0</v>
      </c>
      <c r="V21" s="8">
        <f>FC_OTH_CP_E!V21+FC_OTH_HH_E!V21+FC_OTH_AFF_E!V21</f>
        <v>0</v>
      </c>
      <c r="W21" s="8">
        <f>FC_OTH_CP_E!W21+FC_OTH_HH_E!W21+FC_OTH_AFF_E!W21</f>
        <v>0</v>
      </c>
      <c r="X21" s="8">
        <f>FC_OTH_CP_E!X21+FC_OTH_HH_E!X21+FC_OTH_AFF_E!X21</f>
        <v>0</v>
      </c>
      <c r="Y21" s="8">
        <f>FC_OTH_CP_E!Y21+FC_OTH_HH_E!Y21+FC_OTH_AFF_E!Y21</f>
        <v>0</v>
      </c>
      <c r="Z21" s="8">
        <f>FC_OTH_CP_E!Z21+FC_OTH_HH_E!Z21+FC_OTH_AFF_E!Z21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W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ref="X22:Z22" si="19">SUM(X23:X24)</f>
        <v>0</v>
      </c>
      <c r="Y22" s="27">
        <f t="shared" si="19"/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FC_OTH_CP_E!C23+FC_OTH_HH_E!C23+FC_OTH_AFF_E!C23</f>
        <v>0</v>
      </c>
      <c r="D23" s="8">
        <f>FC_OTH_CP_E!D23+FC_OTH_HH_E!D23+FC_OTH_AFF_E!D23</f>
        <v>0</v>
      </c>
      <c r="E23" s="8">
        <f>FC_OTH_CP_E!E23+FC_OTH_HH_E!E23+FC_OTH_AFF_E!E23</f>
        <v>0</v>
      </c>
      <c r="F23" s="8">
        <f>FC_OTH_CP_E!F23+FC_OTH_HH_E!F23+FC_OTH_AFF_E!F23</f>
        <v>0</v>
      </c>
      <c r="G23" s="8">
        <f>FC_OTH_CP_E!G23+FC_OTH_HH_E!G23+FC_OTH_AFF_E!G23</f>
        <v>0</v>
      </c>
      <c r="H23" s="8">
        <f>FC_OTH_CP_E!H23+FC_OTH_HH_E!H23+FC_OTH_AFF_E!H23</f>
        <v>0</v>
      </c>
      <c r="I23" s="8">
        <f>FC_OTH_CP_E!I23+FC_OTH_HH_E!I23+FC_OTH_AFF_E!I23</f>
        <v>0</v>
      </c>
      <c r="J23" s="8">
        <f>FC_OTH_CP_E!J23+FC_OTH_HH_E!J23+FC_OTH_AFF_E!J23</f>
        <v>0</v>
      </c>
      <c r="K23" s="8">
        <f>FC_OTH_CP_E!K23+FC_OTH_HH_E!K23+FC_OTH_AFF_E!K23</f>
        <v>0</v>
      </c>
      <c r="L23" s="8">
        <f>FC_OTH_CP_E!L23+FC_OTH_HH_E!L23+FC_OTH_AFF_E!L23</f>
        <v>0</v>
      </c>
      <c r="M23" s="8">
        <f>FC_OTH_CP_E!M23+FC_OTH_HH_E!M23+FC_OTH_AFF_E!M23</f>
        <v>0</v>
      </c>
      <c r="N23" s="8">
        <f>FC_OTH_CP_E!N23+FC_OTH_HH_E!N23+FC_OTH_AFF_E!N23</f>
        <v>0</v>
      </c>
      <c r="O23" s="8">
        <f>FC_OTH_CP_E!O23+FC_OTH_HH_E!O23+FC_OTH_AFF_E!O23</f>
        <v>0</v>
      </c>
      <c r="P23" s="8">
        <f>FC_OTH_CP_E!P23+FC_OTH_HH_E!P23+FC_OTH_AFF_E!P23</f>
        <v>0</v>
      </c>
      <c r="Q23" s="8">
        <f>FC_OTH_CP_E!Q23+FC_OTH_HH_E!Q23+FC_OTH_AFF_E!Q23</f>
        <v>0</v>
      </c>
      <c r="R23" s="8">
        <f>FC_OTH_CP_E!R23+FC_OTH_HH_E!R23+FC_OTH_AFF_E!R23</f>
        <v>0</v>
      </c>
      <c r="S23" s="8">
        <f>FC_OTH_CP_E!S23+FC_OTH_HH_E!S23+FC_OTH_AFF_E!S23</f>
        <v>0</v>
      </c>
      <c r="T23" s="8">
        <f>FC_OTH_CP_E!T23+FC_OTH_HH_E!T23+FC_OTH_AFF_E!T23</f>
        <v>0</v>
      </c>
      <c r="U23" s="8">
        <f>FC_OTH_CP_E!U23+FC_OTH_HH_E!U23+FC_OTH_AFF_E!U23</f>
        <v>0</v>
      </c>
      <c r="V23" s="8">
        <f>FC_OTH_CP_E!V23+FC_OTH_HH_E!V23+FC_OTH_AFF_E!V23</f>
        <v>0</v>
      </c>
      <c r="W23" s="8">
        <f>FC_OTH_CP_E!W23+FC_OTH_HH_E!W23+FC_OTH_AFF_E!W23</f>
        <v>0</v>
      </c>
      <c r="X23" s="8">
        <f>FC_OTH_CP_E!X23+FC_OTH_HH_E!X23+FC_OTH_AFF_E!X23</f>
        <v>0</v>
      </c>
      <c r="Y23" s="8">
        <f>FC_OTH_CP_E!Y23+FC_OTH_HH_E!Y23+FC_OTH_AFF_E!Y23</f>
        <v>0</v>
      </c>
      <c r="Z23" s="8">
        <f>FC_OTH_CP_E!Z23+FC_OTH_HH_E!Z23+FC_OTH_AFF_E!Z23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FC_OTH_CP_E!C24+FC_OTH_HH_E!C24+FC_OTH_AFF_E!C24</f>
        <v>0</v>
      </c>
      <c r="D24" s="8">
        <f>FC_OTH_CP_E!D24+FC_OTH_HH_E!D24+FC_OTH_AFF_E!D24</f>
        <v>0</v>
      </c>
      <c r="E24" s="8">
        <f>FC_OTH_CP_E!E24+FC_OTH_HH_E!E24+FC_OTH_AFF_E!E24</f>
        <v>0</v>
      </c>
      <c r="F24" s="8">
        <f>FC_OTH_CP_E!F24+FC_OTH_HH_E!F24+FC_OTH_AFF_E!F24</f>
        <v>0</v>
      </c>
      <c r="G24" s="8">
        <f>FC_OTH_CP_E!G24+FC_OTH_HH_E!G24+FC_OTH_AFF_E!G24</f>
        <v>0</v>
      </c>
      <c r="H24" s="8">
        <f>FC_OTH_CP_E!H24+FC_OTH_HH_E!H24+FC_OTH_AFF_E!H24</f>
        <v>0</v>
      </c>
      <c r="I24" s="8">
        <f>FC_OTH_CP_E!I24+FC_OTH_HH_E!I24+FC_OTH_AFF_E!I24</f>
        <v>0</v>
      </c>
      <c r="J24" s="8">
        <f>FC_OTH_CP_E!J24+FC_OTH_HH_E!J24+FC_OTH_AFF_E!J24</f>
        <v>0</v>
      </c>
      <c r="K24" s="8">
        <f>FC_OTH_CP_E!K24+FC_OTH_HH_E!K24+FC_OTH_AFF_E!K24</f>
        <v>0</v>
      </c>
      <c r="L24" s="8">
        <f>FC_OTH_CP_E!L24+FC_OTH_HH_E!L24+FC_OTH_AFF_E!L24</f>
        <v>0</v>
      </c>
      <c r="M24" s="8">
        <f>FC_OTH_CP_E!M24+FC_OTH_HH_E!M24+FC_OTH_AFF_E!M24</f>
        <v>0</v>
      </c>
      <c r="N24" s="8">
        <f>FC_OTH_CP_E!N24+FC_OTH_HH_E!N24+FC_OTH_AFF_E!N24</f>
        <v>0</v>
      </c>
      <c r="O24" s="8">
        <f>FC_OTH_CP_E!O24+FC_OTH_HH_E!O24+FC_OTH_AFF_E!O24</f>
        <v>0</v>
      </c>
      <c r="P24" s="8">
        <f>FC_OTH_CP_E!P24+FC_OTH_HH_E!P24+FC_OTH_AFF_E!P24</f>
        <v>0</v>
      </c>
      <c r="Q24" s="8">
        <f>FC_OTH_CP_E!Q24+FC_OTH_HH_E!Q24+FC_OTH_AFF_E!Q24</f>
        <v>0</v>
      </c>
      <c r="R24" s="8">
        <f>FC_OTH_CP_E!R24+FC_OTH_HH_E!R24+FC_OTH_AFF_E!R24</f>
        <v>0</v>
      </c>
      <c r="S24" s="8">
        <f>FC_OTH_CP_E!S24+FC_OTH_HH_E!S24+FC_OTH_AFF_E!S24</f>
        <v>0</v>
      </c>
      <c r="T24" s="8">
        <f>FC_OTH_CP_E!T24+FC_OTH_HH_E!T24+FC_OTH_AFF_E!T24</f>
        <v>0</v>
      </c>
      <c r="U24" s="8">
        <f>FC_OTH_CP_E!U24+FC_OTH_HH_E!U24+FC_OTH_AFF_E!U24</f>
        <v>0</v>
      </c>
      <c r="V24" s="8">
        <f>FC_OTH_CP_E!V24+FC_OTH_HH_E!V24+FC_OTH_AFF_E!V24</f>
        <v>0</v>
      </c>
      <c r="W24" s="8">
        <f>FC_OTH_CP_E!W24+FC_OTH_HH_E!W24+FC_OTH_AFF_E!W24</f>
        <v>0</v>
      </c>
      <c r="X24" s="8">
        <f>FC_OTH_CP_E!X24+FC_OTH_HH_E!X24+FC_OTH_AFF_E!X24</f>
        <v>0</v>
      </c>
      <c r="Y24" s="8">
        <f>FC_OTH_CP_E!Y24+FC_OTH_HH_E!Y24+FC_OTH_AFF_E!Y24</f>
        <v>0</v>
      </c>
      <c r="Z24" s="8">
        <f>FC_OTH_CP_E!Z24+FC_OTH_HH_E!Z24+FC_OTH_AFF_E!Z24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FC_OTH_CP_E!C25+FC_OTH_HH_E!C25+FC_OTH_AFF_E!C25</f>
        <v>0</v>
      </c>
      <c r="D25" s="27">
        <f>FC_OTH_CP_E!D25+FC_OTH_HH_E!D25+FC_OTH_AFF_E!D25</f>
        <v>0</v>
      </c>
      <c r="E25" s="27">
        <f>FC_OTH_CP_E!E25+FC_OTH_HH_E!E25+FC_OTH_AFF_E!E25</f>
        <v>0</v>
      </c>
      <c r="F25" s="27">
        <f>FC_OTH_CP_E!F25+FC_OTH_HH_E!F25+FC_OTH_AFF_E!F25</f>
        <v>0</v>
      </c>
      <c r="G25" s="27">
        <f>FC_OTH_CP_E!G25+FC_OTH_HH_E!G25+FC_OTH_AFF_E!G25</f>
        <v>0</v>
      </c>
      <c r="H25" s="27">
        <f>FC_OTH_CP_E!H25+FC_OTH_HH_E!H25+FC_OTH_AFF_E!H25</f>
        <v>0</v>
      </c>
      <c r="I25" s="27">
        <f>FC_OTH_CP_E!I25+FC_OTH_HH_E!I25+FC_OTH_AFF_E!I25</f>
        <v>0</v>
      </c>
      <c r="J25" s="27">
        <f>FC_OTH_CP_E!J25+FC_OTH_HH_E!J25+FC_OTH_AFF_E!J25</f>
        <v>0</v>
      </c>
      <c r="K25" s="27">
        <f>FC_OTH_CP_E!K25+FC_OTH_HH_E!K25+FC_OTH_AFF_E!K25</f>
        <v>0</v>
      </c>
      <c r="L25" s="27">
        <f>FC_OTH_CP_E!L25+FC_OTH_HH_E!L25+FC_OTH_AFF_E!L25</f>
        <v>0</v>
      </c>
      <c r="M25" s="27">
        <f>FC_OTH_CP_E!M25+FC_OTH_HH_E!M25+FC_OTH_AFF_E!M25</f>
        <v>0</v>
      </c>
      <c r="N25" s="27">
        <f>FC_OTH_CP_E!N25+FC_OTH_HH_E!N25+FC_OTH_AFF_E!N25</f>
        <v>0</v>
      </c>
      <c r="O25" s="27">
        <f>FC_OTH_CP_E!O25+FC_OTH_HH_E!O25+FC_OTH_AFF_E!O25</f>
        <v>0</v>
      </c>
      <c r="P25" s="27">
        <f>FC_OTH_CP_E!P25+FC_OTH_HH_E!P25+FC_OTH_AFF_E!P25</f>
        <v>0</v>
      </c>
      <c r="Q25" s="27">
        <f>FC_OTH_CP_E!Q25+FC_OTH_HH_E!Q25+FC_OTH_AFF_E!Q25</f>
        <v>0</v>
      </c>
      <c r="R25" s="27">
        <f>FC_OTH_CP_E!R25+FC_OTH_HH_E!R25+FC_OTH_AFF_E!R25</f>
        <v>0</v>
      </c>
      <c r="S25" s="27">
        <f>FC_OTH_CP_E!S25+FC_OTH_HH_E!S25+FC_OTH_AFF_E!S25</f>
        <v>0</v>
      </c>
      <c r="T25" s="27">
        <f>FC_OTH_CP_E!T25+FC_OTH_HH_E!T25+FC_OTH_AFF_E!T25</f>
        <v>0</v>
      </c>
      <c r="U25" s="27">
        <f>FC_OTH_CP_E!U25+FC_OTH_HH_E!U25+FC_OTH_AFF_E!U25</f>
        <v>0</v>
      </c>
      <c r="V25" s="27">
        <f>FC_OTH_CP_E!V25+FC_OTH_HH_E!V25+FC_OTH_AFF_E!V25</f>
        <v>0</v>
      </c>
      <c r="W25" s="27">
        <f>FC_OTH_CP_E!W25+FC_OTH_HH_E!W25+FC_OTH_AFF_E!W25</f>
        <v>0</v>
      </c>
      <c r="X25" s="27">
        <f>FC_OTH_CP_E!X25+FC_OTH_HH_E!X25+FC_OTH_AFF_E!X25</f>
        <v>0</v>
      </c>
      <c r="Y25" s="27">
        <f>FC_OTH_CP_E!Y25+FC_OTH_HH_E!Y25+FC_OTH_AFF_E!Y25</f>
        <v>0</v>
      </c>
      <c r="Z25" s="27">
        <f>FC_OTH_CP_E!Z25+FC_OTH_HH_E!Z25+FC_OTH_AFF_E!Z25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5032.2495578399994</v>
      </c>
      <c r="D26" s="27">
        <f t="shared" ref="D26:W26" si="21">SUM(D27,D33)</f>
        <v>5488.0398057599996</v>
      </c>
      <c r="E26" s="27">
        <f t="shared" si="21"/>
        <v>5476.7998641600007</v>
      </c>
      <c r="F26" s="27">
        <f t="shared" si="21"/>
        <v>5100.8257292399994</v>
      </c>
      <c r="G26" s="27">
        <f t="shared" si="21"/>
        <v>5327.0699428800008</v>
      </c>
      <c r="H26" s="27">
        <f t="shared" si="21"/>
        <v>5906.7459968399999</v>
      </c>
      <c r="I26" s="27">
        <f t="shared" si="21"/>
        <v>4713.2461360800007</v>
      </c>
      <c r="J26" s="27">
        <f t="shared" si="21"/>
        <v>4448.5213103999995</v>
      </c>
      <c r="K26" s="27">
        <f t="shared" si="21"/>
        <v>3724.2442295999999</v>
      </c>
      <c r="L26" s="27">
        <f t="shared" si="21"/>
        <v>3825.92061216</v>
      </c>
      <c r="M26" s="27">
        <f t="shared" si="21"/>
        <v>3812.3294864399995</v>
      </c>
      <c r="N26" s="27">
        <f t="shared" si="21"/>
        <v>3265.1836513199996</v>
      </c>
      <c r="O26" s="27">
        <f t="shared" si="21"/>
        <v>2904.93209772</v>
      </c>
      <c r="P26" s="27">
        <f t="shared" si="21"/>
        <v>2873.1815542800005</v>
      </c>
      <c r="Q26" s="27">
        <f t="shared" si="21"/>
        <v>2854.8339030000002</v>
      </c>
      <c r="R26" s="27">
        <f t="shared" si="21"/>
        <v>2850.0121382400002</v>
      </c>
      <c r="S26" s="27">
        <f t="shared" si="21"/>
        <v>2733.9405688799998</v>
      </c>
      <c r="T26" s="27">
        <f t="shared" si="21"/>
        <v>2740.4691616800001</v>
      </c>
      <c r="U26" s="27">
        <f t="shared" si="21"/>
        <v>2798.3518203599997</v>
      </c>
      <c r="V26" s="27">
        <f t="shared" si="21"/>
        <v>2817.1998165599998</v>
      </c>
      <c r="W26" s="27">
        <f t="shared" si="21"/>
        <v>2867.0707252799998</v>
      </c>
      <c r="X26" s="27">
        <f t="shared" ref="X26:Z26" si="22">SUM(X27,X33)</f>
        <v>2730.0737894399995</v>
      </c>
      <c r="Y26" s="27">
        <f t="shared" si="22"/>
        <v>2603.0083471199996</v>
      </c>
      <c r="Z26" s="27">
        <f t="shared" si="22"/>
        <v>2576.59939476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W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ref="X27:Z27" si="25">SUM(X28:X32)</f>
        <v>0</v>
      </c>
      <c r="Y27" s="19">
        <f t="shared" si="25"/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FC_OTH_CP_E!C28+FC_OTH_HH_E!C28+FC_OTH_AFF_E!C28</f>
        <v>0</v>
      </c>
      <c r="D28" s="8">
        <f>FC_OTH_CP_E!D28+FC_OTH_HH_E!D28+FC_OTH_AFF_E!D28</f>
        <v>0</v>
      </c>
      <c r="E28" s="8">
        <f>FC_OTH_CP_E!E28+FC_OTH_HH_E!E28+FC_OTH_AFF_E!E28</f>
        <v>0</v>
      </c>
      <c r="F28" s="8">
        <f>FC_OTH_CP_E!F28+FC_OTH_HH_E!F28+FC_OTH_AFF_E!F28</f>
        <v>0</v>
      </c>
      <c r="G28" s="8">
        <f>FC_OTH_CP_E!G28+FC_OTH_HH_E!G28+FC_OTH_AFF_E!G28</f>
        <v>0</v>
      </c>
      <c r="H28" s="8">
        <f>FC_OTH_CP_E!H28+FC_OTH_HH_E!H28+FC_OTH_AFF_E!H28</f>
        <v>0</v>
      </c>
      <c r="I28" s="8">
        <f>FC_OTH_CP_E!I28+FC_OTH_HH_E!I28+FC_OTH_AFF_E!I28</f>
        <v>0</v>
      </c>
      <c r="J28" s="8">
        <f>FC_OTH_CP_E!J28+FC_OTH_HH_E!J28+FC_OTH_AFF_E!J28</f>
        <v>0</v>
      </c>
      <c r="K28" s="8">
        <f>FC_OTH_CP_E!K28+FC_OTH_HH_E!K28+FC_OTH_AFF_E!K28</f>
        <v>0</v>
      </c>
      <c r="L28" s="8">
        <f>FC_OTH_CP_E!L28+FC_OTH_HH_E!L28+FC_OTH_AFF_E!L28</f>
        <v>0</v>
      </c>
      <c r="M28" s="8">
        <f>FC_OTH_CP_E!M28+FC_OTH_HH_E!M28+FC_OTH_AFF_E!M28</f>
        <v>0</v>
      </c>
      <c r="N28" s="8">
        <f>FC_OTH_CP_E!N28+FC_OTH_HH_E!N28+FC_OTH_AFF_E!N28</f>
        <v>0</v>
      </c>
      <c r="O28" s="8">
        <f>FC_OTH_CP_E!O28+FC_OTH_HH_E!O28+FC_OTH_AFF_E!O28</f>
        <v>0</v>
      </c>
      <c r="P28" s="8">
        <f>FC_OTH_CP_E!P28+FC_OTH_HH_E!P28+FC_OTH_AFF_E!P28</f>
        <v>0</v>
      </c>
      <c r="Q28" s="8">
        <f>FC_OTH_CP_E!Q28+FC_OTH_HH_E!Q28+FC_OTH_AFF_E!Q28</f>
        <v>0</v>
      </c>
      <c r="R28" s="8">
        <f>FC_OTH_CP_E!R28+FC_OTH_HH_E!R28+FC_OTH_AFF_E!R28</f>
        <v>0</v>
      </c>
      <c r="S28" s="8">
        <f>FC_OTH_CP_E!S28+FC_OTH_HH_E!S28+FC_OTH_AFF_E!S28</f>
        <v>0</v>
      </c>
      <c r="T28" s="8">
        <f>FC_OTH_CP_E!T28+FC_OTH_HH_E!T28+FC_OTH_AFF_E!T28</f>
        <v>0</v>
      </c>
      <c r="U28" s="8">
        <f>FC_OTH_CP_E!U28+FC_OTH_HH_E!U28+FC_OTH_AFF_E!U28</f>
        <v>0</v>
      </c>
      <c r="V28" s="8">
        <f>FC_OTH_CP_E!V28+FC_OTH_HH_E!V28+FC_OTH_AFF_E!V28</f>
        <v>0</v>
      </c>
      <c r="W28" s="8">
        <f>FC_OTH_CP_E!W28+FC_OTH_HH_E!W28+FC_OTH_AFF_E!W28</f>
        <v>0</v>
      </c>
      <c r="X28" s="8">
        <f>FC_OTH_CP_E!X28+FC_OTH_HH_E!X28+FC_OTH_AFF_E!X28</f>
        <v>0</v>
      </c>
      <c r="Y28" s="8">
        <f>FC_OTH_CP_E!Y28+FC_OTH_HH_E!Y28+FC_OTH_AFF_E!Y28</f>
        <v>0</v>
      </c>
      <c r="Z28" s="8">
        <f>FC_OTH_CP_E!Z28+FC_OTH_HH_E!Z28+FC_OTH_AFF_E!Z28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FC_OTH_CP_E!C29+FC_OTH_HH_E!C29+FC_OTH_AFF_E!C29</f>
        <v>0</v>
      </c>
      <c r="D29" s="8">
        <f>FC_OTH_CP_E!D29+FC_OTH_HH_E!D29+FC_OTH_AFF_E!D29</f>
        <v>0</v>
      </c>
      <c r="E29" s="8">
        <f>FC_OTH_CP_E!E29+FC_OTH_HH_E!E29+FC_OTH_AFF_E!E29</f>
        <v>0</v>
      </c>
      <c r="F29" s="8">
        <f>FC_OTH_CP_E!F29+FC_OTH_HH_E!F29+FC_OTH_AFF_E!F29</f>
        <v>0</v>
      </c>
      <c r="G29" s="8">
        <f>FC_OTH_CP_E!G29+FC_OTH_HH_E!G29+FC_OTH_AFF_E!G29</f>
        <v>0</v>
      </c>
      <c r="H29" s="8">
        <f>FC_OTH_CP_E!H29+FC_OTH_HH_E!H29+FC_OTH_AFF_E!H29</f>
        <v>0</v>
      </c>
      <c r="I29" s="8">
        <f>FC_OTH_CP_E!I29+FC_OTH_HH_E!I29+FC_OTH_AFF_E!I29</f>
        <v>0</v>
      </c>
      <c r="J29" s="8">
        <f>FC_OTH_CP_E!J29+FC_OTH_HH_E!J29+FC_OTH_AFF_E!J29</f>
        <v>0</v>
      </c>
      <c r="K29" s="8">
        <f>FC_OTH_CP_E!K29+FC_OTH_HH_E!K29+FC_OTH_AFF_E!K29</f>
        <v>0</v>
      </c>
      <c r="L29" s="8">
        <f>FC_OTH_CP_E!L29+FC_OTH_HH_E!L29+FC_OTH_AFF_E!L29</f>
        <v>0</v>
      </c>
      <c r="M29" s="8">
        <f>FC_OTH_CP_E!M29+FC_OTH_HH_E!M29+FC_OTH_AFF_E!M29</f>
        <v>0</v>
      </c>
      <c r="N29" s="8">
        <f>FC_OTH_CP_E!N29+FC_OTH_HH_E!N29+FC_OTH_AFF_E!N29</f>
        <v>0</v>
      </c>
      <c r="O29" s="8">
        <f>FC_OTH_CP_E!O29+FC_OTH_HH_E!O29+FC_OTH_AFF_E!O29</f>
        <v>0</v>
      </c>
      <c r="P29" s="8">
        <f>FC_OTH_CP_E!P29+FC_OTH_HH_E!P29+FC_OTH_AFF_E!P29</f>
        <v>0</v>
      </c>
      <c r="Q29" s="8">
        <f>FC_OTH_CP_E!Q29+FC_OTH_HH_E!Q29+FC_OTH_AFF_E!Q29</f>
        <v>0</v>
      </c>
      <c r="R29" s="8">
        <f>FC_OTH_CP_E!R29+FC_OTH_HH_E!R29+FC_OTH_AFF_E!R29</f>
        <v>0</v>
      </c>
      <c r="S29" s="8">
        <f>FC_OTH_CP_E!S29+FC_OTH_HH_E!S29+FC_OTH_AFF_E!S29</f>
        <v>0</v>
      </c>
      <c r="T29" s="8">
        <f>FC_OTH_CP_E!T29+FC_OTH_HH_E!T29+FC_OTH_AFF_E!T29</f>
        <v>0</v>
      </c>
      <c r="U29" s="8">
        <f>FC_OTH_CP_E!U29+FC_OTH_HH_E!U29+FC_OTH_AFF_E!U29</f>
        <v>0</v>
      </c>
      <c r="V29" s="8">
        <f>FC_OTH_CP_E!V29+FC_OTH_HH_E!V29+FC_OTH_AFF_E!V29</f>
        <v>0</v>
      </c>
      <c r="W29" s="8">
        <f>FC_OTH_CP_E!W29+FC_OTH_HH_E!W29+FC_OTH_AFF_E!W29</f>
        <v>0</v>
      </c>
      <c r="X29" s="8">
        <f>FC_OTH_CP_E!X29+FC_OTH_HH_E!X29+FC_OTH_AFF_E!X29</f>
        <v>0</v>
      </c>
      <c r="Y29" s="8">
        <f>FC_OTH_CP_E!Y29+FC_OTH_HH_E!Y29+FC_OTH_AFF_E!Y29</f>
        <v>0</v>
      </c>
      <c r="Z29" s="8">
        <f>FC_OTH_CP_E!Z29+FC_OTH_HH_E!Z29+FC_OTH_AFF_E!Z29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FC_OTH_CP_E!C30+FC_OTH_HH_E!C30+FC_OTH_AFF_E!C30</f>
        <v>0</v>
      </c>
      <c r="D30" s="8">
        <f>FC_OTH_CP_E!D30+FC_OTH_HH_E!D30+FC_OTH_AFF_E!D30</f>
        <v>0</v>
      </c>
      <c r="E30" s="8">
        <f>FC_OTH_CP_E!E30+FC_OTH_HH_E!E30+FC_OTH_AFF_E!E30</f>
        <v>0</v>
      </c>
      <c r="F30" s="8">
        <f>FC_OTH_CP_E!F30+FC_OTH_HH_E!F30+FC_OTH_AFF_E!F30</f>
        <v>0</v>
      </c>
      <c r="G30" s="8">
        <f>FC_OTH_CP_E!G30+FC_OTH_HH_E!G30+FC_OTH_AFF_E!G30</f>
        <v>0</v>
      </c>
      <c r="H30" s="8">
        <f>FC_OTH_CP_E!H30+FC_OTH_HH_E!H30+FC_OTH_AFF_E!H30</f>
        <v>0</v>
      </c>
      <c r="I30" s="8">
        <f>FC_OTH_CP_E!I30+FC_OTH_HH_E!I30+FC_OTH_AFF_E!I30</f>
        <v>0</v>
      </c>
      <c r="J30" s="8">
        <f>FC_OTH_CP_E!J30+FC_OTH_HH_E!J30+FC_OTH_AFF_E!J30</f>
        <v>0</v>
      </c>
      <c r="K30" s="8">
        <f>FC_OTH_CP_E!K30+FC_OTH_HH_E!K30+FC_OTH_AFF_E!K30</f>
        <v>0</v>
      </c>
      <c r="L30" s="8">
        <f>FC_OTH_CP_E!L30+FC_OTH_HH_E!L30+FC_OTH_AFF_E!L30</f>
        <v>0</v>
      </c>
      <c r="M30" s="8">
        <f>FC_OTH_CP_E!M30+FC_OTH_HH_E!M30+FC_OTH_AFF_E!M30</f>
        <v>0</v>
      </c>
      <c r="N30" s="8">
        <f>FC_OTH_CP_E!N30+FC_OTH_HH_E!N30+FC_OTH_AFF_E!N30</f>
        <v>0</v>
      </c>
      <c r="O30" s="8">
        <f>FC_OTH_CP_E!O30+FC_OTH_HH_E!O30+FC_OTH_AFF_E!O30</f>
        <v>0</v>
      </c>
      <c r="P30" s="8">
        <f>FC_OTH_CP_E!P30+FC_OTH_HH_E!P30+FC_OTH_AFF_E!P30</f>
        <v>0</v>
      </c>
      <c r="Q30" s="8">
        <f>FC_OTH_CP_E!Q30+FC_OTH_HH_E!Q30+FC_OTH_AFF_E!Q30</f>
        <v>0</v>
      </c>
      <c r="R30" s="8">
        <f>FC_OTH_CP_E!R30+FC_OTH_HH_E!R30+FC_OTH_AFF_E!R30</f>
        <v>0</v>
      </c>
      <c r="S30" s="8">
        <f>FC_OTH_CP_E!S30+FC_OTH_HH_E!S30+FC_OTH_AFF_E!S30</f>
        <v>0</v>
      </c>
      <c r="T30" s="8">
        <f>FC_OTH_CP_E!T30+FC_OTH_HH_E!T30+FC_OTH_AFF_E!T30</f>
        <v>0</v>
      </c>
      <c r="U30" s="8">
        <f>FC_OTH_CP_E!U30+FC_OTH_HH_E!U30+FC_OTH_AFF_E!U30</f>
        <v>0</v>
      </c>
      <c r="V30" s="8">
        <f>FC_OTH_CP_E!V30+FC_OTH_HH_E!V30+FC_OTH_AFF_E!V30</f>
        <v>0</v>
      </c>
      <c r="W30" s="8">
        <f>FC_OTH_CP_E!W30+FC_OTH_HH_E!W30+FC_OTH_AFF_E!W30</f>
        <v>0</v>
      </c>
      <c r="X30" s="8">
        <f>FC_OTH_CP_E!X30+FC_OTH_HH_E!X30+FC_OTH_AFF_E!X30</f>
        <v>0</v>
      </c>
      <c r="Y30" s="8">
        <f>FC_OTH_CP_E!Y30+FC_OTH_HH_E!Y30+FC_OTH_AFF_E!Y30</f>
        <v>0</v>
      </c>
      <c r="Z30" s="8">
        <f>FC_OTH_CP_E!Z30+FC_OTH_HH_E!Z30+FC_OTH_AFF_E!Z30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FC_OTH_CP_E!C31+FC_OTH_HH_E!C31+FC_OTH_AFF_E!C31</f>
        <v>0</v>
      </c>
      <c r="D31" s="8">
        <f>FC_OTH_CP_E!D31+FC_OTH_HH_E!D31+FC_OTH_AFF_E!D31</f>
        <v>0</v>
      </c>
      <c r="E31" s="8">
        <f>FC_OTH_CP_E!E31+FC_OTH_HH_E!E31+FC_OTH_AFF_E!E31</f>
        <v>0</v>
      </c>
      <c r="F31" s="8">
        <f>FC_OTH_CP_E!F31+FC_OTH_HH_E!F31+FC_OTH_AFF_E!F31</f>
        <v>0</v>
      </c>
      <c r="G31" s="8">
        <f>FC_OTH_CP_E!G31+FC_OTH_HH_E!G31+FC_OTH_AFF_E!G31</f>
        <v>0</v>
      </c>
      <c r="H31" s="8">
        <f>FC_OTH_CP_E!H31+FC_OTH_HH_E!H31+FC_OTH_AFF_E!H31</f>
        <v>0</v>
      </c>
      <c r="I31" s="8">
        <f>FC_OTH_CP_E!I31+FC_OTH_HH_E!I31+FC_OTH_AFF_E!I31</f>
        <v>0</v>
      </c>
      <c r="J31" s="8">
        <f>FC_OTH_CP_E!J31+FC_OTH_HH_E!J31+FC_OTH_AFF_E!J31</f>
        <v>0</v>
      </c>
      <c r="K31" s="8">
        <f>FC_OTH_CP_E!K31+FC_OTH_HH_E!K31+FC_OTH_AFF_E!K31</f>
        <v>0</v>
      </c>
      <c r="L31" s="8">
        <f>FC_OTH_CP_E!L31+FC_OTH_HH_E!L31+FC_OTH_AFF_E!L31</f>
        <v>0</v>
      </c>
      <c r="M31" s="8">
        <f>FC_OTH_CP_E!M31+FC_OTH_HH_E!M31+FC_OTH_AFF_E!M31</f>
        <v>0</v>
      </c>
      <c r="N31" s="8">
        <f>FC_OTH_CP_E!N31+FC_OTH_HH_E!N31+FC_OTH_AFF_E!N31</f>
        <v>0</v>
      </c>
      <c r="O31" s="8">
        <f>FC_OTH_CP_E!O31+FC_OTH_HH_E!O31+FC_OTH_AFF_E!O31</f>
        <v>0</v>
      </c>
      <c r="P31" s="8">
        <f>FC_OTH_CP_E!P31+FC_OTH_HH_E!P31+FC_OTH_AFF_E!P31</f>
        <v>0</v>
      </c>
      <c r="Q31" s="8">
        <f>FC_OTH_CP_E!Q31+FC_OTH_HH_E!Q31+FC_OTH_AFF_E!Q31</f>
        <v>0</v>
      </c>
      <c r="R31" s="8">
        <f>FC_OTH_CP_E!R31+FC_OTH_HH_E!R31+FC_OTH_AFF_E!R31</f>
        <v>0</v>
      </c>
      <c r="S31" s="8">
        <f>FC_OTH_CP_E!S31+FC_OTH_HH_E!S31+FC_OTH_AFF_E!S31</f>
        <v>0</v>
      </c>
      <c r="T31" s="8">
        <f>FC_OTH_CP_E!T31+FC_OTH_HH_E!T31+FC_OTH_AFF_E!T31</f>
        <v>0</v>
      </c>
      <c r="U31" s="8">
        <f>FC_OTH_CP_E!U31+FC_OTH_HH_E!U31+FC_OTH_AFF_E!U31</f>
        <v>0</v>
      </c>
      <c r="V31" s="8">
        <f>FC_OTH_CP_E!V31+FC_OTH_HH_E!V31+FC_OTH_AFF_E!V31</f>
        <v>0</v>
      </c>
      <c r="W31" s="8">
        <f>FC_OTH_CP_E!W31+FC_OTH_HH_E!W31+FC_OTH_AFF_E!W31</f>
        <v>0</v>
      </c>
      <c r="X31" s="8">
        <f>FC_OTH_CP_E!X31+FC_OTH_HH_E!X31+FC_OTH_AFF_E!X31</f>
        <v>0</v>
      </c>
      <c r="Y31" s="8">
        <f>FC_OTH_CP_E!Y31+FC_OTH_HH_E!Y31+FC_OTH_AFF_E!Y31</f>
        <v>0</v>
      </c>
      <c r="Z31" s="8">
        <f>FC_OTH_CP_E!Z31+FC_OTH_HH_E!Z31+FC_OTH_AFF_E!Z31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FC_OTH_CP_E!C32+FC_OTH_HH_E!C32+FC_OTH_AFF_E!C32</f>
        <v>0</v>
      </c>
      <c r="D32" s="8">
        <f>FC_OTH_CP_E!D32+FC_OTH_HH_E!D32+FC_OTH_AFF_E!D32</f>
        <v>0</v>
      </c>
      <c r="E32" s="8">
        <f>FC_OTH_CP_E!E32+FC_OTH_HH_E!E32+FC_OTH_AFF_E!E32</f>
        <v>0</v>
      </c>
      <c r="F32" s="8">
        <f>FC_OTH_CP_E!F32+FC_OTH_HH_E!F32+FC_OTH_AFF_E!F32</f>
        <v>0</v>
      </c>
      <c r="G32" s="8">
        <f>FC_OTH_CP_E!G32+FC_OTH_HH_E!G32+FC_OTH_AFF_E!G32</f>
        <v>0</v>
      </c>
      <c r="H32" s="8">
        <f>FC_OTH_CP_E!H32+FC_OTH_HH_E!H32+FC_OTH_AFF_E!H32</f>
        <v>0</v>
      </c>
      <c r="I32" s="8">
        <f>FC_OTH_CP_E!I32+FC_OTH_HH_E!I32+FC_OTH_AFF_E!I32</f>
        <v>0</v>
      </c>
      <c r="J32" s="8">
        <f>FC_OTH_CP_E!J32+FC_OTH_HH_E!J32+FC_OTH_AFF_E!J32</f>
        <v>0</v>
      </c>
      <c r="K32" s="8">
        <f>FC_OTH_CP_E!K32+FC_OTH_HH_E!K32+FC_OTH_AFF_E!K32</f>
        <v>0</v>
      </c>
      <c r="L32" s="8">
        <f>FC_OTH_CP_E!L32+FC_OTH_HH_E!L32+FC_OTH_AFF_E!L32</f>
        <v>0</v>
      </c>
      <c r="M32" s="8">
        <f>FC_OTH_CP_E!M32+FC_OTH_HH_E!M32+FC_OTH_AFF_E!M32</f>
        <v>0</v>
      </c>
      <c r="N32" s="8">
        <f>FC_OTH_CP_E!N32+FC_OTH_HH_E!N32+FC_OTH_AFF_E!N32</f>
        <v>0</v>
      </c>
      <c r="O32" s="8">
        <f>FC_OTH_CP_E!O32+FC_OTH_HH_E!O32+FC_OTH_AFF_E!O32</f>
        <v>0</v>
      </c>
      <c r="P32" s="8">
        <f>FC_OTH_CP_E!P32+FC_OTH_HH_E!P32+FC_OTH_AFF_E!P32</f>
        <v>0</v>
      </c>
      <c r="Q32" s="8">
        <f>FC_OTH_CP_E!Q32+FC_OTH_HH_E!Q32+FC_OTH_AFF_E!Q32</f>
        <v>0</v>
      </c>
      <c r="R32" s="8">
        <f>FC_OTH_CP_E!R32+FC_OTH_HH_E!R32+FC_OTH_AFF_E!R32</f>
        <v>0</v>
      </c>
      <c r="S32" s="8">
        <f>FC_OTH_CP_E!S32+FC_OTH_HH_E!S32+FC_OTH_AFF_E!S32</f>
        <v>0</v>
      </c>
      <c r="T32" s="8">
        <f>FC_OTH_CP_E!T32+FC_OTH_HH_E!T32+FC_OTH_AFF_E!T32</f>
        <v>0</v>
      </c>
      <c r="U32" s="8">
        <f>FC_OTH_CP_E!U32+FC_OTH_HH_E!U32+FC_OTH_AFF_E!U32</f>
        <v>0</v>
      </c>
      <c r="V32" s="8">
        <f>FC_OTH_CP_E!V32+FC_OTH_HH_E!V32+FC_OTH_AFF_E!V32</f>
        <v>0</v>
      </c>
      <c r="W32" s="8">
        <f>FC_OTH_CP_E!W32+FC_OTH_HH_E!W32+FC_OTH_AFF_E!W32</f>
        <v>0</v>
      </c>
      <c r="X32" s="8">
        <f>FC_OTH_CP_E!X32+FC_OTH_HH_E!X32+FC_OTH_AFF_E!X32</f>
        <v>0</v>
      </c>
      <c r="Y32" s="8">
        <f>FC_OTH_CP_E!Y32+FC_OTH_HH_E!Y32+FC_OTH_AFF_E!Y32</f>
        <v>0</v>
      </c>
      <c r="Z32" s="8">
        <f>FC_OTH_CP_E!Z32+FC_OTH_HH_E!Z32+FC_OTH_AFF_E!Z32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5032.2495578399994</v>
      </c>
      <c r="D33" s="19">
        <f t="shared" ref="D33:W33" si="27">SUM(D34:D50)</f>
        <v>5488.0398057599996</v>
      </c>
      <c r="E33" s="19">
        <f t="shared" si="27"/>
        <v>5476.7998641600007</v>
      </c>
      <c r="F33" s="19">
        <f t="shared" si="27"/>
        <v>5100.8257292399994</v>
      </c>
      <c r="G33" s="19">
        <f t="shared" si="27"/>
        <v>5327.0699428800008</v>
      </c>
      <c r="H33" s="19">
        <f t="shared" si="27"/>
        <v>5906.7459968399999</v>
      </c>
      <c r="I33" s="19">
        <f t="shared" si="27"/>
        <v>4713.2461360800007</v>
      </c>
      <c r="J33" s="19">
        <f t="shared" si="27"/>
        <v>4448.5213103999995</v>
      </c>
      <c r="K33" s="19">
        <f t="shared" si="27"/>
        <v>3724.2442295999999</v>
      </c>
      <c r="L33" s="19">
        <f t="shared" si="27"/>
        <v>3825.92061216</v>
      </c>
      <c r="M33" s="19">
        <f t="shared" si="27"/>
        <v>3812.3294864399995</v>
      </c>
      <c r="N33" s="19">
        <f t="shared" si="27"/>
        <v>3265.1836513199996</v>
      </c>
      <c r="O33" s="19">
        <f t="shared" si="27"/>
        <v>2904.93209772</v>
      </c>
      <c r="P33" s="19">
        <f t="shared" si="27"/>
        <v>2873.1815542800005</v>
      </c>
      <c r="Q33" s="19">
        <f t="shared" si="27"/>
        <v>2854.8339030000002</v>
      </c>
      <c r="R33" s="19">
        <f t="shared" si="27"/>
        <v>2850.0121382400002</v>
      </c>
      <c r="S33" s="19">
        <f t="shared" si="27"/>
        <v>2733.9405688799998</v>
      </c>
      <c r="T33" s="19">
        <f t="shared" si="27"/>
        <v>2740.4691616800001</v>
      </c>
      <c r="U33" s="19">
        <f t="shared" si="27"/>
        <v>2798.3518203599997</v>
      </c>
      <c r="V33" s="19">
        <f t="shared" si="27"/>
        <v>2817.1998165599998</v>
      </c>
      <c r="W33" s="19">
        <f t="shared" si="27"/>
        <v>2867.0707252799998</v>
      </c>
      <c r="X33" s="19">
        <f t="shared" ref="X33:Z33" si="28">SUM(X34:X50)</f>
        <v>2730.0737894399995</v>
      </c>
      <c r="Y33" s="19">
        <f t="shared" si="28"/>
        <v>2603.0083471199996</v>
      </c>
      <c r="Z33" s="19">
        <f t="shared" si="28"/>
        <v>2576.59939476</v>
      </c>
    </row>
    <row r="34" spans="1:26" ht="11.25" customHeight="1" x14ac:dyDescent="0.2">
      <c r="A34" s="28" t="s">
        <v>54</v>
      </c>
      <c r="B34" s="7" t="s">
        <v>55</v>
      </c>
      <c r="C34" s="8">
        <f>FC_OTH_CP_E!C34+FC_OTH_HH_E!C34+FC_OTH_AFF_E!C34</f>
        <v>0</v>
      </c>
      <c r="D34" s="8">
        <f>FC_OTH_CP_E!D34+FC_OTH_HH_E!D34+FC_OTH_AFF_E!D34</f>
        <v>0</v>
      </c>
      <c r="E34" s="8">
        <f>FC_OTH_CP_E!E34+FC_OTH_HH_E!E34+FC_OTH_AFF_E!E34</f>
        <v>0</v>
      </c>
      <c r="F34" s="8">
        <f>FC_OTH_CP_E!F34+FC_OTH_HH_E!F34+FC_OTH_AFF_E!F34</f>
        <v>0</v>
      </c>
      <c r="G34" s="8">
        <f>FC_OTH_CP_E!G34+FC_OTH_HH_E!G34+FC_OTH_AFF_E!G34</f>
        <v>0</v>
      </c>
      <c r="H34" s="8">
        <f>FC_OTH_CP_E!H34+FC_OTH_HH_E!H34+FC_OTH_AFF_E!H34</f>
        <v>0</v>
      </c>
      <c r="I34" s="8">
        <f>FC_OTH_CP_E!I34+FC_OTH_HH_E!I34+FC_OTH_AFF_E!I34</f>
        <v>0</v>
      </c>
      <c r="J34" s="8">
        <f>FC_OTH_CP_E!J34+FC_OTH_HH_E!J34+FC_OTH_AFF_E!J34</f>
        <v>0</v>
      </c>
      <c r="K34" s="8">
        <f>FC_OTH_CP_E!K34+FC_OTH_HH_E!K34+FC_OTH_AFF_E!K34</f>
        <v>0</v>
      </c>
      <c r="L34" s="8">
        <f>FC_OTH_CP_E!L34+FC_OTH_HH_E!L34+FC_OTH_AFF_E!L34</f>
        <v>0</v>
      </c>
      <c r="M34" s="8">
        <f>FC_OTH_CP_E!M34+FC_OTH_HH_E!M34+FC_OTH_AFF_E!M34</f>
        <v>0</v>
      </c>
      <c r="N34" s="8">
        <f>FC_OTH_CP_E!N34+FC_OTH_HH_E!N34+FC_OTH_AFF_E!N34</f>
        <v>0</v>
      </c>
      <c r="O34" s="8">
        <f>FC_OTH_CP_E!O34+FC_OTH_HH_E!O34+FC_OTH_AFF_E!O34</f>
        <v>0</v>
      </c>
      <c r="P34" s="8">
        <f>FC_OTH_CP_E!P34+FC_OTH_HH_E!P34+FC_OTH_AFF_E!P34</f>
        <v>0</v>
      </c>
      <c r="Q34" s="8">
        <f>FC_OTH_CP_E!Q34+FC_OTH_HH_E!Q34+FC_OTH_AFF_E!Q34</f>
        <v>0</v>
      </c>
      <c r="R34" s="8">
        <f>FC_OTH_CP_E!R34+FC_OTH_HH_E!R34+FC_OTH_AFF_E!R34</f>
        <v>0</v>
      </c>
      <c r="S34" s="8">
        <f>FC_OTH_CP_E!S34+FC_OTH_HH_E!S34+FC_OTH_AFF_E!S34</f>
        <v>0</v>
      </c>
      <c r="T34" s="8">
        <f>FC_OTH_CP_E!T34+FC_OTH_HH_E!T34+FC_OTH_AFF_E!T34</f>
        <v>0</v>
      </c>
      <c r="U34" s="8">
        <f>FC_OTH_CP_E!U34+FC_OTH_HH_E!U34+FC_OTH_AFF_E!U34</f>
        <v>0</v>
      </c>
      <c r="V34" s="8">
        <f>FC_OTH_CP_E!V34+FC_OTH_HH_E!V34+FC_OTH_AFF_E!V34</f>
        <v>0</v>
      </c>
      <c r="W34" s="8">
        <f>FC_OTH_CP_E!W34+FC_OTH_HH_E!W34+FC_OTH_AFF_E!W34</f>
        <v>0</v>
      </c>
      <c r="X34" s="8">
        <f>FC_OTH_CP_E!X34+FC_OTH_HH_E!X34+FC_OTH_AFF_E!X34</f>
        <v>0</v>
      </c>
      <c r="Y34" s="8">
        <f>FC_OTH_CP_E!Y34+FC_OTH_HH_E!Y34+FC_OTH_AFF_E!Y34</f>
        <v>0</v>
      </c>
      <c r="Z34" s="8">
        <f>FC_OTH_CP_E!Z34+FC_OTH_HH_E!Z34+FC_OTH_AFF_E!Z34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FC_OTH_CP_E!C35+FC_OTH_HH_E!C35+FC_OTH_AFF_E!C35</f>
        <v>0</v>
      </c>
      <c r="D35" s="8">
        <f>FC_OTH_CP_E!D35+FC_OTH_HH_E!D35+FC_OTH_AFF_E!D35</f>
        <v>0</v>
      </c>
      <c r="E35" s="8">
        <f>FC_OTH_CP_E!E35+FC_OTH_HH_E!E35+FC_OTH_AFF_E!E35</f>
        <v>0</v>
      </c>
      <c r="F35" s="8">
        <f>FC_OTH_CP_E!F35+FC_OTH_HH_E!F35+FC_OTH_AFF_E!F35</f>
        <v>0</v>
      </c>
      <c r="G35" s="8">
        <f>FC_OTH_CP_E!G35+FC_OTH_HH_E!G35+FC_OTH_AFF_E!G35</f>
        <v>0</v>
      </c>
      <c r="H35" s="8">
        <f>FC_OTH_CP_E!H35+FC_OTH_HH_E!H35+FC_OTH_AFF_E!H35</f>
        <v>0</v>
      </c>
      <c r="I35" s="8">
        <f>FC_OTH_CP_E!I35+FC_OTH_HH_E!I35+FC_OTH_AFF_E!I35</f>
        <v>0</v>
      </c>
      <c r="J35" s="8">
        <f>FC_OTH_CP_E!J35+FC_OTH_HH_E!J35+FC_OTH_AFF_E!J35</f>
        <v>0</v>
      </c>
      <c r="K35" s="8">
        <f>FC_OTH_CP_E!K35+FC_OTH_HH_E!K35+FC_OTH_AFF_E!K35</f>
        <v>0</v>
      </c>
      <c r="L35" s="8">
        <f>FC_OTH_CP_E!L35+FC_OTH_HH_E!L35+FC_OTH_AFF_E!L35</f>
        <v>0</v>
      </c>
      <c r="M35" s="8">
        <f>FC_OTH_CP_E!M35+FC_OTH_HH_E!M35+FC_OTH_AFF_E!M35</f>
        <v>0</v>
      </c>
      <c r="N35" s="8">
        <f>FC_OTH_CP_E!N35+FC_OTH_HH_E!N35+FC_OTH_AFF_E!N35</f>
        <v>0</v>
      </c>
      <c r="O35" s="8">
        <f>FC_OTH_CP_E!O35+FC_OTH_HH_E!O35+FC_OTH_AFF_E!O35</f>
        <v>0</v>
      </c>
      <c r="P35" s="8">
        <f>FC_OTH_CP_E!P35+FC_OTH_HH_E!P35+FC_OTH_AFF_E!P35</f>
        <v>0</v>
      </c>
      <c r="Q35" s="8">
        <f>FC_OTH_CP_E!Q35+FC_OTH_HH_E!Q35+FC_OTH_AFF_E!Q35</f>
        <v>0</v>
      </c>
      <c r="R35" s="8">
        <f>FC_OTH_CP_E!R35+FC_OTH_HH_E!R35+FC_OTH_AFF_E!R35</f>
        <v>0</v>
      </c>
      <c r="S35" s="8">
        <f>FC_OTH_CP_E!S35+FC_OTH_HH_E!S35+FC_OTH_AFF_E!S35</f>
        <v>0</v>
      </c>
      <c r="T35" s="8">
        <f>FC_OTH_CP_E!T35+FC_OTH_HH_E!T35+FC_OTH_AFF_E!T35</f>
        <v>0</v>
      </c>
      <c r="U35" s="8">
        <f>FC_OTH_CP_E!U35+FC_OTH_HH_E!U35+FC_OTH_AFF_E!U35</f>
        <v>0</v>
      </c>
      <c r="V35" s="8">
        <f>FC_OTH_CP_E!V35+FC_OTH_HH_E!V35+FC_OTH_AFF_E!V35</f>
        <v>0</v>
      </c>
      <c r="W35" s="8">
        <f>FC_OTH_CP_E!W35+FC_OTH_HH_E!W35+FC_OTH_AFF_E!W35</f>
        <v>0</v>
      </c>
      <c r="X35" s="8">
        <f>FC_OTH_CP_E!X35+FC_OTH_HH_E!X35+FC_OTH_AFF_E!X35</f>
        <v>0</v>
      </c>
      <c r="Y35" s="8">
        <f>FC_OTH_CP_E!Y35+FC_OTH_HH_E!Y35+FC_OTH_AFF_E!Y35</f>
        <v>0</v>
      </c>
      <c r="Z35" s="8">
        <f>FC_OTH_CP_E!Z35+FC_OTH_HH_E!Z35+FC_OTH_AFF_E!Z35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FC_OTH_CP_E!C36+FC_OTH_HH_E!C36+FC_OTH_AFF_E!C36</f>
        <v>2011.6408219200005</v>
      </c>
      <c r="D36" s="8">
        <f>FC_OTH_CP_E!D36+FC_OTH_HH_E!D36+FC_OTH_AFF_E!D36</f>
        <v>1931.0555847600001</v>
      </c>
      <c r="E36" s="8">
        <f>FC_OTH_CP_E!E36+FC_OTH_HH_E!E36+FC_OTH_AFF_E!E36</f>
        <v>1996.7173185600002</v>
      </c>
      <c r="F36" s="8">
        <f>FC_OTH_CP_E!F36+FC_OTH_HH_E!F36+FC_OTH_AFF_E!F36</f>
        <v>2298.1649990400001</v>
      </c>
      <c r="G36" s="8">
        <f>FC_OTH_CP_E!G36+FC_OTH_HH_E!G36+FC_OTH_AFF_E!G36</f>
        <v>2310.5920139999998</v>
      </c>
      <c r="H36" s="8">
        <f>FC_OTH_CP_E!H36+FC_OTH_HH_E!H36+FC_OTH_AFF_E!H36</f>
        <v>2182.2257152799998</v>
      </c>
      <c r="I36" s="8">
        <f>FC_OTH_CP_E!I36+FC_OTH_HH_E!I36+FC_OTH_AFF_E!I36</f>
        <v>2015.0514021600002</v>
      </c>
      <c r="J36" s="8">
        <f>FC_OTH_CP_E!J36+FC_OTH_HH_E!J36+FC_OTH_AFF_E!J36</f>
        <v>1907.0081999999998</v>
      </c>
      <c r="K36" s="8">
        <f>FC_OTH_CP_E!K36+FC_OTH_HH_E!K36+FC_OTH_AFF_E!K36</f>
        <v>1782.1962737999997</v>
      </c>
      <c r="L36" s="8">
        <f>FC_OTH_CP_E!L36+FC_OTH_HH_E!L36+FC_OTH_AFF_E!L36</f>
        <v>1695.1185766800002</v>
      </c>
      <c r="M36" s="8">
        <f>FC_OTH_CP_E!M36+FC_OTH_HH_E!M36+FC_OTH_AFF_E!M36</f>
        <v>1625.4558738000001</v>
      </c>
      <c r="N36" s="8">
        <f>FC_OTH_CP_E!N36+FC_OTH_HH_E!N36+FC_OTH_AFF_E!N36</f>
        <v>1471.6183514400002</v>
      </c>
      <c r="O36" s="8">
        <f>FC_OTH_CP_E!O36+FC_OTH_HH_E!O36+FC_OTH_AFF_E!O36</f>
        <v>1370.0274019200001</v>
      </c>
      <c r="P36" s="8">
        <f>FC_OTH_CP_E!P36+FC_OTH_HH_E!P36+FC_OTH_AFF_E!P36</f>
        <v>1335.1958233199998</v>
      </c>
      <c r="Q36" s="8">
        <f>FC_OTH_CP_E!Q36+FC_OTH_HH_E!Q36+FC_OTH_AFF_E!Q36</f>
        <v>1294.5596252400001</v>
      </c>
      <c r="R36" s="8">
        <f>FC_OTH_CP_E!R36+FC_OTH_HH_E!R36+FC_OTH_AFF_E!R36</f>
        <v>1230.7024504799999</v>
      </c>
      <c r="S36" s="8">
        <f>FC_OTH_CP_E!S36+FC_OTH_HH_E!S36+FC_OTH_AFF_E!S36</f>
        <v>1201.6763999999998</v>
      </c>
      <c r="T36" s="8">
        <f>FC_OTH_CP_E!T36+FC_OTH_HH_E!T36+FC_OTH_AFF_E!T36</f>
        <v>1217.3070524400005</v>
      </c>
      <c r="U36" s="8">
        <f>FC_OTH_CP_E!U36+FC_OTH_HH_E!U36+FC_OTH_AFF_E!U36</f>
        <v>1235.0214435600003</v>
      </c>
      <c r="V36" s="8">
        <f>FC_OTH_CP_E!V36+FC_OTH_HH_E!V36+FC_OTH_AFF_E!V36</f>
        <v>1208.1547760400001</v>
      </c>
      <c r="W36" s="8">
        <f>FC_OTH_CP_E!W36+FC_OTH_HH_E!W36+FC_OTH_AFF_E!W36</f>
        <v>1224.5575453199999</v>
      </c>
      <c r="X36" s="8">
        <f>FC_OTH_CP_E!X36+FC_OTH_HH_E!X36+FC_OTH_AFF_E!X36</f>
        <v>1063.3675352400001</v>
      </c>
      <c r="Y36" s="8">
        <f>FC_OTH_CP_E!Y36+FC_OTH_HH_E!Y36+FC_OTH_AFF_E!Y36</f>
        <v>1033.7231552400001</v>
      </c>
      <c r="Z36" s="8">
        <f>FC_OTH_CP_E!Z36+FC_OTH_HH_E!Z36+FC_OTH_AFF_E!Z36</f>
        <v>997.60903127999995</v>
      </c>
    </row>
    <row r="37" spans="1:26" ht="11.25" customHeight="1" x14ac:dyDescent="0.2">
      <c r="A37" s="28" t="s">
        <v>60</v>
      </c>
      <c r="B37" s="7" t="s">
        <v>61</v>
      </c>
      <c r="C37" s="8">
        <f>FC_OTH_CP_E!C37+FC_OTH_HH_E!C37+FC_OTH_AFF_E!C37</f>
        <v>0</v>
      </c>
      <c r="D37" s="8">
        <f>FC_OTH_CP_E!D37+FC_OTH_HH_E!D37+FC_OTH_AFF_E!D37</f>
        <v>0</v>
      </c>
      <c r="E37" s="8">
        <f>FC_OTH_CP_E!E37+FC_OTH_HH_E!E37+FC_OTH_AFF_E!E37</f>
        <v>0</v>
      </c>
      <c r="F37" s="8">
        <f>FC_OTH_CP_E!F37+FC_OTH_HH_E!F37+FC_OTH_AFF_E!F37</f>
        <v>0</v>
      </c>
      <c r="G37" s="8">
        <f>FC_OTH_CP_E!G37+FC_OTH_HH_E!G37+FC_OTH_AFF_E!G37</f>
        <v>0</v>
      </c>
      <c r="H37" s="8">
        <f>FC_OTH_CP_E!H37+FC_OTH_HH_E!H37+FC_OTH_AFF_E!H37</f>
        <v>0</v>
      </c>
      <c r="I37" s="8">
        <f>FC_OTH_CP_E!I37+FC_OTH_HH_E!I37+FC_OTH_AFF_E!I37</f>
        <v>0</v>
      </c>
      <c r="J37" s="8">
        <f>FC_OTH_CP_E!J37+FC_OTH_HH_E!J37+FC_OTH_AFF_E!J37</f>
        <v>0</v>
      </c>
      <c r="K37" s="8">
        <f>FC_OTH_CP_E!K37+FC_OTH_HH_E!K37+FC_OTH_AFF_E!K37</f>
        <v>0</v>
      </c>
      <c r="L37" s="8">
        <f>FC_OTH_CP_E!L37+FC_OTH_HH_E!L37+FC_OTH_AFF_E!L37</f>
        <v>9.1474336800000007</v>
      </c>
      <c r="M37" s="8">
        <f>FC_OTH_CP_E!M37+FC_OTH_HH_E!M37+FC_OTH_AFF_E!M37</f>
        <v>6.0982891200000005</v>
      </c>
      <c r="N37" s="8">
        <f>FC_OTH_CP_E!N37+FC_OTH_HH_E!N37+FC_OTH_AFF_E!N37</f>
        <v>6.0982891200000005</v>
      </c>
      <c r="O37" s="8">
        <f>FC_OTH_CP_E!O37+FC_OTH_HH_E!O37+FC_OTH_AFF_E!O37</f>
        <v>0</v>
      </c>
      <c r="P37" s="8">
        <f>FC_OTH_CP_E!P37+FC_OTH_HH_E!P37+FC_OTH_AFF_E!P37</f>
        <v>3.0491445600000002</v>
      </c>
      <c r="Q37" s="8">
        <f>FC_OTH_CP_E!Q37+FC_OTH_HH_E!Q37+FC_OTH_AFF_E!Q37</f>
        <v>0</v>
      </c>
      <c r="R37" s="8">
        <f>FC_OTH_CP_E!R37+FC_OTH_HH_E!R37+FC_OTH_AFF_E!R37</f>
        <v>3.0491445600000002</v>
      </c>
      <c r="S37" s="8">
        <f>FC_OTH_CP_E!S37+FC_OTH_HH_E!S37+FC_OTH_AFF_E!S37</f>
        <v>0</v>
      </c>
      <c r="T37" s="8">
        <f>FC_OTH_CP_E!T37+FC_OTH_HH_E!T37+FC_OTH_AFF_E!T37</f>
        <v>0</v>
      </c>
      <c r="U37" s="8">
        <f>FC_OTH_CP_E!U37+FC_OTH_HH_E!U37+FC_OTH_AFF_E!U37</f>
        <v>3.0004959599999999</v>
      </c>
      <c r="V37" s="8">
        <f>FC_OTH_CP_E!V37+FC_OTH_HH_E!V37+FC_OTH_AFF_E!V37</f>
        <v>1.05505092</v>
      </c>
      <c r="W37" s="8">
        <f>FC_OTH_CP_E!W37+FC_OTH_HH_E!W37+FC_OTH_AFF_E!W37</f>
        <v>1.5305597999999998</v>
      </c>
      <c r="X37" s="8">
        <f>FC_OTH_CP_E!X37+FC_OTH_HH_E!X37+FC_OTH_AFF_E!X37</f>
        <v>1.3906015199999999</v>
      </c>
      <c r="Y37" s="8">
        <f>FC_OTH_CP_E!Y37+FC_OTH_HH_E!Y37+FC_OTH_AFF_E!Y37</f>
        <v>1.2623688</v>
      </c>
      <c r="Z37" s="8">
        <f>FC_OTH_CP_E!Z37+FC_OTH_HH_E!Z37+FC_OTH_AFF_E!Z37</f>
        <v>0.64640268000000001</v>
      </c>
    </row>
    <row r="38" spans="1:26" ht="11.25" customHeight="1" x14ac:dyDescent="0.2">
      <c r="A38" s="28" t="s">
        <v>62</v>
      </c>
      <c r="B38" s="7" t="s">
        <v>63</v>
      </c>
      <c r="C38" s="8">
        <f>FC_OTH_CP_E!C38+FC_OTH_HH_E!C38+FC_OTH_AFF_E!C38</f>
        <v>0</v>
      </c>
      <c r="D38" s="8">
        <f>FC_OTH_CP_E!D38+FC_OTH_HH_E!D38+FC_OTH_AFF_E!D38</f>
        <v>0</v>
      </c>
      <c r="E38" s="8">
        <f>FC_OTH_CP_E!E38+FC_OTH_HH_E!E38+FC_OTH_AFF_E!E38</f>
        <v>0</v>
      </c>
      <c r="F38" s="8">
        <f>FC_OTH_CP_E!F38+FC_OTH_HH_E!F38+FC_OTH_AFF_E!F38</f>
        <v>0</v>
      </c>
      <c r="G38" s="8">
        <f>FC_OTH_CP_E!G38+FC_OTH_HH_E!G38+FC_OTH_AFF_E!G38</f>
        <v>0</v>
      </c>
      <c r="H38" s="8">
        <f>FC_OTH_CP_E!H38+FC_OTH_HH_E!H38+FC_OTH_AFF_E!H38</f>
        <v>0</v>
      </c>
      <c r="I38" s="8">
        <f>FC_OTH_CP_E!I38+FC_OTH_HH_E!I38+FC_OTH_AFF_E!I38</f>
        <v>0</v>
      </c>
      <c r="J38" s="8">
        <f>FC_OTH_CP_E!J38+FC_OTH_HH_E!J38+FC_OTH_AFF_E!J38</f>
        <v>0</v>
      </c>
      <c r="K38" s="8">
        <f>FC_OTH_CP_E!K38+FC_OTH_HH_E!K38+FC_OTH_AFF_E!K38</f>
        <v>0</v>
      </c>
      <c r="L38" s="8">
        <f>FC_OTH_CP_E!L38+FC_OTH_HH_E!L38+FC_OTH_AFF_E!L38</f>
        <v>0</v>
      </c>
      <c r="M38" s="8">
        <f>FC_OTH_CP_E!M38+FC_OTH_HH_E!M38+FC_OTH_AFF_E!M38</f>
        <v>0</v>
      </c>
      <c r="N38" s="8">
        <f>FC_OTH_CP_E!N38+FC_OTH_HH_E!N38+FC_OTH_AFF_E!N38</f>
        <v>0</v>
      </c>
      <c r="O38" s="8">
        <f>FC_OTH_CP_E!O38+FC_OTH_HH_E!O38+FC_OTH_AFF_E!O38</f>
        <v>0</v>
      </c>
      <c r="P38" s="8">
        <f>FC_OTH_CP_E!P38+FC_OTH_HH_E!P38+FC_OTH_AFF_E!P38</f>
        <v>0</v>
      </c>
      <c r="Q38" s="8">
        <f>FC_OTH_CP_E!Q38+FC_OTH_HH_E!Q38+FC_OTH_AFF_E!Q38</f>
        <v>0</v>
      </c>
      <c r="R38" s="8">
        <f>FC_OTH_CP_E!R38+FC_OTH_HH_E!R38+FC_OTH_AFF_E!R38</f>
        <v>0</v>
      </c>
      <c r="S38" s="8">
        <f>FC_OTH_CP_E!S38+FC_OTH_HH_E!S38+FC_OTH_AFF_E!S38</f>
        <v>0</v>
      </c>
      <c r="T38" s="8">
        <f>FC_OTH_CP_E!T38+FC_OTH_HH_E!T38+FC_OTH_AFF_E!T38</f>
        <v>0</v>
      </c>
      <c r="U38" s="8">
        <f>FC_OTH_CP_E!U38+FC_OTH_HH_E!U38+FC_OTH_AFF_E!U38</f>
        <v>0.52970399999999951</v>
      </c>
      <c r="V38" s="8">
        <f>FC_OTH_CP_E!V38+FC_OTH_HH_E!V38+FC_OTH_AFF_E!V38</f>
        <v>0.37573199999999984</v>
      </c>
      <c r="W38" s="8">
        <f>FC_OTH_CP_E!W38+FC_OTH_HH_E!W38+FC_OTH_AFF_E!W38</f>
        <v>0.52970399999999973</v>
      </c>
      <c r="X38" s="8">
        <f>FC_OTH_CP_E!X38+FC_OTH_HH_E!X38+FC_OTH_AFF_E!X38</f>
        <v>0.33868799999999977</v>
      </c>
      <c r="Y38" s="8">
        <f>FC_OTH_CP_E!Y38+FC_OTH_HH_E!Y38+FC_OTH_AFF_E!Y38</f>
        <v>0</v>
      </c>
      <c r="Z38" s="8">
        <f>FC_OTH_CP_E!Z38+FC_OTH_HH_E!Z38+FC_OTH_AFF_E!Z38</f>
        <v>0.57279600000000019</v>
      </c>
    </row>
    <row r="39" spans="1:26" ht="11.25" customHeight="1" x14ac:dyDescent="0.2">
      <c r="A39" s="28" t="s">
        <v>64</v>
      </c>
      <c r="B39" s="7" t="s">
        <v>65</v>
      </c>
      <c r="C39" s="8">
        <f>FC_OTH_CP_E!C39+FC_OTH_HH_E!C39+FC_OTH_AFF_E!C39</f>
        <v>0</v>
      </c>
      <c r="D39" s="8">
        <f>FC_OTH_CP_E!D39+FC_OTH_HH_E!D39+FC_OTH_AFF_E!D39</f>
        <v>0</v>
      </c>
      <c r="E39" s="8">
        <f>FC_OTH_CP_E!E39+FC_OTH_HH_E!E39+FC_OTH_AFF_E!E39</f>
        <v>0</v>
      </c>
      <c r="F39" s="8">
        <f>FC_OTH_CP_E!F39+FC_OTH_HH_E!F39+FC_OTH_AFF_E!F39</f>
        <v>0</v>
      </c>
      <c r="G39" s="8">
        <f>FC_OTH_CP_E!G39+FC_OTH_HH_E!G39+FC_OTH_AFF_E!G39</f>
        <v>0</v>
      </c>
      <c r="H39" s="8">
        <f>FC_OTH_CP_E!H39+FC_OTH_HH_E!H39+FC_OTH_AFF_E!H39</f>
        <v>0</v>
      </c>
      <c r="I39" s="8">
        <f>FC_OTH_CP_E!I39+FC_OTH_HH_E!I39+FC_OTH_AFF_E!I39</f>
        <v>0</v>
      </c>
      <c r="J39" s="8">
        <f>FC_OTH_CP_E!J39+FC_OTH_HH_E!J39+FC_OTH_AFF_E!J39</f>
        <v>0</v>
      </c>
      <c r="K39" s="8">
        <f>FC_OTH_CP_E!K39+FC_OTH_HH_E!K39+FC_OTH_AFF_E!K39</f>
        <v>0</v>
      </c>
      <c r="L39" s="8">
        <f>FC_OTH_CP_E!L39+FC_OTH_HH_E!L39+FC_OTH_AFF_E!L39</f>
        <v>0</v>
      </c>
      <c r="M39" s="8">
        <f>FC_OTH_CP_E!M39+FC_OTH_HH_E!M39+FC_OTH_AFF_E!M39</f>
        <v>0</v>
      </c>
      <c r="N39" s="8">
        <f>FC_OTH_CP_E!N39+FC_OTH_HH_E!N39+FC_OTH_AFF_E!N39</f>
        <v>0</v>
      </c>
      <c r="O39" s="8">
        <f>FC_OTH_CP_E!O39+FC_OTH_HH_E!O39+FC_OTH_AFF_E!O39</f>
        <v>0</v>
      </c>
      <c r="P39" s="8">
        <f>FC_OTH_CP_E!P39+FC_OTH_HH_E!P39+FC_OTH_AFF_E!P39</f>
        <v>0</v>
      </c>
      <c r="Q39" s="8">
        <f>FC_OTH_CP_E!Q39+FC_OTH_HH_E!Q39+FC_OTH_AFF_E!Q39</f>
        <v>0</v>
      </c>
      <c r="R39" s="8">
        <f>FC_OTH_CP_E!R39+FC_OTH_HH_E!R39+FC_OTH_AFF_E!R39</f>
        <v>0</v>
      </c>
      <c r="S39" s="8">
        <f>FC_OTH_CP_E!S39+FC_OTH_HH_E!S39+FC_OTH_AFF_E!S39</f>
        <v>0</v>
      </c>
      <c r="T39" s="8">
        <f>FC_OTH_CP_E!T39+FC_OTH_HH_E!T39+FC_OTH_AFF_E!T39</f>
        <v>0</v>
      </c>
      <c r="U39" s="8">
        <f>FC_OTH_CP_E!U39+FC_OTH_HH_E!U39+FC_OTH_AFF_E!U39</f>
        <v>0</v>
      </c>
      <c r="V39" s="8">
        <f>FC_OTH_CP_E!V39+FC_OTH_HH_E!V39+FC_OTH_AFF_E!V39</f>
        <v>0</v>
      </c>
      <c r="W39" s="8">
        <f>FC_OTH_CP_E!W39+FC_OTH_HH_E!W39+FC_OTH_AFF_E!W39</f>
        <v>0</v>
      </c>
      <c r="X39" s="8">
        <f>FC_OTH_CP_E!X39+FC_OTH_HH_E!X39+FC_OTH_AFF_E!X39</f>
        <v>0</v>
      </c>
      <c r="Y39" s="8">
        <f>FC_OTH_CP_E!Y39+FC_OTH_HH_E!Y39+FC_OTH_AFF_E!Y39</f>
        <v>0</v>
      </c>
      <c r="Z39" s="8">
        <f>FC_OTH_CP_E!Z39+FC_OTH_HH_E!Z39+FC_OTH_AFF_E!Z39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FC_OTH_CP_E!C40+FC_OTH_HH_E!C40+FC_OTH_AFF_E!C40</f>
        <v>105.79877928000001</v>
      </c>
      <c r="D40" s="8">
        <f>FC_OTH_CP_E!D40+FC_OTH_HH_E!D40+FC_OTH_AFF_E!D40</f>
        <v>67.326354719999998</v>
      </c>
      <c r="E40" s="8">
        <f>FC_OTH_CP_E!E40+FC_OTH_HH_E!E40+FC_OTH_AFF_E!E40</f>
        <v>44.884409040000001</v>
      </c>
      <c r="F40" s="8">
        <f>FC_OTH_CP_E!F40+FC_OTH_HH_E!F40+FC_OTH_AFF_E!F40</f>
        <v>54.502385759999996</v>
      </c>
      <c r="G40" s="8">
        <f>FC_OTH_CP_E!G40+FC_OTH_HH_E!G40+FC_OTH_AFF_E!G40</f>
        <v>41.678157960000007</v>
      </c>
      <c r="H40" s="8">
        <f>FC_OTH_CP_E!H40+FC_OTH_HH_E!H40+FC_OTH_AFF_E!H40</f>
        <v>76.944590280000028</v>
      </c>
      <c r="I40" s="8">
        <f>FC_OTH_CP_E!I40+FC_OTH_HH_E!I40+FC_OTH_AFF_E!I40</f>
        <v>80.150582520000043</v>
      </c>
      <c r="J40" s="8">
        <f>FC_OTH_CP_E!J40+FC_OTH_HH_E!J40+FC_OTH_AFF_E!J40</f>
        <v>77.292471239999983</v>
      </c>
      <c r="K40" s="8">
        <f>FC_OTH_CP_E!K40+FC_OTH_HH_E!K40+FC_OTH_AFF_E!K40</f>
        <v>86.567484960000058</v>
      </c>
      <c r="L40" s="8">
        <f>FC_OTH_CP_E!L40+FC_OTH_HH_E!L40+FC_OTH_AFF_E!L40</f>
        <v>86.567484960000002</v>
      </c>
      <c r="M40" s="8">
        <f>FC_OTH_CP_E!M40+FC_OTH_HH_E!M40+FC_OTH_AFF_E!M40</f>
        <v>86.567484960000002</v>
      </c>
      <c r="N40" s="8">
        <f>FC_OTH_CP_E!N40+FC_OTH_HH_E!N40+FC_OTH_AFF_E!N40</f>
        <v>77.292471239999983</v>
      </c>
      <c r="O40" s="8">
        <f>FC_OTH_CP_E!O40+FC_OTH_HH_E!O40+FC_OTH_AFF_E!O40</f>
        <v>46.375586279999993</v>
      </c>
      <c r="P40" s="8">
        <f>FC_OTH_CP_E!P40+FC_OTH_HH_E!P40+FC_OTH_AFF_E!P40</f>
        <v>58.742184960000017</v>
      </c>
      <c r="Q40" s="8">
        <f>FC_OTH_CP_E!Q40+FC_OTH_HH_E!Q40+FC_OTH_AFF_E!Q40</f>
        <v>68.017457519999965</v>
      </c>
      <c r="R40" s="8">
        <f>FC_OTH_CP_E!R40+FC_OTH_HH_E!R40+FC_OTH_AFF_E!R40</f>
        <v>77.292471240000012</v>
      </c>
      <c r="S40" s="8">
        <f>FC_OTH_CP_E!S40+FC_OTH_HH_E!S40+FC_OTH_AFF_E!S40</f>
        <v>43.283742480000008</v>
      </c>
      <c r="T40" s="8">
        <f>FC_OTH_CP_E!T40+FC_OTH_HH_E!T40+FC_OTH_AFF_E!T40</f>
        <v>44.035155000000003</v>
      </c>
      <c r="U40" s="8">
        <f>FC_OTH_CP_E!U40+FC_OTH_HH_E!U40+FC_OTH_AFF_E!U40</f>
        <v>59.011378559999955</v>
      </c>
      <c r="V40" s="8">
        <f>FC_OTH_CP_E!V40+FC_OTH_HH_E!V40+FC_OTH_AFF_E!V40</f>
        <v>60.921876599999983</v>
      </c>
      <c r="W40" s="8">
        <f>FC_OTH_CP_E!W40+FC_OTH_HH_E!W40+FC_OTH_AFF_E!W40</f>
        <v>66.681843119999968</v>
      </c>
      <c r="X40" s="8">
        <f>FC_OTH_CP_E!X40+FC_OTH_HH_E!X40+FC_OTH_AFF_E!X40</f>
        <v>73.31358275999996</v>
      </c>
      <c r="Y40" s="8">
        <f>FC_OTH_CP_E!Y40+FC_OTH_HH_E!Y40+FC_OTH_AFF_E!Y40</f>
        <v>89.996338439999931</v>
      </c>
      <c r="Z40" s="8">
        <f>FC_OTH_CP_E!Z40+FC_OTH_HH_E!Z40+FC_OTH_AFF_E!Z40</f>
        <v>49.080723120000016</v>
      </c>
    </row>
    <row r="41" spans="1:26" ht="11.25" customHeight="1" x14ac:dyDescent="0.2">
      <c r="A41" s="28" t="s">
        <v>68</v>
      </c>
      <c r="B41" s="7" t="s">
        <v>69</v>
      </c>
      <c r="C41" s="8">
        <f>FC_OTH_CP_E!C41+FC_OTH_HH_E!C41+FC_OTH_AFF_E!C41</f>
        <v>28.342979999999997</v>
      </c>
      <c r="D41" s="8">
        <f>FC_OTH_CP_E!D41+FC_OTH_HH_E!D41+FC_OTH_AFF_E!D41</f>
        <v>22.044626280000003</v>
      </c>
      <c r="E41" s="8">
        <f>FC_OTH_CP_E!E41+FC_OTH_HH_E!E41+FC_OTH_AFF_E!E41</f>
        <v>15.746013720000001</v>
      </c>
      <c r="F41" s="8">
        <f>FC_OTH_CP_E!F41+FC_OTH_HH_E!F41+FC_OTH_AFF_E!F41</f>
        <v>12.596966279999998</v>
      </c>
      <c r="G41" s="8">
        <f>FC_OTH_CP_E!G41+FC_OTH_HH_E!G41+FC_OTH_AFF_E!G41</f>
        <v>9.4367887200000009</v>
      </c>
      <c r="H41" s="8">
        <f>FC_OTH_CP_E!H41+FC_OTH_HH_E!H41+FC_OTH_AFF_E!H41</f>
        <v>9.4367887200000045</v>
      </c>
      <c r="I41" s="8">
        <f>FC_OTH_CP_E!I41+FC_OTH_HH_E!I41+FC_OTH_AFF_E!I41</f>
        <v>6.2913650400000023</v>
      </c>
      <c r="J41" s="8">
        <f>FC_OTH_CP_E!J41+FC_OTH_HH_E!J41+FC_OTH_AFF_E!J41</f>
        <v>3.1456825199999985</v>
      </c>
      <c r="K41" s="8">
        <f>FC_OTH_CP_E!K41+FC_OTH_HH_E!K41+FC_OTH_AFF_E!K41</f>
        <v>6.2913650400000014</v>
      </c>
      <c r="L41" s="8">
        <f>FC_OTH_CP_E!L41+FC_OTH_HH_E!L41+FC_OTH_AFF_E!L41</f>
        <v>6.2913650399999996</v>
      </c>
      <c r="M41" s="8">
        <f>FC_OTH_CP_E!M41+FC_OTH_HH_E!M41+FC_OTH_AFF_E!M41</f>
        <v>6.2913650400000005</v>
      </c>
      <c r="N41" s="8">
        <f>FC_OTH_CP_E!N41+FC_OTH_HH_E!N41+FC_OTH_AFF_E!N41</f>
        <v>6.2913650400000005</v>
      </c>
      <c r="O41" s="8">
        <f>FC_OTH_CP_E!O41+FC_OTH_HH_E!O41+FC_OTH_AFF_E!O41</f>
        <v>3.1456825200000007</v>
      </c>
      <c r="P41" s="8">
        <f>FC_OTH_CP_E!P41+FC_OTH_HH_E!P41+FC_OTH_AFF_E!P41</f>
        <v>6.2913650400000023</v>
      </c>
      <c r="Q41" s="8">
        <f>FC_OTH_CP_E!Q41+FC_OTH_HH_E!Q41+FC_OTH_AFF_E!Q41</f>
        <v>3.1456825200000007</v>
      </c>
      <c r="R41" s="8">
        <f>FC_OTH_CP_E!R41+FC_OTH_HH_E!R41+FC_OTH_AFF_E!R41</f>
        <v>3.1456825200000007</v>
      </c>
      <c r="S41" s="8">
        <f>FC_OTH_CP_E!S41+FC_OTH_HH_E!S41+FC_OTH_AFF_E!S41</f>
        <v>3.1456825200000007</v>
      </c>
      <c r="T41" s="8">
        <f>FC_OTH_CP_E!T41+FC_OTH_HH_E!T41+FC_OTH_AFF_E!T41</f>
        <v>2.1644200800000002</v>
      </c>
      <c r="U41" s="8">
        <f>FC_OTH_CP_E!U41+FC_OTH_HH_E!U41+FC_OTH_AFF_E!U41</f>
        <v>1.2737516399999995</v>
      </c>
      <c r="V41" s="8">
        <f>FC_OTH_CP_E!V41+FC_OTH_HH_E!V41+FC_OTH_AFF_E!V41</f>
        <v>1.05373764</v>
      </c>
      <c r="W41" s="8">
        <f>FC_OTH_CP_E!W41+FC_OTH_HH_E!W41+FC_OTH_AFF_E!W41</f>
        <v>1.28358756</v>
      </c>
      <c r="X41" s="8">
        <f>FC_OTH_CP_E!X41+FC_OTH_HH_E!X41+FC_OTH_AFF_E!X41</f>
        <v>3.1016797199999999</v>
      </c>
      <c r="Y41" s="8">
        <f>FC_OTH_CP_E!Y41+FC_OTH_HH_E!Y41+FC_OTH_AFF_E!Y41</f>
        <v>1.5193908000000003</v>
      </c>
      <c r="Z41" s="8">
        <f>FC_OTH_CP_E!Z41+FC_OTH_HH_E!Z41+FC_OTH_AFF_E!Z41</f>
        <v>0.81793439999999984</v>
      </c>
    </row>
    <row r="42" spans="1:26" ht="11.25" customHeight="1" x14ac:dyDescent="0.2">
      <c r="A42" s="28" t="s">
        <v>70</v>
      </c>
      <c r="B42" s="7" t="s">
        <v>71</v>
      </c>
      <c r="C42" s="8">
        <f>FC_OTH_CP_E!C42+FC_OTH_HH_E!C42+FC_OTH_AFF_E!C42</f>
        <v>0</v>
      </c>
      <c r="D42" s="8">
        <f>FC_OTH_CP_E!D42+FC_OTH_HH_E!D42+FC_OTH_AFF_E!D42</f>
        <v>0</v>
      </c>
      <c r="E42" s="8">
        <f>FC_OTH_CP_E!E42+FC_OTH_HH_E!E42+FC_OTH_AFF_E!E42</f>
        <v>0</v>
      </c>
      <c r="F42" s="8">
        <f>FC_OTH_CP_E!F42+FC_OTH_HH_E!F42+FC_OTH_AFF_E!F42</f>
        <v>0</v>
      </c>
      <c r="G42" s="8">
        <f>FC_OTH_CP_E!G42+FC_OTH_HH_E!G42+FC_OTH_AFF_E!G42</f>
        <v>0</v>
      </c>
      <c r="H42" s="8">
        <f>FC_OTH_CP_E!H42+FC_OTH_HH_E!H42+FC_OTH_AFF_E!H42</f>
        <v>0</v>
      </c>
      <c r="I42" s="8">
        <f>FC_OTH_CP_E!I42+FC_OTH_HH_E!I42+FC_OTH_AFF_E!I42</f>
        <v>0</v>
      </c>
      <c r="J42" s="8">
        <f>FC_OTH_CP_E!J42+FC_OTH_HH_E!J42+FC_OTH_AFF_E!J42</f>
        <v>0</v>
      </c>
      <c r="K42" s="8">
        <f>FC_OTH_CP_E!K42+FC_OTH_HH_E!K42+FC_OTH_AFF_E!K42</f>
        <v>0</v>
      </c>
      <c r="L42" s="8">
        <f>FC_OTH_CP_E!L42+FC_OTH_HH_E!L42+FC_OTH_AFF_E!L42</f>
        <v>0</v>
      </c>
      <c r="M42" s="8">
        <f>FC_OTH_CP_E!M42+FC_OTH_HH_E!M42+FC_OTH_AFF_E!M42</f>
        <v>0</v>
      </c>
      <c r="N42" s="8">
        <f>FC_OTH_CP_E!N42+FC_OTH_HH_E!N42+FC_OTH_AFF_E!N42</f>
        <v>0</v>
      </c>
      <c r="O42" s="8">
        <f>FC_OTH_CP_E!O42+FC_OTH_HH_E!O42+FC_OTH_AFF_E!O42</f>
        <v>0</v>
      </c>
      <c r="P42" s="8">
        <f>FC_OTH_CP_E!P42+FC_OTH_HH_E!P42+FC_OTH_AFF_E!P42</f>
        <v>0</v>
      </c>
      <c r="Q42" s="8">
        <f>FC_OTH_CP_E!Q42+FC_OTH_HH_E!Q42+FC_OTH_AFF_E!Q42</f>
        <v>0</v>
      </c>
      <c r="R42" s="8">
        <f>FC_OTH_CP_E!R42+FC_OTH_HH_E!R42+FC_OTH_AFF_E!R42</f>
        <v>0</v>
      </c>
      <c r="S42" s="8">
        <f>FC_OTH_CP_E!S42+FC_OTH_HH_E!S42+FC_OTH_AFF_E!S42</f>
        <v>0</v>
      </c>
      <c r="T42" s="8">
        <f>FC_OTH_CP_E!T42+FC_OTH_HH_E!T42+FC_OTH_AFF_E!T42</f>
        <v>0</v>
      </c>
      <c r="U42" s="8">
        <f>FC_OTH_CP_E!U42+FC_OTH_HH_E!U42+FC_OTH_AFF_E!U42</f>
        <v>0</v>
      </c>
      <c r="V42" s="8">
        <f>FC_OTH_CP_E!V42+FC_OTH_HH_E!V42+FC_OTH_AFF_E!V42</f>
        <v>0</v>
      </c>
      <c r="W42" s="8">
        <f>FC_OTH_CP_E!W42+FC_OTH_HH_E!W42+FC_OTH_AFF_E!W42</f>
        <v>0</v>
      </c>
      <c r="X42" s="8">
        <f>FC_OTH_CP_E!X42+FC_OTH_HH_E!X42+FC_OTH_AFF_E!X42</f>
        <v>0</v>
      </c>
      <c r="Y42" s="8">
        <f>FC_OTH_CP_E!Y42+FC_OTH_HH_E!Y42+FC_OTH_AFF_E!Y42</f>
        <v>0</v>
      </c>
      <c r="Z42" s="8">
        <f>FC_OTH_CP_E!Z42+FC_OTH_HH_E!Z42+FC_OTH_AFF_E!Z42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FC_OTH_CP_E!C43+FC_OTH_HH_E!C43+FC_OTH_AFF_E!C43</f>
        <v>2886.4669766399993</v>
      </c>
      <c r="D43" s="8">
        <f>FC_OTH_CP_E!D43+FC_OTH_HH_E!D43+FC_OTH_AFF_E!D43</f>
        <v>3467.6132399999997</v>
      </c>
      <c r="E43" s="8">
        <f>FC_OTH_CP_E!E43+FC_OTH_HH_E!E43+FC_OTH_AFF_E!E43</f>
        <v>3419.4521228400004</v>
      </c>
      <c r="F43" s="8">
        <f>FC_OTH_CP_E!F43+FC_OTH_HH_E!F43+FC_OTH_AFF_E!F43</f>
        <v>2735.5613781599995</v>
      </c>
      <c r="G43" s="8">
        <f>FC_OTH_CP_E!G43+FC_OTH_HH_E!G43+FC_OTH_AFF_E!G43</f>
        <v>2623.18526028</v>
      </c>
      <c r="H43" s="8">
        <f>FC_OTH_CP_E!H43+FC_OTH_HH_E!H43+FC_OTH_AFF_E!H43</f>
        <v>3050.2154685599999</v>
      </c>
      <c r="I43" s="8">
        <f>FC_OTH_CP_E!I43+FC_OTH_HH_E!I43+FC_OTH_AFF_E!I43</f>
        <v>2045.6045110800001</v>
      </c>
      <c r="J43" s="8">
        <f>FC_OTH_CP_E!J43+FC_OTH_HH_E!J43+FC_OTH_AFF_E!J43</f>
        <v>2176.2430185599992</v>
      </c>
      <c r="K43" s="8">
        <f>FC_OTH_CP_E!K43+FC_OTH_HH_E!K43+FC_OTH_AFF_E!K43</f>
        <v>1669.6212296400001</v>
      </c>
      <c r="L43" s="8">
        <f>FC_OTH_CP_E!L43+FC_OTH_HH_E!L43+FC_OTH_AFF_E!L43</f>
        <v>1889.4757517999997</v>
      </c>
      <c r="M43" s="8">
        <f>FC_OTH_CP_E!M43+FC_OTH_HH_E!M43+FC_OTH_AFF_E!M43</f>
        <v>1790.7006592799996</v>
      </c>
      <c r="N43" s="8">
        <f>FC_OTH_CP_E!N43+FC_OTH_HH_E!N43+FC_OTH_AFF_E!N43</f>
        <v>1567.6594221599996</v>
      </c>
      <c r="O43" s="8">
        <f>FC_OTH_CP_E!O43+FC_OTH_HH_E!O43+FC_OTH_AFF_E!O43</f>
        <v>1395.5994889200001</v>
      </c>
      <c r="P43" s="8">
        <f>FC_OTH_CP_E!P43+FC_OTH_HH_E!P43+FC_OTH_AFF_E!P43</f>
        <v>1395.5992221600004</v>
      </c>
      <c r="Q43" s="8">
        <f>FC_OTH_CP_E!Q43+FC_OTH_HH_E!Q43+FC_OTH_AFF_E!Q43</f>
        <v>1417.9032925199999</v>
      </c>
      <c r="R43" s="8">
        <f>FC_OTH_CP_E!R43+FC_OTH_HH_E!R43+FC_OTH_AFF_E!R43</f>
        <v>1427.4626371200002</v>
      </c>
      <c r="S43" s="8">
        <f>FC_OTH_CP_E!S43+FC_OTH_HH_E!S43+FC_OTH_AFF_E!S43</f>
        <v>1411.5309296399996</v>
      </c>
      <c r="T43" s="8">
        <f>FC_OTH_CP_E!T43+FC_OTH_HH_E!T43+FC_OTH_AFF_E!T43</f>
        <v>1408.8225153599997</v>
      </c>
      <c r="U43" s="8">
        <f>FC_OTH_CP_E!U43+FC_OTH_HH_E!U43+FC_OTH_AFF_E!U43</f>
        <v>1442.9416528799998</v>
      </c>
      <c r="V43" s="8">
        <f>FC_OTH_CP_E!V43+FC_OTH_HH_E!V43+FC_OTH_AFF_E!V43</f>
        <v>1484.8859282399999</v>
      </c>
      <c r="W43" s="8">
        <f>FC_OTH_CP_E!W43+FC_OTH_HH_E!W43+FC_OTH_AFF_E!W43</f>
        <v>1524.5427366000001</v>
      </c>
      <c r="X43" s="8">
        <f>FC_OTH_CP_E!X43+FC_OTH_HH_E!X43+FC_OTH_AFF_E!X43</f>
        <v>1552.7285981999996</v>
      </c>
      <c r="Y43" s="8">
        <f>FC_OTH_CP_E!Y43+FC_OTH_HH_E!Y43+FC_OTH_AFF_E!Y43</f>
        <v>1431.5376628799995</v>
      </c>
      <c r="Z43" s="8">
        <f>FC_OTH_CP_E!Z43+FC_OTH_HH_E!Z43+FC_OTH_AFF_E!Z43</f>
        <v>1469.9772453599999</v>
      </c>
    </row>
    <row r="44" spans="1:26" ht="11.25" customHeight="1" x14ac:dyDescent="0.2">
      <c r="A44" s="28" t="s">
        <v>74</v>
      </c>
      <c r="B44" s="7" t="s">
        <v>75</v>
      </c>
      <c r="C44" s="8">
        <f>FC_OTH_CP_E!C44+FC_OTH_HH_E!C44+FC_OTH_AFF_E!C44</f>
        <v>0</v>
      </c>
      <c r="D44" s="8">
        <f>FC_OTH_CP_E!D44+FC_OTH_HH_E!D44+FC_OTH_AFF_E!D44</f>
        <v>0</v>
      </c>
      <c r="E44" s="8">
        <f>FC_OTH_CP_E!E44+FC_OTH_HH_E!E44+FC_OTH_AFF_E!E44</f>
        <v>0</v>
      </c>
      <c r="F44" s="8">
        <f>FC_OTH_CP_E!F44+FC_OTH_HH_E!F44+FC_OTH_AFF_E!F44</f>
        <v>0</v>
      </c>
      <c r="G44" s="8">
        <f>FC_OTH_CP_E!G44+FC_OTH_HH_E!G44+FC_OTH_AFF_E!G44</f>
        <v>342.17772192000007</v>
      </c>
      <c r="H44" s="8">
        <f>FC_OTH_CP_E!H44+FC_OTH_HH_E!H44+FC_OTH_AFF_E!H44</f>
        <v>587.92343400000016</v>
      </c>
      <c r="I44" s="8">
        <f>FC_OTH_CP_E!I44+FC_OTH_HH_E!I44+FC_OTH_AFF_E!I44</f>
        <v>566.14827528000023</v>
      </c>
      <c r="J44" s="8">
        <f>FC_OTH_CP_E!J44+FC_OTH_HH_E!J44+FC_OTH_AFF_E!J44</f>
        <v>284.83193807999987</v>
      </c>
      <c r="K44" s="8">
        <f>FC_OTH_CP_E!K44+FC_OTH_HH_E!K44+FC_OTH_AFF_E!K44</f>
        <v>179.56787616000008</v>
      </c>
      <c r="L44" s="8">
        <f>FC_OTH_CP_E!L44+FC_OTH_HH_E!L44+FC_OTH_AFF_E!L44</f>
        <v>139.32</v>
      </c>
      <c r="M44" s="8">
        <f>FC_OTH_CP_E!M44+FC_OTH_HH_E!M44+FC_OTH_AFF_E!M44</f>
        <v>297.21581423999999</v>
      </c>
      <c r="N44" s="8">
        <f>FC_OTH_CP_E!N44+FC_OTH_HH_E!N44+FC_OTH_AFF_E!N44</f>
        <v>136.22375231999999</v>
      </c>
      <c r="O44" s="8">
        <f>FC_OTH_CP_E!O44+FC_OTH_HH_E!O44+FC_OTH_AFF_E!O44</f>
        <v>89.783938080000013</v>
      </c>
      <c r="P44" s="8">
        <f>FC_OTH_CP_E!P44+FC_OTH_HH_E!P44+FC_OTH_AFF_E!P44</f>
        <v>74.303814240000008</v>
      </c>
      <c r="Q44" s="8">
        <f>FC_OTH_CP_E!Q44+FC_OTH_HH_E!Q44+FC_OTH_AFF_E!Q44</f>
        <v>71.207845199999994</v>
      </c>
      <c r="R44" s="8">
        <f>FC_OTH_CP_E!R44+FC_OTH_HH_E!R44+FC_OTH_AFF_E!R44</f>
        <v>108.35975231999998</v>
      </c>
      <c r="S44" s="8">
        <f>FC_OTH_CP_E!S44+FC_OTH_HH_E!S44+FC_OTH_AFF_E!S44</f>
        <v>74.30381423999998</v>
      </c>
      <c r="T44" s="8">
        <f>FC_OTH_CP_E!T44+FC_OTH_HH_E!T44+FC_OTH_AFF_E!T44</f>
        <v>68.140018800000007</v>
      </c>
      <c r="U44" s="8">
        <f>FC_OTH_CP_E!U44+FC_OTH_HH_E!U44+FC_OTH_AFF_E!U44</f>
        <v>56.573393759999959</v>
      </c>
      <c r="V44" s="8">
        <f>FC_OTH_CP_E!V44+FC_OTH_HH_E!V44+FC_OTH_AFF_E!V44</f>
        <v>60.752715119999976</v>
      </c>
      <c r="W44" s="8">
        <f>FC_OTH_CP_E!W44+FC_OTH_HH_E!W44+FC_OTH_AFF_E!W44</f>
        <v>47.944748879999985</v>
      </c>
      <c r="X44" s="8">
        <f>FC_OTH_CP_E!X44+FC_OTH_HH_E!X44+FC_OTH_AFF_E!X44</f>
        <v>35.833103999999992</v>
      </c>
      <c r="Y44" s="8">
        <f>FC_OTH_CP_E!Y44+FC_OTH_HH_E!Y44+FC_OTH_AFF_E!Y44</f>
        <v>44.969430959999968</v>
      </c>
      <c r="Z44" s="8">
        <f>FC_OTH_CP_E!Z44+FC_OTH_HH_E!Z44+FC_OTH_AFF_E!Z44</f>
        <v>57.895261920000024</v>
      </c>
    </row>
    <row r="45" spans="1:26" ht="11.25" customHeight="1" x14ac:dyDescent="0.2">
      <c r="A45" s="28" t="s">
        <v>76</v>
      </c>
      <c r="B45" s="7" t="s">
        <v>77</v>
      </c>
      <c r="C45" s="8">
        <f>FC_OTH_CP_E!C45+FC_OTH_HH_E!C45+FC_OTH_AFF_E!C45</f>
        <v>0</v>
      </c>
      <c r="D45" s="8">
        <f>FC_OTH_CP_E!D45+FC_OTH_HH_E!D45+FC_OTH_AFF_E!D45</f>
        <v>0</v>
      </c>
      <c r="E45" s="8">
        <f>FC_OTH_CP_E!E45+FC_OTH_HH_E!E45+FC_OTH_AFF_E!E45</f>
        <v>0</v>
      </c>
      <c r="F45" s="8">
        <f>FC_OTH_CP_E!F45+FC_OTH_HH_E!F45+FC_OTH_AFF_E!F45</f>
        <v>0</v>
      </c>
      <c r="G45" s="8">
        <f>FC_OTH_CP_E!G45+FC_OTH_HH_E!G45+FC_OTH_AFF_E!G45</f>
        <v>0</v>
      </c>
      <c r="H45" s="8">
        <f>FC_OTH_CP_E!H45+FC_OTH_HH_E!H45+FC_OTH_AFF_E!H45</f>
        <v>0</v>
      </c>
      <c r="I45" s="8">
        <f>FC_OTH_CP_E!I45+FC_OTH_HH_E!I45+FC_OTH_AFF_E!I45</f>
        <v>0</v>
      </c>
      <c r="J45" s="8">
        <f>FC_OTH_CP_E!J45+FC_OTH_HH_E!J45+FC_OTH_AFF_E!J45</f>
        <v>0</v>
      </c>
      <c r="K45" s="8">
        <f>FC_OTH_CP_E!K45+FC_OTH_HH_E!K45+FC_OTH_AFF_E!K45</f>
        <v>0</v>
      </c>
      <c r="L45" s="8">
        <f>FC_OTH_CP_E!L45+FC_OTH_HH_E!L45+FC_OTH_AFF_E!L45</f>
        <v>0</v>
      </c>
      <c r="M45" s="8">
        <f>FC_OTH_CP_E!M45+FC_OTH_HH_E!M45+FC_OTH_AFF_E!M45</f>
        <v>0</v>
      </c>
      <c r="N45" s="8">
        <f>FC_OTH_CP_E!N45+FC_OTH_HH_E!N45+FC_OTH_AFF_E!N45</f>
        <v>0</v>
      </c>
      <c r="O45" s="8">
        <f>FC_OTH_CP_E!O45+FC_OTH_HH_E!O45+FC_OTH_AFF_E!O45</f>
        <v>0</v>
      </c>
      <c r="P45" s="8">
        <f>FC_OTH_CP_E!P45+FC_OTH_HH_E!P45+FC_OTH_AFF_E!P45</f>
        <v>0</v>
      </c>
      <c r="Q45" s="8">
        <f>FC_OTH_CP_E!Q45+FC_OTH_HH_E!Q45+FC_OTH_AFF_E!Q45</f>
        <v>0</v>
      </c>
      <c r="R45" s="8">
        <f>FC_OTH_CP_E!R45+FC_OTH_HH_E!R45+FC_OTH_AFF_E!R45</f>
        <v>0</v>
      </c>
      <c r="S45" s="8">
        <f>FC_OTH_CP_E!S45+FC_OTH_HH_E!S45+FC_OTH_AFF_E!S45</f>
        <v>0</v>
      </c>
      <c r="T45" s="8">
        <f>FC_OTH_CP_E!T45+FC_OTH_HH_E!T45+FC_OTH_AFF_E!T45</f>
        <v>0</v>
      </c>
      <c r="U45" s="8">
        <f>FC_OTH_CP_E!U45+FC_OTH_HH_E!U45+FC_OTH_AFF_E!U45</f>
        <v>0</v>
      </c>
      <c r="V45" s="8">
        <f>FC_OTH_CP_E!V45+FC_OTH_HH_E!V45+FC_OTH_AFF_E!V45</f>
        <v>0</v>
      </c>
      <c r="W45" s="8">
        <f>FC_OTH_CP_E!W45+FC_OTH_HH_E!W45+FC_OTH_AFF_E!W45</f>
        <v>0</v>
      </c>
      <c r="X45" s="8">
        <f>FC_OTH_CP_E!X45+FC_OTH_HH_E!X45+FC_OTH_AFF_E!X45</f>
        <v>0</v>
      </c>
      <c r="Y45" s="8">
        <f>FC_OTH_CP_E!Y45+FC_OTH_HH_E!Y45+FC_OTH_AFF_E!Y45</f>
        <v>0</v>
      </c>
      <c r="Z45" s="8">
        <f>FC_OTH_CP_E!Z45+FC_OTH_HH_E!Z45+FC_OTH_AFF_E!Z45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FC_OTH_CP_E!C46+FC_OTH_HH_E!C46+FC_OTH_AFF_E!C46</f>
        <v>0</v>
      </c>
      <c r="D46" s="8">
        <f>FC_OTH_CP_E!D46+FC_OTH_HH_E!D46+FC_OTH_AFF_E!D46</f>
        <v>0</v>
      </c>
      <c r="E46" s="8">
        <f>FC_OTH_CP_E!E46+FC_OTH_HH_E!E46+FC_OTH_AFF_E!E46</f>
        <v>0</v>
      </c>
      <c r="F46" s="8">
        <f>FC_OTH_CP_E!F46+FC_OTH_HH_E!F46+FC_OTH_AFF_E!F46</f>
        <v>0</v>
      </c>
      <c r="G46" s="8">
        <f>FC_OTH_CP_E!G46+FC_OTH_HH_E!G46+FC_OTH_AFF_E!G46</f>
        <v>0</v>
      </c>
      <c r="H46" s="8">
        <f>FC_OTH_CP_E!H46+FC_OTH_HH_E!H46+FC_OTH_AFF_E!H46</f>
        <v>0</v>
      </c>
      <c r="I46" s="8">
        <f>FC_OTH_CP_E!I46+FC_OTH_HH_E!I46+FC_OTH_AFF_E!I46</f>
        <v>0</v>
      </c>
      <c r="J46" s="8">
        <f>FC_OTH_CP_E!J46+FC_OTH_HH_E!J46+FC_OTH_AFF_E!J46</f>
        <v>0</v>
      </c>
      <c r="K46" s="8">
        <f>FC_OTH_CP_E!K46+FC_OTH_HH_E!K46+FC_OTH_AFF_E!K46</f>
        <v>0</v>
      </c>
      <c r="L46" s="8">
        <f>FC_OTH_CP_E!L46+FC_OTH_HH_E!L46+FC_OTH_AFF_E!L46</f>
        <v>0</v>
      </c>
      <c r="M46" s="8">
        <f>FC_OTH_CP_E!M46+FC_OTH_HH_E!M46+FC_OTH_AFF_E!M46</f>
        <v>0</v>
      </c>
      <c r="N46" s="8">
        <f>FC_OTH_CP_E!N46+FC_OTH_HH_E!N46+FC_OTH_AFF_E!N46</f>
        <v>0</v>
      </c>
      <c r="O46" s="8">
        <f>FC_OTH_CP_E!O46+FC_OTH_HH_E!O46+FC_OTH_AFF_E!O46</f>
        <v>0</v>
      </c>
      <c r="P46" s="8">
        <f>FC_OTH_CP_E!P46+FC_OTH_HH_E!P46+FC_OTH_AFF_E!P46</f>
        <v>0</v>
      </c>
      <c r="Q46" s="8">
        <f>FC_OTH_CP_E!Q46+FC_OTH_HH_E!Q46+FC_OTH_AFF_E!Q46</f>
        <v>0</v>
      </c>
      <c r="R46" s="8">
        <f>FC_OTH_CP_E!R46+FC_OTH_HH_E!R46+FC_OTH_AFF_E!R46</f>
        <v>0</v>
      </c>
      <c r="S46" s="8">
        <f>FC_OTH_CP_E!S46+FC_OTH_HH_E!S46+FC_OTH_AFF_E!S46</f>
        <v>0</v>
      </c>
      <c r="T46" s="8">
        <f>FC_OTH_CP_E!T46+FC_OTH_HH_E!T46+FC_OTH_AFF_E!T46</f>
        <v>0</v>
      </c>
      <c r="U46" s="8">
        <f>FC_OTH_CP_E!U46+FC_OTH_HH_E!U46+FC_OTH_AFF_E!U46</f>
        <v>0</v>
      </c>
      <c r="V46" s="8">
        <f>FC_OTH_CP_E!V46+FC_OTH_HH_E!V46+FC_OTH_AFF_E!V46</f>
        <v>0</v>
      </c>
      <c r="W46" s="8">
        <f>FC_OTH_CP_E!W46+FC_OTH_HH_E!W46+FC_OTH_AFF_E!W46</f>
        <v>0</v>
      </c>
      <c r="X46" s="8">
        <f>FC_OTH_CP_E!X46+FC_OTH_HH_E!X46+FC_OTH_AFF_E!X46</f>
        <v>0</v>
      </c>
      <c r="Y46" s="8">
        <f>FC_OTH_CP_E!Y46+FC_OTH_HH_E!Y46+FC_OTH_AFF_E!Y46</f>
        <v>0</v>
      </c>
      <c r="Z46" s="8">
        <f>FC_OTH_CP_E!Z46+FC_OTH_HH_E!Z46+FC_OTH_AFF_E!Z46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FC_OTH_CP_E!C47+FC_OTH_HH_E!C47+FC_OTH_AFF_E!C47</f>
        <v>0</v>
      </c>
      <c r="D47" s="8">
        <f>FC_OTH_CP_E!D47+FC_OTH_HH_E!D47+FC_OTH_AFF_E!D47</f>
        <v>0</v>
      </c>
      <c r="E47" s="8">
        <f>FC_OTH_CP_E!E47+FC_OTH_HH_E!E47+FC_OTH_AFF_E!E47</f>
        <v>0</v>
      </c>
      <c r="F47" s="8">
        <f>FC_OTH_CP_E!F47+FC_OTH_HH_E!F47+FC_OTH_AFF_E!F47</f>
        <v>0</v>
      </c>
      <c r="G47" s="8">
        <f>FC_OTH_CP_E!G47+FC_OTH_HH_E!G47+FC_OTH_AFF_E!G47</f>
        <v>0</v>
      </c>
      <c r="H47" s="8">
        <f>FC_OTH_CP_E!H47+FC_OTH_HH_E!H47+FC_OTH_AFF_E!H47</f>
        <v>0</v>
      </c>
      <c r="I47" s="8">
        <f>FC_OTH_CP_E!I47+FC_OTH_HH_E!I47+FC_OTH_AFF_E!I47</f>
        <v>0</v>
      </c>
      <c r="J47" s="8">
        <f>FC_OTH_CP_E!J47+FC_OTH_HH_E!J47+FC_OTH_AFF_E!J47</f>
        <v>0</v>
      </c>
      <c r="K47" s="8">
        <f>FC_OTH_CP_E!K47+FC_OTH_HH_E!K47+FC_OTH_AFF_E!K47</f>
        <v>0</v>
      </c>
      <c r="L47" s="8">
        <f>FC_OTH_CP_E!L47+FC_OTH_HH_E!L47+FC_OTH_AFF_E!L47</f>
        <v>0</v>
      </c>
      <c r="M47" s="8">
        <f>FC_OTH_CP_E!M47+FC_OTH_HH_E!M47+FC_OTH_AFF_E!M47</f>
        <v>0</v>
      </c>
      <c r="N47" s="8">
        <f>FC_OTH_CP_E!N47+FC_OTH_HH_E!N47+FC_OTH_AFF_E!N47</f>
        <v>0</v>
      </c>
      <c r="O47" s="8">
        <f>FC_OTH_CP_E!O47+FC_OTH_HH_E!O47+FC_OTH_AFF_E!O47</f>
        <v>0</v>
      </c>
      <c r="P47" s="8">
        <f>FC_OTH_CP_E!P47+FC_OTH_HH_E!P47+FC_OTH_AFF_E!P47</f>
        <v>0</v>
      </c>
      <c r="Q47" s="8">
        <f>FC_OTH_CP_E!Q47+FC_OTH_HH_E!Q47+FC_OTH_AFF_E!Q47</f>
        <v>0</v>
      </c>
      <c r="R47" s="8">
        <f>FC_OTH_CP_E!R47+FC_OTH_HH_E!R47+FC_OTH_AFF_E!R47</f>
        <v>0</v>
      </c>
      <c r="S47" s="8">
        <f>FC_OTH_CP_E!S47+FC_OTH_HH_E!S47+FC_OTH_AFF_E!S47</f>
        <v>0</v>
      </c>
      <c r="T47" s="8">
        <f>FC_OTH_CP_E!T47+FC_OTH_HH_E!T47+FC_OTH_AFF_E!T47</f>
        <v>0</v>
      </c>
      <c r="U47" s="8">
        <f>FC_OTH_CP_E!U47+FC_OTH_HH_E!U47+FC_OTH_AFF_E!U47</f>
        <v>0</v>
      </c>
      <c r="V47" s="8">
        <f>FC_OTH_CP_E!V47+FC_OTH_HH_E!V47+FC_OTH_AFF_E!V47</f>
        <v>0</v>
      </c>
      <c r="W47" s="8">
        <f>FC_OTH_CP_E!W47+FC_OTH_HH_E!W47+FC_OTH_AFF_E!W47</f>
        <v>0</v>
      </c>
      <c r="X47" s="8">
        <f>FC_OTH_CP_E!X47+FC_OTH_HH_E!X47+FC_OTH_AFF_E!X47</f>
        <v>0</v>
      </c>
      <c r="Y47" s="8">
        <f>FC_OTH_CP_E!Y47+FC_OTH_HH_E!Y47+FC_OTH_AFF_E!Y47</f>
        <v>0</v>
      </c>
      <c r="Z47" s="8">
        <f>FC_OTH_CP_E!Z47+FC_OTH_HH_E!Z47+FC_OTH_AFF_E!Z47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FC_OTH_CP_E!C48+FC_OTH_HH_E!C48+FC_OTH_AFF_E!C48</f>
        <v>0</v>
      </c>
      <c r="D48" s="8">
        <f>FC_OTH_CP_E!D48+FC_OTH_HH_E!D48+FC_OTH_AFF_E!D48</f>
        <v>0</v>
      </c>
      <c r="E48" s="8">
        <f>FC_OTH_CP_E!E48+FC_OTH_HH_E!E48+FC_OTH_AFF_E!E48</f>
        <v>0</v>
      </c>
      <c r="F48" s="8">
        <f>FC_OTH_CP_E!F48+FC_OTH_HH_E!F48+FC_OTH_AFF_E!F48</f>
        <v>0</v>
      </c>
      <c r="G48" s="8">
        <f>FC_OTH_CP_E!G48+FC_OTH_HH_E!G48+FC_OTH_AFF_E!G48</f>
        <v>0</v>
      </c>
      <c r="H48" s="8">
        <f>FC_OTH_CP_E!H48+FC_OTH_HH_E!H48+FC_OTH_AFF_E!H48</f>
        <v>0</v>
      </c>
      <c r="I48" s="8">
        <f>FC_OTH_CP_E!I48+FC_OTH_HH_E!I48+FC_OTH_AFF_E!I48</f>
        <v>0</v>
      </c>
      <c r="J48" s="8">
        <f>FC_OTH_CP_E!J48+FC_OTH_HH_E!J48+FC_OTH_AFF_E!J48</f>
        <v>0</v>
      </c>
      <c r="K48" s="8">
        <f>FC_OTH_CP_E!K48+FC_OTH_HH_E!K48+FC_OTH_AFF_E!K48</f>
        <v>0</v>
      </c>
      <c r="L48" s="8">
        <f>FC_OTH_CP_E!L48+FC_OTH_HH_E!L48+FC_OTH_AFF_E!L48</f>
        <v>0</v>
      </c>
      <c r="M48" s="8">
        <f>FC_OTH_CP_E!M48+FC_OTH_HH_E!M48+FC_OTH_AFF_E!M48</f>
        <v>0</v>
      </c>
      <c r="N48" s="8">
        <f>FC_OTH_CP_E!N48+FC_OTH_HH_E!N48+FC_OTH_AFF_E!N48</f>
        <v>0</v>
      </c>
      <c r="O48" s="8">
        <f>FC_OTH_CP_E!O48+FC_OTH_HH_E!O48+FC_OTH_AFF_E!O48</f>
        <v>0</v>
      </c>
      <c r="P48" s="8">
        <f>FC_OTH_CP_E!P48+FC_OTH_HH_E!P48+FC_OTH_AFF_E!P48</f>
        <v>0</v>
      </c>
      <c r="Q48" s="8">
        <f>FC_OTH_CP_E!Q48+FC_OTH_HH_E!Q48+FC_OTH_AFF_E!Q48</f>
        <v>0</v>
      </c>
      <c r="R48" s="8">
        <f>FC_OTH_CP_E!R48+FC_OTH_HH_E!R48+FC_OTH_AFF_E!R48</f>
        <v>0</v>
      </c>
      <c r="S48" s="8">
        <f>FC_OTH_CP_E!S48+FC_OTH_HH_E!S48+FC_OTH_AFF_E!S48</f>
        <v>0</v>
      </c>
      <c r="T48" s="8">
        <f>FC_OTH_CP_E!T48+FC_OTH_HH_E!T48+FC_OTH_AFF_E!T48</f>
        <v>0</v>
      </c>
      <c r="U48" s="8">
        <f>FC_OTH_CP_E!U48+FC_OTH_HH_E!U48+FC_OTH_AFF_E!U48</f>
        <v>0</v>
      </c>
      <c r="V48" s="8">
        <f>FC_OTH_CP_E!V48+FC_OTH_HH_E!V48+FC_OTH_AFF_E!V48</f>
        <v>0</v>
      </c>
      <c r="W48" s="8">
        <f>FC_OTH_CP_E!W48+FC_OTH_HH_E!W48+FC_OTH_AFF_E!W48</f>
        <v>0</v>
      </c>
      <c r="X48" s="8">
        <f>FC_OTH_CP_E!X48+FC_OTH_HH_E!X48+FC_OTH_AFF_E!X48</f>
        <v>0</v>
      </c>
      <c r="Y48" s="8">
        <f>FC_OTH_CP_E!Y48+FC_OTH_HH_E!Y48+FC_OTH_AFF_E!Y48</f>
        <v>0</v>
      </c>
      <c r="Z48" s="8">
        <f>FC_OTH_CP_E!Z48+FC_OTH_HH_E!Z48+FC_OTH_AFF_E!Z48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FC_OTH_CP_E!C49+FC_OTH_HH_E!C49+FC_OTH_AFF_E!C49</f>
        <v>0</v>
      </c>
      <c r="D49" s="8">
        <f>FC_OTH_CP_E!D49+FC_OTH_HH_E!D49+FC_OTH_AFF_E!D49</f>
        <v>0</v>
      </c>
      <c r="E49" s="8">
        <f>FC_OTH_CP_E!E49+FC_OTH_HH_E!E49+FC_OTH_AFF_E!E49</f>
        <v>0</v>
      </c>
      <c r="F49" s="8">
        <f>FC_OTH_CP_E!F49+FC_OTH_HH_E!F49+FC_OTH_AFF_E!F49</f>
        <v>0</v>
      </c>
      <c r="G49" s="8">
        <f>FC_OTH_CP_E!G49+FC_OTH_HH_E!G49+FC_OTH_AFF_E!G49</f>
        <v>0</v>
      </c>
      <c r="H49" s="8">
        <f>FC_OTH_CP_E!H49+FC_OTH_HH_E!H49+FC_OTH_AFF_E!H49</f>
        <v>0</v>
      </c>
      <c r="I49" s="8">
        <f>FC_OTH_CP_E!I49+FC_OTH_HH_E!I49+FC_OTH_AFF_E!I49</f>
        <v>0</v>
      </c>
      <c r="J49" s="8">
        <f>FC_OTH_CP_E!J49+FC_OTH_HH_E!J49+FC_OTH_AFF_E!J49</f>
        <v>0</v>
      </c>
      <c r="K49" s="8">
        <f>FC_OTH_CP_E!K49+FC_OTH_HH_E!K49+FC_OTH_AFF_E!K49</f>
        <v>0</v>
      </c>
      <c r="L49" s="8">
        <f>FC_OTH_CP_E!L49+FC_OTH_HH_E!L49+FC_OTH_AFF_E!L49</f>
        <v>0</v>
      </c>
      <c r="M49" s="8">
        <f>FC_OTH_CP_E!M49+FC_OTH_HH_E!M49+FC_OTH_AFF_E!M49</f>
        <v>0</v>
      </c>
      <c r="N49" s="8">
        <f>FC_OTH_CP_E!N49+FC_OTH_HH_E!N49+FC_OTH_AFF_E!N49</f>
        <v>0</v>
      </c>
      <c r="O49" s="8">
        <f>FC_OTH_CP_E!O49+FC_OTH_HH_E!O49+FC_OTH_AFF_E!O49</f>
        <v>0</v>
      </c>
      <c r="P49" s="8">
        <f>FC_OTH_CP_E!P49+FC_OTH_HH_E!P49+FC_OTH_AFF_E!P49</f>
        <v>0</v>
      </c>
      <c r="Q49" s="8">
        <f>FC_OTH_CP_E!Q49+FC_OTH_HH_E!Q49+FC_OTH_AFF_E!Q49</f>
        <v>0</v>
      </c>
      <c r="R49" s="8">
        <f>FC_OTH_CP_E!R49+FC_OTH_HH_E!R49+FC_OTH_AFF_E!R49</f>
        <v>0</v>
      </c>
      <c r="S49" s="8">
        <f>FC_OTH_CP_E!S49+FC_OTH_HH_E!S49+FC_OTH_AFF_E!S49</f>
        <v>0</v>
      </c>
      <c r="T49" s="8">
        <f>FC_OTH_CP_E!T49+FC_OTH_HH_E!T49+FC_OTH_AFF_E!T49</f>
        <v>0</v>
      </c>
      <c r="U49" s="8">
        <f>FC_OTH_CP_E!U49+FC_OTH_HH_E!U49+FC_OTH_AFF_E!U49</f>
        <v>0</v>
      </c>
      <c r="V49" s="8">
        <f>FC_OTH_CP_E!V49+FC_OTH_HH_E!V49+FC_OTH_AFF_E!V49</f>
        <v>0</v>
      </c>
      <c r="W49" s="8">
        <f>FC_OTH_CP_E!W49+FC_OTH_HH_E!W49+FC_OTH_AFF_E!W49</f>
        <v>0</v>
      </c>
      <c r="X49" s="8">
        <f>FC_OTH_CP_E!X49+FC_OTH_HH_E!X49+FC_OTH_AFF_E!X49</f>
        <v>0</v>
      </c>
      <c r="Y49" s="8">
        <f>FC_OTH_CP_E!Y49+FC_OTH_HH_E!Y49+FC_OTH_AFF_E!Y49</f>
        <v>0</v>
      </c>
      <c r="Z49" s="8">
        <f>FC_OTH_CP_E!Z49+FC_OTH_HH_E!Z49+FC_OTH_AFF_E!Z49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FC_OTH_CP_E!C50+FC_OTH_HH_E!C50+FC_OTH_AFF_E!C50</f>
        <v>0</v>
      </c>
      <c r="D50" s="8">
        <f>FC_OTH_CP_E!D50+FC_OTH_HH_E!D50+FC_OTH_AFF_E!D50</f>
        <v>0</v>
      </c>
      <c r="E50" s="8">
        <f>FC_OTH_CP_E!E50+FC_OTH_HH_E!E50+FC_OTH_AFF_E!E50</f>
        <v>0</v>
      </c>
      <c r="F50" s="8">
        <f>FC_OTH_CP_E!F50+FC_OTH_HH_E!F50+FC_OTH_AFF_E!F50</f>
        <v>0</v>
      </c>
      <c r="G50" s="8">
        <f>FC_OTH_CP_E!G50+FC_OTH_HH_E!G50+FC_OTH_AFF_E!G50</f>
        <v>0</v>
      </c>
      <c r="H50" s="8">
        <f>FC_OTH_CP_E!H50+FC_OTH_HH_E!H50+FC_OTH_AFF_E!H50</f>
        <v>0</v>
      </c>
      <c r="I50" s="8">
        <f>FC_OTH_CP_E!I50+FC_OTH_HH_E!I50+FC_OTH_AFF_E!I50</f>
        <v>0</v>
      </c>
      <c r="J50" s="8">
        <f>FC_OTH_CP_E!J50+FC_OTH_HH_E!J50+FC_OTH_AFF_E!J50</f>
        <v>0</v>
      </c>
      <c r="K50" s="8">
        <f>FC_OTH_CP_E!K50+FC_OTH_HH_E!K50+FC_OTH_AFF_E!K50</f>
        <v>0</v>
      </c>
      <c r="L50" s="8">
        <f>FC_OTH_CP_E!L50+FC_OTH_HH_E!L50+FC_OTH_AFF_E!L50</f>
        <v>0</v>
      </c>
      <c r="M50" s="8">
        <f>FC_OTH_CP_E!M50+FC_OTH_HH_E!M50+FC_OTH_AFF_E!M50</f>
        <v>0</v>
      </c>
      <c r="N50" s="8">
        <f>FC_OTH_CP_E!N50+FC_OTH_HH_E!N50+FC_OTH_AFF_E!N50</f>
        <v>0</v>
      </c>
      <c r="O50" s="8">
        <f>FC_OTH_CP_E!O50+FC_OTH_HH_E!O50+FC_OTH_AFF_E!O50</f>
        <v>0</v>
      </c>
      <c r="P50" s="8">
        <f>FC_OTH_CP_E!P50+FC_OTH_HH_E!P50+FC_OTH_AFF_E!P50</f>
        <v>0</v>
      </c>
      <c r="Q50" s="8">
        <f>FC_OTH_CP_E!Q50+FC_OTH_HH_E!Q50+FC_OTH_AFF_E!Q50</f>
        <v>0</v>
      </c>
      <c r="R50" s="8">
        <f>FC_OTH_CP_E!R50+FC_OTH_HH_E!R50+FC_OTH_AFF_E!R50</f>
        <v>0</v>
      </c>
      <c r="S50" s="8">
        <f>FC_OTH_CP_E!S50+FC_OTH_HH_E!S50+FC_OTH_AFF_E!S50</f>
        <v>0</v>
      </c>
      <c r="T50" s="8">
        <f>FC_OTH_CP_E!T50+FC_OTH_HH_E!T50+FC_OTH_AFF_E!T50</f>
        <v>0</v>
      </c>
      <c r="U50" s="8">
        <f>FC_OTH_CP_E!U50+FC_OTH_HH_E!U50+FC_OTH_AFF_E!U50</f>
        <v>0</v>
      </c>
      <c r="V50" s="8">
        <f>FC_OTH_CP_E!V50+FC_OTH_HH_E!V50+FC_OTH_AFF_E!V50</f>
        <v>0</v>
      </c>
      <c r="W50" s="8">
        <f>FC_OTH_CP_E!W50+FC_OTH_HH_E!W50+FC_OTH_AFF_E!W50</f>
        <v>0</v>
      </c>
      <c r="X50" s="8">
        <f>FC_OTH_CP_E!X50+FC_OTH_HH_E!X50+FC_OTH_AFF_E!X50</f>
        <v>0</v>
      </c>
      <c r="Y50" s="8">
        <f>FC_OTH_CP_E!Y50+FC_OTH_HH_E!Y50+FC_OTH_AFF_E!Y50</f>
        <v>0</v>
      </c>
      <c r="Z50" s="8">
        <f>FC_OTH_CP_E!Z50+FC_OTH_HH_E!Z50+FC_OTH_AFF_E!Z50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FC_OTH_CP_E!C51+FC_OTH_HH_E!C51+FC_OTH_AFF_E!C51</f>
        <v>306.62577000000005</v>
      </c>
      <c r="D51" s="27">
        <f>FC_OTH_CP_E!D51+FC_OTH_HH_E!D51+FC_OTH_AFF_E!D51</f>
        <v>480.00843000000003</v>
      </c>
      <c r="E51" s="27">
        <f>FC_OTH_CP_E!E51+FC_OTH_HH_E!E51+FC_OTH_AFF_E!E51</f>
        <v>609.3133200000002</v>
      </c>
      <c r="F51" s="27">
        <f>FC_OTH_CP_E!F51+FC_OTH_HH_E!F51+FC_OTH_AFF_E!F51</f>
        <v>655.30971</v>
      </c>
      <c r="G51" s="27">
        <f>FC_OTH_CP_E!G51+FC_OTH_HH_E!G51+FC_OTH_AFF_E!G51</f>
        <v>762.55047000000013</v>
      </c>
      <c r="H51" s="27">
        <f>FC_OTH_CP_E!H51+FC_OTH_HH_E!H51+FC_OTH_AFF_E!H51</f>
        <v>798.70131000000015</v>
      </c>
      <c r="I51" s="27">
        <f>FC_OTH_CP_E!I51+FC_OTH_HH_E!I51+FC_OTH_AFF_E!I51</f>
        <v>850.70601000000022</v>
      </c>
      <c r="J51" s="27">
        <f>FC_OTH_CP_E!J51+FC_OTH_HH_E!J51+FC_OTH_AFF_E!J51</f>
        <v>924.6738600000001</v>
      </c>
      <c r="K51" s="27">
        <f>FC_OTH_CP_E!K51+FC_OTH_HH_E!K51+FC_OTH_AFF_E!K51</f>
        <v>977.23394999999994</v>
      </c>
      <c r="L51" s="27">
        <f>FC_OTH_CP_E!L51+FC_OTH_HH_E!L51+FC_OTH_AFF_E!L51</f>
        <v>1106.3873700000004</v>
      </c>
      <c r="M51" s="27">
        <f>FC_OTH_CP_E!M51+FC_OTH_HH_E!M51+FC_OTH_AFF_E!M51</f>
        <v>1172.5797600000003</v>
      </c>
      <c r="N51" s="27">
        <f>FC_OTH_CP_E!N51+FC_OTH_HH_E!N51+FC_OTH_AFF_E!N51</f>
        <v>1129.4108100000003</v>
      </c>
      <c r="O51" s="27">
        <f>FC_OTH_CP_E!O51+FC_OTH_HH_E!O51+FC_OTH_AFF_E!O51</f>
        <v>1130.5215900000003</v>
      </c>
      <c r="P51" s="27">
        <f>FC_OTH_CP_E!P51+FC_OTH_HH_E!P51+FC_OTH_AFF_E!P51</f>
        <v>1105.8319799999992</v>
      </c>
      <c r="Q51" s="27">
        <f>FC_OTH_CP_E!Q51+FC_OTH_HH_E!Q51+FC_OTH_AFF_E!Q51</f>
        <v>1124.6647499999997</v>
      </c>
      <c r="R51" s="27">
        <f>FC_OTH_CP_E!R51+FC_OTH_HH_E!R51+FC_OTH_AFF_E!R51</f>
        <v>1180.3299749999999</v>
      </c>
      <c r="S51" s="27">
        <f>FC_OTH_CP_E!S51+FC_OTH_HH_E!S51+FC_OTH_AFF_E!S51</f>
        <v>1177.9232176800001</v>
      </c>
      <c r="T51" s="27">
        <f>FC_OTH_CP_E!T51+FC_OTH_HH_E!T51+FC_OTH_AFF_E!T51</f>
        <v>1202.6950254000001</v>
      </c>
      <c r="U51" s="27">
        <f>FC_OTH_CP_E!U51+FC_OTH_HH_E!U51+FC_OTH_AFF_E!U51</f>
        <v>1270.0430305200005</v>
      </c>
      <c r="V51" s="27">
        <f>FC_OTH_CP_E!V51+FC_OTH_HH_E!V51+FC_OTH_AFF_E!V51</f>
        <v>1266.60991248</v>
      </c>
      <c r="W51" s="27">
        <f>FC_OTH_CP_E!W51+FC_OTH_HH_E!W51+FC_OTH_AFF_E!W51</f>
        <v>1187.3797927200005</v>
      </c>
      <c r="X51" s="27">
        <f>FC_OTH_CP_E!X51+FC_OTH_HH_E!X51+FC_OTH_AFF_E!X51</f>
        <v>1253.5558239599998</v>
      </c>
      <c r="Y51" s="27">
        <f>FC_OTH_CP_E!Y51+FC_OTH_HH_E!Y51+FC_OTH_AFF_E!Y51</f>
        <v>1168.9055017200008</v>
      </c>
      <c r="Z51" s="27">
        <f>FC_OTH_CP_E!Z51+FC_OTH_HH_E!Z51+FC_OTH_AFF_E!Z51</f>
        <v>1125.5723582399996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0</v>
      </c>
      <c r="D52" s="27">
        <f t="shared" ref="D52:W52" si="30">SUM(D53:D54)</f>
        <v>0</v>
      </c>
      <c r="E52" s="27">
        <f t="shared" si="30"/>
        <v>0</v>
      </c>
      <c r="F52" s="27">
        <f t="shared" si="30"/>
        <v>0</v>
      </c>
      <c r="G52" s="27">
        <f t="shared" si="30"/>
        <v>0</v>
      </c>
      <c r="H52" s="27">
        <f t="shared" si="30"/>
        <v>0</v>
      </c>
      <c r="I52" s="27">
        <f t="shared" si="30"/>
        <v>0</v>
      </c>
      <c r="J52" s="27">
        <f t="shared" si="30"/>
        <v>0</v>
      </c>
      <c r="K52" s="27">
        <f t="shared" si="30"/>
        <v>0</v>
      </c>
      <c r="L52" s="27">
        <f t="shared" si="30"/>
        <v>0</v>
      </c>
      <c r="M52" s="27">
        <f t="shared" si="30"/>
        <v>0</v>
      </c>
      <c r="N52" s="27">
        <f t="shared" si="30"/>
        <v>0</v>
      </c>
      <c r="O52" s="27">
        <f t="shared" si="30"/>
        <v>0</v>
      </c>
      <c r="P52" s="27">
        <f t="shared" si="30"/>
        <v>0</v>
      </c>
      <c r="Q52" s="27">
        <f t="shared" si="30"/>
        <v>0</v>
      </c>
      <c r="R52" s="27">
        <f t="shared" si="30"/>
        <v>0</v>
      </c>
      <c r="S52" s="27">
        <f t="shared" si="30"/>
        <v>0</v>
      </c>
      <c r="T52" s="27">
        <f t="shared" si="30"/>
        <v>0</v>
      </c>
      <c r="U52" s="27">
        <f t="shared" si="30"/>
        <v>0</v>
      </c>
      <c r="V52" s="27">
        <f t="shared" si="30"/>
        <v>0</v>
      </c>
      <c r="W52" s="27">
        <f t="shared" si="30"/>
        <v>0</v>
      </c>
      <c r="X52" s="27">
        <f t="shared" ref="X52:Z52" si="31">SUM(X53:X54)</f>
        <v>0</v>
      </c>
      <c r="Y52" s="27">
        <f t="shared" si="31"/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f>FC_OTH_CP_E!C53+FC_OTH_HH_E!C53+FC_OTH_AFF_E!C53</f>
        <v>0</v>
      </c>
      <c r="D53" s="8">
        <f>FC_OTH_CP_E!D53+FC_OTH_HH_E!D53+FC_OTH_AFF_E!D53</f>
        <v>0</v>
      </c>
      <c r="E53" s="8">
        <f>FC_OTH_CP_E!E53+FC_OTH_HH_E!E53+FC_OTH_AFF_E!E53</f>
        <v>0</v>
      </c>
      <c r="F53" s="8">
        <f>FC_OTH_CP_E!F53+FC_OTH_HH_E!F53+FC_OTH_AFF_E!F53</f>
        <v>0</v>
      </c>
      <c r="G53" s="8">
        <f>FC_OTH_CP_E!G53+FC_OTH_HH_E!G53+FC_OTH_AFF_E!G53</f>
        <v>0</v>
      </c>
      <c r="H53" s="8">
        <f>FC_OTH_CP_E!H53+FC_OTH_HH_E!H53+FC_OTH_AFF_E!H53</f>
        <v>0</v>
      </c>
      <c r="I53" s="8">
        <f>FC_OTH_CP_E!I53+FC_OTH_HH_E!I53+FC_OTH_AFF_E!I53</f>
        <v>0</v>
      </c>
      <c r="J53" s="8">
        <f>FC_OTH_CP_E!J53+FC_OTH_HH_E!J53+FC_OTH_AFF_E!J53</f>
        <v>0</v>
      </c>
      <c r="K53" s="8">
        <f>FC_OTH_CP_E!K53+FC_OTH_HH_E!K53+FC_OTH_AFF_E!K53</f>
        <v>0</v>
      </c>
      <c r="L53" s="8">
        <f>FC_OTH_CP_E!L53+FC_OTH_HH_E!L53+FC_OTH_AFF_E!L53</f>
        <v>0</v>
      </c>
      <c r="M53" s="8">
        <f>FC_OTH_CP_E!M53+FC_OTH_HH_E!M53+FC_OTH_AFF_E!M53</f>
        <v>0</v>
      </c>
      <c r="N53" s="8">
        <f>FC_OTH_CP_E!N53+FC_OTH_HH_E!N53+FC_OTH_AFF_E!N53</f>
        <v>0</v>
      </c>
      <c r="O53" s="8">
        <f>FC_OTH_CP_E!O53+FC_OTH_HH_E!O53+FC_OTH_AFF_E!O53</f>
        <v>0</v>
      </c>
      <c r="P53" s="8">
        <f>FC_OTH_CP_E!P53+FC_OTH_HH_E!P53+FC_OTH_AFF_E!P53</f>
        <v>0</v>
      </c>
      <c r="Q53" s="8">
        <f>FC_OTH_CP_E!Q53+FC_OTH_HH_E!Q53+FC_OTH_AFF_E!Q53</f>
        <v>0</v>
      </c>
      <c r="R53" s="8">
        <f>FC_OTH_CP_E!R53+FC_OTH_HH_E!R53+FC_OTH_AFF_E!R53</f>
        <v>0</v>
      </c>
      <c r="S53" s="8">
        <f>FC_OTH_CP_E!S53+FC_OTH_HH_E!S53+FC_OTH_AFF_E!S53</f>
        <v>0</v>
      </c>
      <c r="T53" s="8">
        <f>FC_OTH_CP_E!T53+FC_OTH_HH_E!T53+FC_OTH_AFF_E!T53</f>
        <v>0</v>
      </c>
      <c r="U53" s="8">
        <f>FC_OTH_CP_E!U53+FC_OTH_HH_E!U53+FC_OTH_AFF_E!U53</f>
        <v>0</v>
      </c>
      <c r="V53" s="8">
        <f>FC_OTH_CP_E!V53+FC_OTH_HH_E!V53+FC_OTH_AFF_E!V53</f>
        <v>0</v>
      </c>
      <c r="W53" s="8">
        <f>FC_OTH_CP_E!W53+FC_OTH_HH_E!W53+FC_OTH_AFF_E!W53</f>
        <v>0</v>
      </c>
      <c r="X53" s="8">
        <f>FC_OTH_CP_E!X53+FC_OTH_HH_E!X53+FC_OTH_AFF_E!X53</f>
        <v>0</v>
      </c>
      <c r="Y53" s="8">
        <f>FC_OTH_CP_E!Y53+FC_OTH_HH_E!Y53+FC_OTH_AFF_E!Y53</f>
        <v>0</v>
      </c>
      <c r="Z53" s="8">
        <f>FC_OTH_CP_E!Z53+FC_OTH_HH_E!Z53+FC_OTH_AFF_E!Z53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FC_OTH_CP_E!C54+FC_OTH_HH_E!C54+FC_OTH_AFF_E!C54</f>
        <v>0</v>
      </c>
      <c r="D54" s="45">
        <f>FC_OTH_CP_E!D54+FC_OTH_HH_E!D54+FC_OTH_AFF_E!D54</f>
        <v>0</v>
      </c>
      <c r="E54" s="45">
        <f>FC_OTH_CP_E!E54+FC_OTH_HH_E!E54+FC_OTH_AFF_E!E54</f>
        <v>0</v>
      </c>
      <c r="F54" s="45">
        <f>FC_OTH_CP_E!F54+FC_OTH_HH_E!F54+FC_OTH_AFF_E!F54</f>
        <v>0</v>
      </c>
      <c r="G54" s="45">
        <f>FC_OTH_CP_E!G54+FC_OTH_HH_E!G54+FC_OTH_AFF_E!G54</f>
        <v>0</v>
      </c>
      <c r="H54" s="45">
        <f>FC_OTH_CP_E!H54+FC_OTH_HH_E!H54+FC_OTH_AFF_E!H54</f>
        <v>0</v>
      </c>
      <c r="I54" s="45">
        <f>FC_OTH_CP_E!I54+FC_OTH_HH_E!I54+FC_OTH_AFF_E!I54</f>
        <v>0</v>
      </c>
      <c r="J54" s="45">
        <f>FC_OTH_CP_E!J54+FC_OTH_HH_E!J54+FC_OTH_AFF_E!J54</f>
        <v>0</v>
      </c>
      <c r="K54" s="45">
        <f>FC_OTH_CP_E!K54+FC_OTH_HH_E!K54+FC_OTH_AFF_E!K54</f>
        <v>0</v>
      </c>
      <c r="L54" s="45">
        <f>FC_OTH_CP_E!L54+FC_OTH_HH_E!L54+FC_OTH_AFF_E!L54</f>
        <v>0</v>
      </c>
      <c r="M54" s="45">
        <f>FC_OTH_CP_E!M54+FC_OTH_HH_E!M54+FC_OTH_AFF_E!M54</f>
        <v>0</v>
      </c>
      <c r="N54" s="45">
        <f>FC_OTH_CP_E!N54+FC_OTH_HH_E!N54+FC_OTH_AFF_E!N54</f>
        <v>0</v>
      </c>
      <c r="O54" s="45">
        <f>FC_OTH_CP_E!O54+FC_OTH_HH_E!O54+FC_OTH_AFF_E!O54</f>
        <v>0</v>
      </c>
      <c r="P54" s="45">
        <f>FC_OTH_CP_E!P54+FC_OTH_HH_E!P54+FC_OTH_AFF_E!P54</f>
        <v>0</v>
      </c>
      <c r="Q54" s="45">
        <f>FC_OTH_CP_E!Q54+FC_OTH_HH_E!Q54+FC_OTH_AFF_E!Q54</f>
        <v>0</v>
      </c>
      <c r="R54" s="45">
        <f>FC_OTH_CP_E!R54+FC_OTH_HH_E!R54+FC_OTH_AFF_E!R54</f>
        <v>0</v>
      </c>
      <c r="S54" s="45">
        <f>FC_OTH_CP_E!S54+FC_OTH_HH_E!S54+FC_OTH_AFF_E!S54</f>
        <v>0</v>
      </c>
      <c r="T54" s="45">
        <f>FC_OTH_CP_E!T54+FC_OTH_HH_E!T54+FC_OTH_AFF_E!T54</f>
        <v>0</v>
      </c>
      <c r="U54" s="45">
        <f>FC_OTH_CP_E!U54+FC_OTH_HH_E!U54+FC_OTH_AFF_E!U54</f>
        <v>0</v>
      </c>
      <c r="V54" s="45">
        <f>FC_OTH_CP_E!V54+FC_OTH_HH_E!V54+FC_OTH_AFF_E!V54</f>
        <v>0</v>
      </c>
      <c r="W54" s="45">
        <f>FC_OTH_CP_E!W54+FC_OTH_HH_E!W54+FC_OTH_AFF_E!W54</f>
        <v>0</v>
      </c>
      <c r="X54" s="45">
        <f>FC_OTH_CP_E!X54+FC_OTH_HH_E!X54+FC_OTH_AFF_E!X54</f>
        <v>0</v>
      </c>
      <c r="Y54" s="45">
        <f>FC_OTH_CP_E!Y54+FC_OTH_HH_E!Y54+FC_OTH_AFF_E!Y54</f>
        <v>0</v>
      </c>
      <c r="Z54" s="45">
        <f>FC_OTH_CP_E!Z54+FC_OTH_HH_E!Z54+FC_OTH_AFF_E!Z54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5392.6879103999972</v>
      </c>
      <c r="D61" s="49">
        <f t="shared" si="32"/>
        <v>5392.6879103999981</v>
      </c>
      <c r="E61" s="49">
        <f t="shared" si="32"/>
        <v>5392.6879103999963</v>
      </c>
      <c r="F61" s="49">
        <f t="shared" si="32"/>
        <v>5392.6879103999972</v>
      </c>
      <c r="G61" s="49">
        <f t="shared" si="32"/>
        <v>5431.9999104000008</v>
      </c>
      <c r="H61" s="49">
        <f t="shared" si="32"/>
        <v>5460.0001344000011</v>
      </c>
      <c r="I61" s="49">
        <f t="shared" si="32"/>
        <v>5443.199999999998</v>
      </c>
      <c r="J61" s="49">
        <f t="shared" si="32"/>
        <v>5464.156998239996</v>
      </c>
      <c r="K61" s="49">
        <f t="shared" si="32"/>
        <v>5461.5373415999993</v>
      </c>
      <c r="L61" s="49">
        <f t="shared" si="32"/>
        <v>5466.7763999999988</v>
      </c>
      <c r="M61" s="49">
        <f t="shared" si="32"/>
        <v>3353.9897606400009</v>
      </c>
      <c r="N61" s="49">
        <f t="shared" si="32"/>
        <v>3406.9466563199999</v>
      </c>
      <c r="O61" s="49">
        <f t="shared" si="32"/>
        <v>3807.6025968000008</v>
      </c>
      <c r="P61" s="49">
        <f t="shared" si="32"/>
        <v>3796.0538054400026</v>
      </c>
      <c r="Q61" s="49">
        <f t="shared" si="32"/>
        <v>3783.9578054400031</v>
      </c>
      <c r="R61" s="49">
        <f t="shared" si="32"/>
        <v>3764.849820480003</v>
      </c>
      <c r="S61" s="49">
        <f t="shared" si="32"/>
        <v>3735.6983280000013</v>
      </c>
      <c r="T61" s="49">
        <f t="shared" si="32"/>
        <v>3756.6178113599976</v>
      </c>
      <c r="U61" s="49">
        <f t="shared" si="32"/>
        <v>3726.2616451199988</v>
      </c>
      <c r="V61" s="49">
        <f t="shared" si="32"/>
        <v>3728.7817516800028</v>
      </c>
      <c r="W61" s="49">
        <f t="shared" si="32"/>
        <v>3767.730910559997</v>
      </c>
      <c r="X61" s="49">
        <f t="shared" si="32"/>
        <v>3810.9464798400022</v>
      </c>
      <c r="Y61" s="49">
        <f t="shared" ref="Y61:Z61" si="33">SUM(Y62:Y72)</f>
        <v>3818.1537043199974</v>
      </c>
      <c r="Z61" s="49">
        <f t="shared" si="33"/>
        <v>3905.2780848000007</v>
      </c>
    </row>
    <row r="62" spans="1:26" ht="11.25" customHeight="1" x14ac:dyDescent="0.2">
      <c r="A62" s="50" t="s">
        <v>92</v>
      </c>
      <c r="B62" s="51" t="s">
        <v>93</v>
      </c>
      <c r="C62" s="52">
        <f>FC_OTH_CP_E!C62+FC_OTH_HH_E!C62+FC_OTH_AFF_E!C62</f>
        <v>5392.6879103999972</v>
      </c>
      <c r="D62" s="52">
        <f>FC_OTH_CP_E!D62+FC_OTH_HH_E!D62+FC_OTH_AFF_E!D62</f>
        <v>5392.6879103999981</v>
      </c>
      <c r="E62" s="52">
        <f>FC_OTH_CP_E!E62+FC_OTH_HH_E!E62+FC_OTH_AFF_E!E62</f>
        <v>5392.6879103999963</v>
      </c>
      <c r="F62" s="52">
        <f>FC_OTH_CP_E!F62+FC_OTH_HH_E!F62+FC_OTH_AFF_E!F62</f>
        <v>5392.6879103999972</v>
      </c>
      <c r="G62" s="52">
        <f>FC_OTH_CP_E!G62+FC_OTH_HH_E!G62+FC_OTH_AFF_E!G62</f>
        <v>5431.9999104000008</v>
      </c>
      <c r="H62" s="52">
        <f>FC_OTH_CP_E!H62+FC_OTH_HH_E!H62+FC_OTH_AFF_E!H62</f>
        <v>5460.0001344000011</v>
      </c>
      <c r="I62" s="52">
        <f>FC_OTH_CP_E!I62+FC_OTH_HH_E!I62+FC_OTH_AFF_E!I62</f>
        <v>5443.199999999998</v>
      </c>
      <c r="J62" s="52">
        <f>FC_OTH_CP_E!J62+FC_OTH_HH_E!J62+FC_OTH_AFF_E!J62</f>
        <v>5443.1999999999962</v>
      </c>
      <c r="K62" s="52">
        <f>FC_OTH_CP_E!K62+FC_OTH_HH_E!K62+FC_OTH_AFF_E!K62</f>
        <v>5443.1999999999989</v>
      </c>
      <c r="L62" s="52">
        <f>FC_OTH_CP_E!L62+FC_OTH_HH_E!L62+FC_OTH_AFF_E!L62</f>
        <v>5443.1999999999989</v>
      </c>
      <c r="M62" s="52">
        <f>FC_OTH_CP_E!M62+FC_OTH_HH_E!M62+FC_OTH_AFF_E!M62</f>
        <v>3338.271820800001</v>
      </c>
      <c r="N62" s="52">
        <f>FC_OTH_CP_E!N62+FC_OTH_HH_E!N62+FC_OTH_AFF_E!N62</f>
        <v>3399.0876863999997</v>
      </c>
      <c r="O62" s="52">
        <f>FC_OTH_CP_E!O62+FC_OTH_HH_E!O62+FC_OTH_AFF_E!O62</f>
        <v>3586.3523136000008</v>
      </c>
      <c r="P62" s="52">
        <f>FC_OTH_CP_E!P62+FC_OTH_HH_E!P62+FC_OTH_AFF_E!P62</f>
        <v>3641.567731200003</v>
      </c>
      <c r="Q62" s="52">
        <f>FC_OTH_CP_E!Q62+FC_OTH_HH_E!Q62+FC_OTH_AFF_E!Q62</f>
        <v>3629.4717312000034</v>
      </c>
      <c r="R62" s="52">
        <f>FC_OTH_CP_E!R62+FC_OTH_HH_E!R62+FC_OTH_AFF_E!R62</f>
        <v>3607.744089600003</v>
      </c>
      <c r="S62" s="52">
        <f>FC_OTH_CP_E!S62+FC_OTH_HH_E!S62+FC_OTH_AFF_E!S62</f>
        <v>3606.9602688000014</v>
      </c>
      <c r="T62" s="52">
        <f>FC_OTH_CP_E!T62+FC_OTH_HH_E!T62+FC_OTH_AFF_E!T62</f>
        <v>3623.6483135999979</v>
      </c>
      <c r="U62" s="52">
        <f>FC_OTH_CP_E!U62+FC_OTH_HH_E!U62+FC_OTH_AFF_E!U62</f>
        <v>3592.7414207999991</v>
      </c>
      <c r="V62" s="52">
        <f>FC_OTH_CP_E!V62+FC_OTH_HH_E!V62+FC_OTH_AFF_E!V62</f>
        <v>3612.7643328000026</v>
      </c>
      <c r="W62" s="52">
        <f>FC_OTH_CP_E!W62+FC_OTH_HH_E!W62+FC_OTH_AFF_E!W62</f>
        <v>3664.9037375999974</v>
      </c>
      <c r="X62" s="52">
        <f>FC_OTH_CP_E!X62+FC_OTH_HH_E!X62+FC_OTH_AFF_E!X62</f>
        <v>3683.529158400002</v>
      </c>
      <c r="Y62" s="52">
        <f>FC_OTH_CP_E!Y62+FC_OTH_HH_E!Y62+FC_OTH_AFF_E!Y62</f>
        <v>3679.9233407999973</v>
      </c>
      <c r="Z62" s="52">
        <f>FC_OTH_CP_E!Z62+FC_OTH_HH_E!Z62+FC_OTH_AFF_E!Z62</f>
        <v>3748.2685632000002</v>
      </c>
    </row>
    <row r="63" spans="1:26" ht="11.25" customHeight="1" x14ac:dyDescent="0.2">
      <c r="A63" s="50" t="s">
        <v>94</v>
      </c>
      <c r="B63" s="51" t="s">
        <v>95</v>
      </c>
      <c r="C63" s="52">
        <f>FC_OTH_CP_E!C63+FC_OTH_HH_E!C63+FC_OTH_AFF_E!C63</f>
        <v>0</v>
      </c>
      <c r="D63" s="52">
        <f>FC_OTH_CP_E!D63+FC_OTH_HH_E!D63+FC_OTH_AFF_E!D63</f>
        <v>0</v>
      </c>
      <c r="E63" s="52">
        <f>FC_OTH_CP_E!E63+FC_OTH_HH_E!E63+FC_OTH_AFF_E!E63</f>
        <v>0</v>
      </c>
      <c r="F63" s="52">
        <f>FC_OTH_CP_E!F63+FC_OTH_HH_E!F63+FC_OTH_AFF_E!F63</f>
        <v>0</v>
      </c>
      <c r="G63" s="52">
        <f>FC_OTH_CP_E!G63+FC_OTH_HH_E!G63+FC_OTH_AFF_E!G63</f>
        <v>0</v>
      </c>
      <c r="H63" s="52">
        <f>FC_OTH_CP_E!H63+FC_OTH_HH_E!H63+FC_OTH_AFF_E!H63</f>
        <v>0</v>
      </c>
      <c r="I63" s="52">
        <f>FC_OTH_CP_E!I63+FC_OTH_HH_E!I63+FC_OTH_AFF_E!I63</f>
        <v>0</v>
      </c>
      <c r="J63" s="52">
        <f>FC_OTH_CP_E!J63+FC_OTH_HH_E!J63+FC_OTH_AFF_E!J63</f>
        <v>0</v>
      </c>
      <c r="K63" s="52">
        <f>FC_OTH_CP_E!K63+FC_OTH_HH_E!K63+FC_OTH_AFF_E!K63</f>
        <v>0</v>
      </c>
      <c r="L63" s="52">
        <f>FC_OTH_CP_E!L63+FC_OTH_HH_E!L63+FC_OTH_AFF_E!L63</f>
        <v>0</v>
      </c>
      <c r="M63" s="52">
        <f>FC_OTH_CP_E!M63+FC_OTH_HH_E!M63+FC_OTH_AFF_E!M63</f>
        <v>0</v>
      </c>
      <c r="N63" s="52">
        <f>FC_OTH_CP_E!N63+FC_OTH_HH_E!N63+FC_OTH_AFF_E!N63</f>
        <v>0</v>
      </c>
      <c r="O63" s="52">
        <f>FC_OTH_CP_E!O63+FC_OTH_HH_E!O63+FC_OTH_AFF_E!O63</f>
        <v>208.15200000000004</v>
      </c>
      <c r="P63" s="52">
        <f>FC_OTH_CP_E!P63+FC_OTH_HH_E!P63+FC_OTH_AFF_E!P63</f>
        <v>138.76813440000001</v>
      </c>
      <c r="Q63" s="52">
        <f>FC_OTH_CP_E!Q63+FC_OTH_HH_E!Q63+FC_OTH_AFF_E!Q63</f>
        <v>138.76813440000001</v>
      </c>
      <c r="R63" s="52">
        <f>FC_OTH_CP_E!R63+FC_OTH_HH_E!R63+FC_OTH_AFF_E!R63</f>
        <v>138.76813440000004</v>
      </c>
      <c r="S63" s="52">
        <f>FC_OTH_CP_E!S63+FC_OTH_HH_E!S63+FC_OTH_AFF_E!S63</f>
        <v>115.63977600000004</v>
      </c>
      <c r="T63" s="52">
        <f>FC_OTH_CP_E!T63+FC_OTH_HH_E!T63+FC_OTH_AFF_E!T63</f>
        <v>122.05630080000006</v>
      </c>
      <c r="U63" s="52">
        <f>FC_OTH_CP_E!U63+FC_OTH_HH_E!U63+FC_OTH_AFF_E!U63</f>
        <v>126.13023360000007</v>
      </c>
      <c r="V63" s="52">
        <f>FC_OTH_CP_E!V63+FC_OTH_HH_E!V63+FC_OTH_AFF_E!V63</f>
        <v>108.69828480000005</v>
      </c>
      <c r="W63" s="52">
        <f>FC_OTH_CP_E!W63+FC_OTH_HH_E!W63+FC_OTH_AFF_E!W63</f>
        <v>95.036255999999923</v>
      </c>
      <c r="X63" s="52">
        <f>FC_OTH_CP_E!X63+FC_OTH_HH_E!X63+FC_OTH_AFF_E!X63</f>
        <v>117.27233280000004</v>
      </c>
      <c r="Y63" s="52">
        <f>FC_OTH_CP_E!Y63+FC_OTH_HH_E!Y63+FC_OTH_AFF_E!Y63</f>
        <v>132.53022719999996</v>
      </c>
      <c r="Z63" s="52">
        <f>FC_OTH_CP_E!Z63+FC_OTH_HH_E!Z63+FC_OTH_AFF_E!Z63</f>
        <v>147.85747200000003</v>
      </c>
    </row>
    <row r="64" spans="1:26" ht="11.25" customHeight="1" x14ac:dyDescent="0.2">
      <c r="A64" s="50" t="s">
        <v>96</v>
      </c>
      <c r="B64" s="51" t="s">
        <v>97</v>
      </c>
      <c r="C64" s="52">
        <f>FC_OTH_CP_E!C64+FC_OTH_HH_E!C64+FC_OTH_AFF_E!C64</f>
        <v>0</v>
      </c>
      <c r="D64" s="52">
        <f>FC_OTH_CP_E!D64+FC_OTH_HH_E!D64+FC_OTH_AFF_E!D64</f>
        <v>0</v>
      </c>
      <c r="E64" s="52">
        <f>FC_OTH_CP_E!E64+FC_OTH_HH_E!E64+FC_OTH_AFF_E!E64</f>
        <v>0</v>
      </c>
      <c r="F64" s="52">
        <f>FC_OTH_CP_E!F64+FC_OTH_HH_E!F64+FC_OTH_AFF_E!F64</f>
        <v>0</v>
      </c>
      <c r="G64" s="52">
        <f>FC_OTH_CP_E!G64+FC_OTH_HH_E!G64+FC_OTH_AFF_E!G64</f>
        <v>0</v>
      </c>
      <c r="H64" s="52">
        <f>FC_OTH_CP_E!H64+FC_OTH_HH_E!H64+FC_OTH_AFF_E!H64</f>
        <v>0</v>
      </c>
      <c r="I64" s="52">
        <f>FC_OTH_CP_E!I64+FC_OTH_HH_E!I64+FC_OTH_AFF_E!I64</f>
        <v>0</v>
      </c>
      <c r="J64" s="52">
        <f>FC_OTH_CP_E!J64+FC_OTH_HH_E!J64+FC_OTH_AFF_E!J64</f>
        <v>0</v>
      </c>
      <c r="K64" s="52">
        <f>FC_OTH_CP_E!K64+FC_OTH_HH_E!K64+FC_OTH_AFF_E!K64</f>
        <v>0</v>
      </c>
      <c r="L64" s="52">
        <f>FC_OTH_CP_E!L64+FC_OTH_HH_E!L64+FC_OTH_AFF_E!L64</f>
        <v>0</v>
      </c>
      <c r="M64" s="52">
        <f>FC_OTH_CP_E!M64+FC_OTH_HH_E!M64+FC_OTH_AFF_E!M64</f>
        <v>0</v>
      </c>
      <c r="N64" s="52">
        <f>FC_OTH_CP_E!N64+FC_OTH_HH_E!N64+FC_OTH_AFF_E!N64</f>
        <v>0</v>
      </c>
      <c r="O64" s="52">
        <f>FC_OTH_CP_E!O64+FC_OTH_HH_E!O64+FC_OTH_AFF_E!O64</f>
        <v>0</v>
      </c>
      <c r="P64" s="52">
        <f>FC_OTH_CP_E!P64+FC_OTH_HH_E!P64+FC_OTH_AFF_E!P64</f>
        <v>0</v>
      </c>
      <c r="Q64" s="52">
        <f>FC_OTH_CP_E!Q64+FC_OTH_HH_E!Q64+FC_OTH_AFF_E!Q64</f>
        <v>0</v>
      </c>
      <c r="R64" s="52">
        <f>FC_OTH_CP_E!R64+FC_OTH_HH_E!R64+FC_OTH_AFF_E!R64</f>
        <v>0</v>
      </c>
      <c r="S64" s="52">
        <f>FC_OTH_CP_E!S64+FC_OTH_HH_E!S64+FC_OTH_AFF_E!S64</f>
        <v>0</v>
      </c>
      <c r="T64" s="52">
        <f>FC_OTH_CP_E!T64+FC_OTH_HH_E!T64+FC_OTH_AFF_E!T64</f>
        <v>0</v>
      </c>
      <c r="U64" s="52">
        <f>FC_OTH_CP_E!U64+FC_OTH_HH_E!U64+FC_OTH_AFF_E!U64</f>
        <v>0</v>
      </c>
      <c r="V64" s="52">
        <f>FC_OTH_CP_E!V64+FC_OTH_HH_E!V64+FC_OTH_AFF_E!V64</f>
        <v>0</v>
      </c>
      <c r="W64" s="52">
        <f>FC_OTH_CP_E!W64+FC_OTH_HH_E!W64+FC_OTH_AFF_E!W64</f>
        <v>0</v>
      </c>
      <c r="X64" s="52">
        <f>FC_OTH_CP_E!X64+FC_OTH_HH_E!X64+FC_OTH_AFF_E!X64</f>
        <v>0</v>
      </c>
      <c r="Y64" s="52">
        <f>FC_OTH_CP_E!Y64+FC_OTH_HH_E!Y64+FC_OTH_AFF_E!Y64</f>
        <v>0</v>
      </c>
      <c r="Z64" s="52">
        <f>FC_OTH_CP_E!Z64+FC_OTH_HH_E!Z64+FC_OTH_AFF_E!Z64</f>
        <v>0.67066271999999949</v>
      </c>
    </row>
    <row r="65" spans="1:26" ht="11.25" customHeight="1" x14ac:dyDescent="0.2">
      <c r="A65" s="50" t="s">
        <v>98</v>
      </c>
      <c r="B65" s="51" t="s">
        <v>99</v>
      </c>
      <c r="C65" s="52">
        <f>FC_OTH_CP_E!C65+FC_OTH_HH_E!C65+FC_OTH_AFF_E!C65</f>
        <v>0</v>
      </c>
      <c r="D65" s="52">
        <f>FC_OTH_CP_E!D65+FC_OTH_HH_E!D65+FC_OTH_AFF_E!D65</f>
        <v>0</v>
      </c>
      <c r="E65" s="52">
        <f>FC_OTH_CP_E!E65+FC_OTH_HH_E!E65+FC_OTH_AFF_E!E65</f>
        <v>0</v>
      </c>
      <c r="F65" s="52">
        <f>FC_OTH_CP_E!F65+FC_OTH_HH_E!F65+FC_OTH_AFF_E!F65</f>
        <v>0</v>
      </c>
      <c r="G65" s="52">
        <f>FC_OTH_CP_E!G65+FC_OTH_HH_E!G65+FC_OTH_AFF_E!G65</f>
        <v>0</v>
      </c>
      <c r="H65" s="52">
        <f>FC_OTH_CP_E!H65+FC_OTH_HH_E!H65+FC_OTH_AFF_E!H65</f>
        <v>0</v>
      </c>
      <c r="I65" s="52">
        <f>FC_OTH_CP_E!I65+FC_OTH_HH_E!I65+FC_OTH_AFF_E!I65</f>
        <v>0</v>
      </c>
      <c r="J65" s="52">
        <f>FC_OTH_CP_E!J65+FC_OTH_HH_E!J65+FC_OTH_AFF_E!J65</f>
        <v>0</v>
      </c>
      <c r="K65" s="52">
        <f>FC_OTH_CP_E!K65+FC_OTH_HH_E!K65+FC_OTH_AFF_E!K65</f>
        <v>0</v>
      </c>
      <c r="L65" s="52">
        <f>FC_OTH_CP_E!L65+FC_OTH_HH_E!L65+FC_OTH_AFF_E!L65</f>
        <v>0</v>
      </c>
      <c r="M65" s="52">
        <f>FC_OTH_CP_E!M65+FC_OTH_HH_E!M65+FC_OTH_AFF_E!M65</f>
        <v>0</v>
      </c>
      <c r="N65" s="52">
        <f>FC_OTH_CP_E!N65+FC_OTH_HH_E!N65+FC_OTH_AFF_E!N65</f>
        <v>0</v>
      </c>
      <c r="O65" s="52">
        <f>FC_OTH_CP_E!O65+FC_OTH_HH_E!O65+FC_OTH_AFF_E!O65</f>
        <v>0</v>
      </c>
      <c r="P65" s="52">
        <f>FC_OTH_CP_E!P65+FC_OTH_HH_E!P65+FC_OTH_AFF_E!P65</f>
        <v>0</v>
      </c>
      <c r="Q65" s="52">
        <f>FC_OTH_CP_E!Q65+FC_OTH_HH_E!Q65+FC_OTH_AFF_E!Q65</f>
        <v>0</v>
      </c>
      <c r="R65" s="52">
        <f>FC_OTH_CP_E!R65+FC_OTH_HH_E!R65+FC_OTH_AFF_E!R65</f>
        <v>0</v>
      </c>
      <c r="S65" s="52">
        <f>FC_OTH_CP_E!S65+FC_OTH_HH_E!S65+FC_OTH_AFF_E!S65</f>
        <v>0</v>
      </c>
      <c r="T65" s="52">
        <f>FC_OTH_CP_E!T65+FC_OTH_HH_E!T65+FC_OTH_AFF_E!T65</f>
        <v>0</v>
      </c>
      <c r="U65" s="52">
        <f>FC_OTH_CP_E!U65+FC_OTH_HH_E!U65+FC_OTH_AFF_E!U65</f>
        <v>0</v>
      </c>
      <c r="V65" s="52">
        <f>FC_OTH_CP_E!V65+FC_OTH_HH_E!V65+FC_OTH_AFF_E!V65</f>
        <v>0</v>
      </c>
      <c r="W65" s="52">
        <f>FC_OTH_CP_E!W65+FC_OTH_HH_E!W65+FC_OTH_AFF_E!W65</f>
        <v>0</v>
      </c>
      <c r="X65" s="52">
        <f>FC_OTH_CP_E!X65+FC_OTH_HH_E!X65+FC_OTH_AFF_E!X65</f>
        <v>0</v>
      </c>
      <c r="Y65" s="52">
        <f>FC_OTH_CP_E!Y65+FC_OTH_HH_E!Y65+FC_OTH_AFF_E!Y65</f>
        <v>0</v>
      </c>
      <c r="Z65" s="52">
        <f>FC_OTH_CP_E!Z65+FC_OTH_HH_E!Z65+FC_OTH_AFF_E!Z65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FC_OTH_CP_E!C66+FC_OTH_HH_E!C66+FC_OTH_AFF_E!C66</f>
        <v>0</v>
      </c>
      <c r="D66" s="52">
        <f>FC_OTH_CP_E!D66+FC_OTH_HH_E!D66+FC_OTH_AFF_E!D66</f>
        <v>0</v>
      </c>
      <c r="E66" s="52">
        <f>FC_OTH_CP_E!E66+FC_OTH_HH_E!E66+FC_OTH_AFF_E!E66</f>
        <v>0</v>
      </c>
      <c r="F66" s="52">
        <f>FC_OTH_CP_E!F66+FC_OTH_HH_E!F66+FC_OTH_AFF_E!F66</f>
        <v>0</v>
      </c>
      <c r="G66" s="52">
        <f>FC_OTH_CP_E!G66+FC_OTH_HH_E!G66+FC_OTH_AFF_E!G66</f>
        <v>0</v>
      </c>
      <c r="H66" s="52">
        <f>FC_OTH_CP_E!H66+FC_OTH_HH_E!H66+FC_OTH_AFF_E!H66</f>
        <v>0</v>
      </c>
      <c r="I66" s="52">
        <f>FC_OTH_CP_E!I66+FC_OTH_HH_E!I66+FC_OTH_AFF_E!I66</f>
        <v>0</v>
      </c>
      <c r="J66" s="52">
        <f>FC_OTH_CP_E!J66+FC_OTH_HH_E!J66+FC_OTH_AFF_E!J66</f>
        <v>0</v>
      </c>
      <c r="K66" s="52">
        <f>FC_OTH_CP_E!K66+FC_OTH_HH_E!K66+FC_OTH_AFF_E!K66</f>
        <v>0</v>
      </c>
      <c r="L66" s="52">
        <f>FC_OTH_CP_E!L66+FC_OTH_HH_E!L66+FC_OTH_AFF_E!L66</f>
        <v>0</v>
      </c>
      <c r="M66" s="52">
        <f>FC_OTH_CP_E!M66+FC_OTH_HH_E!M66+FC_OTH_AFF_E!M66</f>
        <v>0</v>
      </c>
      <c r="N66" s="52">
        <f>FC_OTH_CP_E!N66+FC_OTH_HH_E!N66+FC_OTH_AFF_E!N66</f>
        <v>0</v>
      </c>
      <c r="O66" s="52">
        <f>FC_OTH_CP_E!O66+FC_OTH_HH_E!O66+FC_OTH_AFF_E!O66</f>
        <v>0</v>
      </c>
      <c r="P66" s="52">
        <f>FC_OTH_CP_E!P66+FC_OTH_HH_E!P66+FC_OTH_AFF_E!P66</f>
        <v>0</v>
      </c>
      <c r="Q66" s="52">
        <f>FC_OTH_CP_E!Q66+FC_OTH_HH_E!Q66+FC_OTH_AFF_E!Q66</f>
        <v>0</v>
      </c>
      <c r="R66" s="52">
        <f>FC_OTH_CP_E!R66+FC_OTH_HH_E!R66+FC_OTH_AFF_E!R66</f>
        <v>0</v>
      </c>
      <c r="S66" s="52">
        <f>FC_OTH_CP_E!S66+FC_OTH_HH_E!S66+FC_OTH_AFF_E!S66</f>
        <v>0</v>
      </c>
      <c r="T66" s="52">
        <f>FC_OTH_CP_E!T66+FC_OTH_HH_E!T66+FC_OTH_AFF_E!T66</f>
        <v>0</v>
      </c>
      <c r="U66" s="52">
        <f>FC_OTH_CP_E!U66+FC_OTH_HH_E!U66+FC_OTH_AFF_E!U66</f>
        <v>0</v>
      </c>
      <c r="V66" s="52">
        <f>FC_OTH_CP_E!V66+FC_OTH_HH_E!V66+FC_OTH_AFF_E!V66</f>
        <v>0</v>
      </c>
      <c r="W66" s="52">
        <f>FC_OTH_CP_E!W66+FC_OTH_HH_E!W66+FC_OTH_AFF_E!W66</f>
        <v>0</v>
      </c>
      <c r="X66" s="52">
        <f>FC_OTH_CP_E!X66+FC_OTH_HH_E!X66+FC_OTH_AFF_E!X66</f>
        <v>0</v>
      </c>
      <c r="Y66" s="52">
        <f>FC_OTH_CP_E!Y66+FC_OTH_HH_E!Y66+FC_OTH_AFF_E!Y66</f>
        <v>0</v>
      </c>
      <c r="Z66" s="52">
        <f>FC_OTH_CP_E!Z66+FC_OTH_HH_E!Z66+FC_OTH_AFF_E!Z66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FC_OTH_CP_E!C67+FC_OTH_HH_E!C67+FC_OTH_AFF_E!C67</f>
        <v>0</v>
      </c>
      <c r="D67" s="52">
        <f>FC_OTH_CP_E!D67+FC_OTH_HH_E!D67+FC_OTH_AFF_E!D67</f>
        <v>0</v>
      </c>
      <c r="E67" s="52">
        <f>FC_OTH_CP_E!E67+FC_OTH_HH_E!E67+FC_OTH_AFF_E!E67</f>
        <v>0</v>
      </c>
      <c r="F67" s="52">
        <f>FC_OTH_CP_E!F67+FC_OTH_HH_E!F67+FC_OTH_AFF_E!F67</f>
        <v>0</v>
      </c>
      <c r="G67" s="52">
        <f>FC_OTH_CP_E!G67+FC_OTH_HH_E!G67+FC_OTH_AFF_E!G67</f>
        <v>0</v>
      </c>
      <c r="H67" s="52">
        <f>FC_OTH_CP_E!H67+FC_OTH_HH_E!H67+FC_OTH_AFF_E!H67</f>
        <v>0</v>
      </c>
      <c r="I67" s="52">
        <f>FC_OTH_CP_E!I67+FC_OTH_HH_E!I67+FC_OTH_AFF_E!I67</f>
        <v>0</v>
      </c>
      <c r="J67" s="52">
        <f>FC_OTH_CP_E!J67+FC_OTH_HH_E!J67+FC_OTH_AFF_E!J67</f>
        <v>0</v>
      </c>
      <c r="K67" s="52">
        <f>FC_OTH_CP_E!K67+FC_OTH_HH_E!K67+FC_OTH_AFF_E!K67</f>
        <v>0</v>
      </c>
      <c r="L67" s="52">
        <f>FC_OTH_CP_E!L67+FC_OTH_HH_E!L67+FC_OTH_AFF_E!L67</f>
        <v>0</v>
      </c>
      <c r="M67" s="52">
        <f>FC_OTH_CP_E!M67+FC_OTH_HH_E!M67+FC_OTH_AFF_E!M67</f>
        <v>0</v>
      </c>
      <c r="N67" s="52">
        <f>FC_OTH_CP_E!N67+FC_OTH_HH_E!N67+FC_OTH_AFF_E!N67</f>
        <v>0</v>
      </c>
      <c r="O67" s="52">
        <f>FC_OTH_CP_E!O67+FC_OTH_HH_E!O67+FC_OTH_AFF_E!O67</f>
        <v>0</v>
      </c>
      <c r="P67" s="52">
        <f>FC_OTH_CP_E!P67+FC_OTH_HH_E!P67+FC_OTH_AFF_E!P67</f>
        <v>0</v>
      </c>
      <c r="Q67" s="52">
        <f>FC_OTH_CP_E!Q67+FC_OTH_HH_E!Q67+FC_OTH_AFF_E!Q67</f>
        <v>0</v>
      </c>
      <c r="R67" s="52">
        <f>FC_OTH_CP_E!R67+FC_OTH_HH_E!R67+FC_OTH_AFF_E!R67</f>
        <v>0</v>
      </c>
      <c r="S67" s="52">
        <f>FC_OTH_CP_E!S67+FC_OTH_HH_E!S67+FC_OTH_AFF_E!S67</f>
        <v>0</v>
      </c>
      <c r="T67" s="52">
        <f>FC_OTH_CP_E!T67+FC_OTH_HH_E!T67+FC_OTH_AFF_E!T67</f>
        <v>0</v>
      </c>
      <c r="U67" s="52">
        <f>FC_OTH_CP_E!U67+FC_OTH_HH_E!U67+FC_OTH_AFF_E!U67</f>
        <v>0</v>
      </c>
      <c r="V67" s="52">
        <f>FC_OTH_CP_E!V67+FC_OTH_HH_E!V67+FC_OTH_AFF_E!V67</f>
        <v>0</v>
      </c>
      <c r="W67" s="52">
        <f>FC_OTH_CP_E!W67+FC_OTH_HH_E!W67+FC_OTH_AFF_E!W67</f>
        <v>0</v>
      </c>
      <c r="X67" s="52">
        <f>FC_OTH_CP_E!X67+FC_OTH_HH_E!X67+FC_OTH_AFF_E!X67</f>
        <v>0</v>
      </c>
      <c r="Y67" s="52">
        <f>FC_OTH_CP_E!Y67+FC_OTH_HH_E!Y67+FC_OTH_AFF_E!Y67</f>
        <v>0</v>
      </c>
      <c r="Z67" s="52">
        <f>FC_OTH_CP_E!Z67+FC_OTH_HH_E!Z67+FC_OTH_AFF_E!Z67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FC_OTH_CP_E!C68+FC_OTH_HH_E!C68+FC_OTH_AFF_E!C68</f>
        <v>0</v>
      </c>
      <c r="D68" s="52">
        <f>FC_OTH_CP_E!D68+FC_OTH_HH_E!D68+FC_OTH_AFF_E!D68</f>
        <v>0</v>
      </c>
      <c r="E68" s="52">
        <f>FC_OTH_CP_E!E68+FC_OTH_HH_E!E68+FC_OTH_AFF_E!E68</f>
        <v>0</v>
      </c>
      <c r="F68" s="52">
        <f>FC_OTH_CP_E!F68+FC_OTH_HH_E!F68+FC_OTH_AFF_E!F68</f>
        <v>0</v>
      </c>
      <c r="G68" s="52">
        <f>FC_OTH_CP_E!G68+FC_OTH_HH_E!G68+FC_OTH_AFF_E!G68</f>
        <v>0</v>
      </c>
      <c r="H68" s="52">
        <f>FC_OTH_CP_E!H68+FC_OTH_HH_E!H68+FC_OTH_AFF_E!H68</f>
        <v>0</v>
      </c>
      <c r="I68" s="52">
        <f>FC_OTH_CP_E!I68+FC_OTH_HH_E!I68+FC_OTH_AFF_E!I68</f>
        <v>0</v>
      </c>
      <c r="J68" s="52">
        <f>FC_OTH_CP_E!J68+FC_OTH_HH_E!J68+FC_OTH_AFF_E!J68</f>
        <v>0</v>
      </c>
      <c r="K68" s="52">
        <f>FC_OTH_CP_E!K68+FC_OTH_HH_E!K68+FC_OTH_AFF_E!K68</f>
        <v>0</v>
      </c>
      <c r="L68" s="52">
        <f>FC_OTH_CP_E!L68+FC_OTH_HH_E!L68+FC_OTH_AFF_E!L68</f>
        <v>0</v>
      </c>
      <c r="M68" s="52">
        <f>FC_OTH_CP_E!M68+FC_OTH_HH_E!M68+FC_OTH_AFF_E!M68</f>
        <v>0</v>
      </c>
      <c r="N68" s="52">
        <f>FC_OTH_CP_E!N68+FC_OTH_HH_E!N68+FC_OTH_AFF_E!N68</f>
        <v>0</v>
      </c>
      <c r="O68" s="52">
        <f>FC_OTH_CP_E!O68+FC_OTH_HH_E!O68+FC_OTH_AFF_E!O68</f>
        <v>0</v>
      </c>
      <c r="P68" s="52">
        <f>FC_OTH_CP_E!P68+FC_OTH_HH_E!P68+FC_OTH_AFF_E!P68</f>
        <v>0</v>
      </c>
      <c r="Q68" s="52">
        <f>FC_OTH_CP_E!Q68+FC_OTH_HH_E!Q68+FC_OTH_AFF_E!Q68</f>
        <v>0</v>
      </c>
      <c r="R68" s="52">
        <f>FC_OTH_CP_E!R68+FC_OTH_HH_E!R68+FC_OTH_AFF_E!R68</f>
        <v>0</v>
      </c>
      <c r="S68" s="52">
        <f>FC_OTH_CP_E!S68+FC_OTH_HH_E!S68+FC_OTH_AFF_E!S68</f>
        <v>0</v>
      </c>
      <c r="T68" s="52">
        <f>FC_OTH_CP_E!T68+FC_OTH_HH_E!T68+FC_OTH_AFF_E!T68</f>
        <v>0</v>
      </c>
      <c r="U68" s="52">
        <f>FC_OTH_CP_E!U68+FC_OTH_HH_E!U68+FC_OTH_AFF_E!U68</f>
        <v>0</v>
      </c>
      <c r="V68" s="52">
        <f>FC_OTH_CP_E!V68+FC_OTH_HH_E!V68+FC_OTH_AFF_E!V68</f>
        <v>0</v>
      </c>
      <c r="W68" s="52">
        <f>FC_OTH_CP_E!W68+FC_OTH_HH_E!W68+FC_OTH_AFF_E!W68</f>
        <v>0</v>
      </c>
      <c r="X68" s="52">
        <f>FC_OTH_CP_E!X68+FC_OTH_HH_E!X68+FC_OTH_AFF_E!X68</f>
        <v>0</v>
      </c>
      <c r="Y68" s="52">
        <f>FC_OTH_CP_E!Y68+FC_OTH_HH_E!Y68+FC_OTH_AFF_E!Y68</f>
        <v>0</v>
      </c>
      <c r="Z68" s="52">
        <f>FC_OTH_CP_E!Z68+FC_OTH_HH_E!Z68+FC_OTH_AFF_E!Z68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FC_OTH_CP_E!C69+FC_OTH_HH_E!C69+FC_OTH_AFF_E!C69</f>
        <v>0</v>
      </c>
      <c r="D69" s="52">
        <f>FC_OTH_CP_E!D69+FC_OTH_HH_E!D69+FC_OTH_AFF_E!D69</f>
        <v>0</v>
      </c>
      <c r="E69" s="52">
        <f>FC_OTH_CP_E!E69+FC_OTH_HH_E!E69+FC_OTH_AFF_E!E69</f>
        <v>0</v>
      </c>
      <c r="F69" s="52">
        <f>FC_OTH_CP_E!F69+FC_OTH_HH_E!F69+FC_OTH_AFF_E!F69</f>
        <v>0</v>
      </c>
      <c r="G69" s="52">
        <f>FC_OTH_CP_E!G69+FC_OTH_HH_E!G69+FC_OTH_AFF_E!G69</f>
        <v>0</v>
      </c>
      <c r="H69" s="52">
        <f>FC_OTH_CP_E!H69+FC_OTH_HH_E!H69+FC_OTH_AFF_E!H69</f>
        <v>0</v>
      </c>
      <c r="I69" s="52">
        <f>FC_OTH_CP_E!I69+FC_OTH_HH_E!I69+FC_OTH_AFF_E!I69</f>
        <v>0</v>
      </c>
      <c r="J69" s="52">
        <f>FC_OTH_CP_E!J69+FC_OTH_HH_E!J69+FC_OTH_AFF_E!J69</f>
        <v>20.956998239999994</v>
      </c>
      <c r="K69" s="52">
        <f>FC_OTH_CP_E!K69+FC_OTH_HH_E!K69+FC_OTH_AFF_E!K69</f>
        <v>18.337341600000002</v>
      </c>
      <c r="L69" s="52">
        <f>FC_OTH_CP_E!L69+FC_OTH_HH_E!L69+FC_OTH_AFF_E!L69</f>
        <v>23.5764</v>
      </c>
      <c r="M69" s="52">
        <f>FC_OTH_CP_E!M69+FC_OTH_HH_E!M69+FC_OTH_AFF_E!M69</f>
        <v>15.717939839999996</v>
      </c>
      <c r="N69" s="52">
        <f>FC_OTH_CP_E!N69+FC_OTH_HH_E!N69+FC_OTH_AFF_E!N69</f>
        <v>7.8589699199999981</v>
      </c>
      <c r="O69" s="52">
        <f>FC_OTH_CP_E!O69+FC_OTH_HH_E!O69+FC_OTH_AFF_E!O69</f>
        <v>13.098283199999999</v>
      </c>
      <c r="P69" s="52">
        <f>FC_OTH_CP_E!P69+FC_OTH_HH_E!P69+FC_OTH_AFF_E!P69</f>
        <v>15.71793984</v>
      </c>
      <c r="Q69" s="52">
        <f>FC_OTH_CP_E!Q69+FC_OTH_HH_E!Q69+FC_OTH_AFF_E!Q69</f>
        <v>15.717939839999996</v>
      </c>
      <c r="R69" s="52">
        <f>FC_OTH_CP_E!R69+FC_OTH_HH_E!R69+FC_OTH_AFF_E!R69</f>
        <v>18.337596479999998</v>
      </c>
      <c r="S69" s="52">
        <f>FC_OTH_CP_E!S69+FC_OTH_HH_E!S69+FC_OTH_AFF_E!S69</f>
        <v>13.098283199999997</v>
      </c>
      <c r="T69" s="52">
        <f>FC_OTH_CP_E!T69+FC_OTH_HH_E!T69+FC_OTH_AFF_E!T69</f>
        <v>10.913196960000001</v>
      </c>
      <c r="U69" s="52">
        <f>FC_OTH_CP_E!U69+FC_OTH_HH_E!U69+FC_OTH_AFF_E!U69</f>
        <v>7.3899907199999966</v>
      </c>
      <c r="V69" s="52">
        <f>FC_OTH_CP_E!V69+FC_OTH_HH_E!V69+FC_OTH_AFF_E!V69</f>
        <v>7.3191340799999978</v>
      </c>
      <c r="W69" s="52">
        <f>FC_OTH_CP_E!W69+FC_OTH_HH_E!W69+FC_OTH_AFF_E!W69</f>
        <v>7.7909169599999961</v>
      </c>
      <c r="X69" s="52">
        <f>FC_OTH_CP_E!X69+FC_OTH_HH_E!X69+FC_OTH_AFF_E!X69</f>
        <v>10.144988639999998</v>
      </c>
      <c r="Y69" s="52">
        <f>FC_OTH_CP_E!Y69+FC_OTH_HH_E!Y69+FC_OTH_AFF_E!Y69</f>
        <v>5.7001363199999986</v>
      </c>
      <c r="Z69" s="52">
        <f>FC_OTH_CP_E!Z69+FC_OTH_HH_E!Z69+FC_OTH_AFF_E!Z69</f>
        <v>8.4813868799999987</v>
      </c>
    </row>
    <row r="70" spans="1:26" ht="11.25" customHeight="1" x14ac:dyDescent="0.2">
      <c r="A70" s="50" t="s">
        <v>108</v>
      </c>
      <c r="B70" s="51" t="s">
        <v>109</v>
      </c>
      <c r="C70" s="52">
        <f>FC_OTH_CP_E!C70+FC_OTH_HH_E!C70+FC_OTH_AFF_E!C70</f>
        <v>0</v>
      </c>
      <c r="D70" s="52">
        <f>FC_OTH_CP_E!D70+FC_OTH_HH_E!D70+FC_OTH_AFF_E!D70</f>
        <v>0</v>
      </c>
      <c r="E70" s="52">
        <f>FC_OTH_CP_E!E70+FC_OTH_HH_E!E70+FC_OTH_AFF_E!E70</f>
        <v>0</v>
      </c>
      <c r="F70" s="52">
        <f>FC_OTH_CP_E!F70+FC_OTH_HH_E!F70+FC_OTH_AFF_E!F70</f>
        <v>0</v>
      </c>
      <c r="G70" s="52">
        <f>FC_OTH_CP_E!G70+FC_OTH_HH_E!G70+FC_OTH_AFF_E!G70</f>
        <v>0</v>
      </c>
      <c r="H70" s="52">
        <f>FC_OTH_CP_E!H70+FC_OTH_HH_E!H70+FC_OTH_AFF_E!H70</f>
        <v>0</v>
      </c>
      <c r="I70" s="52">
        <f>FC_OTH_CP_E!I70+FC_OTH_HH_E!I70+FC_OTH_AFF_E!I70</f>
        <v>0</v>
      </c>
      <c r="J70" s="52">
        <f>FC_OTH_CP_E!J70+FC_OTH_HH_E!J70+FC_OTH_AFF_E!J70</f>
        <v>0</v>
      </c>
      <c r="K70" s="52">
        <f>FC_OTH_CP_E!K70+FC_OTH_HH_E!K70+FC_OTH_AFF_E!K70</f>
        <v>0</v>
      </c>
      <c r="L70" s="52">
        <f>FC_OTH_CP_E!L70+FC_OTH_HH_E!L70+FC_OTH_AFF_E!L70</f>
        <v>0</v>
      </c>
      <c r="M70" s="52">
        <f>FC_OTH_CP_E!M70+FC_OTH_HH_E!M70+FC_OTH_AFF_E!M70</f>
        <v>0</v>
      </c>
      <c r="N70" s="52">
        <f>FC_OTH_CP_E!N70+FC_OTH_HH_E!N70+FC_OTH_AFF_E!N70</f>
        <v>0</v>
      </c>
      <c r="O70" s="52">
        <f>FC_OTH_CP_E!O70+FC_OTH_HH_E!O70+FC_OTH_AFF_E!O70</f>
        <v>0</v>
      </c>
      <c r="P70" s="52">
        <f>FC_OTH_CP_E!P70+FC_OTH_HH_E!P70+FC_OTH_AFF_E!P70</f>
        <v>0</v>
      </c>
      <c r="Q70" s="52">
        <f>FC_OTH_CP_E!Q70+FC_OTH_HH_E!Q70+FC_OTH_AFF_E!Q70</f>
        <v>0</v>
      </c>
      <c r="R70" s="52">
        <f>FC_OTH_CP_E!R70+FC_OTH_HH_E!R70+FC_OTH_AFF_E!R70</f>
        <v>0</v>
      </c>
      <c r="S70" s="52">
        <f>FC_OTH_CP_E!S70+FC_OTH_HH_E!S70+FC_OTH_AFF_E!S70</f>
        <v>0</v>
      </c>
      <c r="T70" s="52">
        <f>FC_OTH_CP_E!T70+FC_OTH_HH_E!T70+FC_OTH_AFF_E!T70</f>
        <v>0</v>
      </c>
      <c r="U70" s="52">
        <f>FC_OTH_CP_E!U70+FC_OTH_HH_E!U70+FC_OTH_AFF_E!U70</f>
        <v>0</v>
      </c>
      <c r="V70" s="52">
        <f>FC_OTH_CP_E!V70+FC_OTH_HH_E!V70+FC_OTH_AFF_E!V70</f>
        <v>0</v>
      </c>
      <c r="W70" s="52">
        <f>FC_OTH_CP_E!W70+FC_OTH_HH_E!W70+FC_OTH_AFF_E!W70</f>
        <v>0</v>
      </c>
      <c r="X70" s="52">
        <f>FC_OTH_CP_E!X70+FC_OTH_HH_E!X70+FC_OTH_AFF_E!X70</f>
        <v>0</v>
      </c>
      <c r="Y70" s="52">
        <f>FC_OTH_CP_E!Y70+FC_OTH_HH_E!Y70+FC_OTH_AFF_E!Y70</f>
        <v>0</v>
      </c>
      <c r="Z70" s="52">
        <f>FC_OTH_CP_E!Z70+FC_OTH_HH_E!Z70+FC_OTH_AFF_E!Z70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FC_OTH_CP_E!C71+FC_OTH_HH_E!C71+FC_OTH_AFF_E!C71</f>
        <v>0</v>
      </c>
      <c r="D71" s="52">
        <f>FC_OTH_CP_E!D71+FC_OTH_HH_E!D71+FC_OTH_AFF_E!D71</f>
        <v>0</v>
      </c>
      <c r="E71" s="52">
        <f>FC_OTH_CP_E!E71+FC_OTH_HH_E!E71+FC_OTH_AFF_E!E71</f>
        <v>0</v>
      </c>
      <c r="F71" s="52">
        <f>FC_OTH_CP_E!F71+FC_OTH_HH_E!F71+FC_OTH_AFF_E!F71</f>
        <v>0</v>
      </c>
      <c r="G71" s="52">
        <f>FC_OTH_CP_E!G71+FC_OTH_HH_E!G71+FC_OTH_AFF_E!G71</f>
        <v>0</v>
      </c>
      <c r="H71" s="52">
        <f>FC_OTH_CP_E!H71+FC_OTH_HH_E!H71+FC_OTH_AFF_E!H71</f>
        <v>0</v>
      </c>
      <c r="I71" s="52">
        <f>FC_OTH_CP_E!I71+FC_OTH_HH_E!I71+FC_OTH_AFF_E!I71</f>
        <v>0</v>
      </c>
      <c r="J71" s="52">
        <f>FC_OTH_CP_E!J71+FC_OTH_HH_E!J71+FC_OTH_AFF_E!J71</f>
        <v>0</v>
      </c>
      <c r="K71" s="52">
        <f>FC_OTH_CP_E!K71+FC_OTH_HH_E!K71+FC_OTH_AFF_E!K71</f>
        <v>0</v>
      </c>
      <c r="L71" s="52">
        <f>FC_OTH_CP_E!L71+FC_OTH_HH_E!L71+FC_OTH_AFF_E!L71</f>
        <v>0</v>
      </c>
      <c r="M71" s="52">
        <f>FC_OTH_CP_E!M71+FC_OTH_HH_E!M71+FC_OTH_AFF_E!M71</f>
        <v>0</v>
      </c>
      <c r="N71" s="52">
        <f>FC_OTH_CP_E!N71+FC_OTH_HH_E!N71+FC_OTH_AFF_E!N71</f>
        <v>0</v>
      </c>
      <c r="O71" s="52">
        <f>FC_OTH_CP_E!O71+FC_OTH_HH_E!O71+FC_OTH_AFF_E!O71</f>
        <v>0</v>
      </c>
      <c r="P71" s="52">
        <f>FC_OTH_CP_E!P71+FC_OTH_HH_E!P71+FC_OTH_AFF_E!P71</f>
        <v>0</v>
      </c>
      <c r="Q71" s="52">
        <f>FC_OTH_CP_E!Q71+FC_OTH_HH_E!Q71+FC_OTH_AFF_E!Q71</f>
        <v>0</v>
      </c>
      <c r="R71" s="52">
        <f>FC_OTH_CP_E!R71+FC_OTH_HH_E!R71+FC_OTH_AFF_E!R71</f>
        <v>0</v>
      </c>
      <c r="S71" s="52">
        <f>FC_OTH_CP_E!S71+FC_OTH_HH_E!S71+FC_OTH_AFF_E!S71</f>
        <v>0</v>
      </c>
      <c r="T71" s="52">
        <f>FC_OTH_CP_E!T71+FC_OTH_HH_E!T71+FC_OTH_AFF_E!T71</f>
        <v>0</v>
      </c>
      <c r="U71" s="52">
        <f>FC_OTH_CP_E!U71+FC_OTH_HH_E!U71+FC_OTH_AFF_E!U71</f>
        <v>0</v>
      </c>
      <c r="V71" s="52">
        <f>FC_OTH_CP_E!V71+FC_OTH_HH_E!V71+FC_OTH_AFF_E!V71</f>
        <v>0</v>
      </c>
      <c r="W71" s="52">
        <f>FC_OTH_CP_E!W71+FC_OTH_HH_E!W71+FC_OTH_AFF_E!W71</f>
        <v>0</v>
      </c>
      <c r="X71" s="52">
        <f>FC_OTH_CP_E!X71+FC_OTH_HH_E!X71+FC_OTH_AFF_E!X71</f>
        <v>0</v>
      </c>
      <c r="Y71" s="52">
        <f>FC_OTH_CP_E!Y71+FC_OTH_HH_E!Y71+FC_OTH_AFF_E!Y71</f>
        <v>0</v>
      </c>
      <c r="Z71" s="52">
        <f>FC_OTH_CP_E!Z71+FC_OTH_HH_E!Z71+FC_OTH_AFF_E!Z71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FC_OTH_CP_E!C72+FC_OTH_HH_E!C72+FC_OTH_AFF_E!C72</f>
        <v>0</v>
      </c>
      <c r="D72" s="55">
        <f>FC_OTH_CP_E!D72+FC_OTH_HH_E!D72+FC_OTH_AFF_E!D72</f>
        <v>0</v>
      </c>
      <c r="E72" s="55">
        <f>FC_OTH_CP_E!E72+FC_OTH_HH_E!E72+FC_OTH_AFF_E!E72</f>
        <v>0</v>
      </c>
      <c r="F72" s="55">
        <f>FC_OTH_CP_E!F72+FC_OTH_HH_E!F72+FC_OTH_AFF_E!F72</f>
        <v>0</v>
      </c>
      <c r="G72" s="55">
        <f>FC_OTH_CP_E!G72+FC_OTH_HH_E!G72+FC_OTH_AFF_E!G72</f>
        <v>0</v>
      </c>
      <c r="H72" s="55">
        <f>FC_OTH_CP_E!H72+FC_OTH_HH_E!H72+FC_OTH_AFF_E!H72</f>
        <v>0</v>
      </c>
      <c r="I72" s="55">
        <f>FC_OTH_CP_E!I72+FC_OTH_HH_E!I72+FC_OTH_AFF_E!I72</f>
        <v>0</v>
      </c>
      <c r="J72" s="55">
        <f>FC_OTH_CP_E!J72+FC_OTH_HH_E!J72+FC_OTH_AFF_E!J72</f>
        <v>0</v>
      </c>
      <c r="K72" s="55">
        <f>FC_OTH_CP_E!K72+FC_OTH_HH_E!K72+FC_OTH_AFF_E!K72</f>
        <v>0</v>
      </c>
      <c r="L72" s="55">
        <f>FC_OTH_CP_E!L72+FC_OTH_HH_E!L72+FC_OTH_AFF_E!L72</f>
        <v>0</v>
      </c>
      <c r="M72" s="55">
        <f>FC_OTH_CP_E!M72+FC_OTH_HH_E!M72+FC_OTH_AFF_E!M72</f>
        <v>0</v>
      </c>
      <c r="N72" s="55">
        <f>FC_OTH_CP_E!N72+FC_OTH_HH_E!N72+FC_OTH_AFF_E!N72</f>
        <v>0</v>
      </c>
      <c r="O72" s="55">
        <f>FC_OTH_CP_E!O72+FC_OTH_HH_E!O72+FC_OTH_AFF_E!O72</f>
        <v>0</v>
      </c>
      <c r="P72" s="55">
        <f>FC_OTH_CP_E!P72+FC_OTH_HH_E!P72+FC_OTH_AFF_E!P72</f>
        <v>0</v>
      </c>
      <c r="Q72" s="55">
        <f>FC_OTH_CP_E!Q72+FC_OTH_HH_E!Q72+FC_OTH_AFF_E!Q72</f>
        <v>0</v>
      </c>
      <c r="R72" s="55">
        <f>FC_OTH_CP_E!R72+FC_OTH_HH_E!R72+FC_OTH_AFF_E!R72</f>
        <v>0</v>
      </c>
      <c r="S72" s="55">
        <f>FC_OTH_CP_E!S72+FC_OTH_HH_E!S72+FC_OTH_AFF_E!S72</f>
        <v>0</v>
      </c>
      <c r="T72" s="55">
        <f>FC_OTH_CP_E!T72+FC_OTH_HH_E!T72+FC_OTH_AFF_E!T72</f>
        <v>0</v>
      </c>
      <c r="U72" s="55">
        <f>FC_OTH_CP_E!U72+FC_OTH_HH_E!U72+FC_OTH_AFF_E!U72</f>
        <v>0</v>
      </c>
      <c r="V72" s="55">
        <f>FC_OTH_CP_E!V72+FC_OTH_HH_E!V72+FC_OTH_AFF_E!V72</f>
        <v>0</v>
      </c>
      <c r="W72" s="55">
        <f>FC_OTH_CP_E!W72+FC_OTH_HH_E!W72+FC_OTH_AFF_E!W72</f>
        <v>0</v>
      </c>
      <c r="X72" s="55">
        <f>FC_OTH_CP_E!X72+FC_OTH_HH_E!X72+FC_OTH_AFF_E!X72</f>
        <v>0</v>
      </c>
      <c r="Y72" s="55">
        <f>FC_OTH_CP_E!Y72+FC_OTH_HH_E!Y72+FC_OTH_AFF_E!Y72</f>
        <v>0</v>
      </c>
      <c r="Z72" s="55">
        <f>FC_OTH_CP_E!Z72+FC_OTH_HH_E!Z72+FC_OTH_AFF_E!Z72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4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163</v>
      </c>
      <c r="B1" s="4" t="s">
        <v>167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1311.0375902399999</v>
      </c>
      <c r="D2" s="21">
        <f t="shared" ref="D2:X2" si="0">SUM(D3,D17,D22,D25,D26,D51,D52)</f>
        <v>1443.8149843556371</v>
      </c>
      <c r="E2" s="21">
        <f t="shared" si="0"/>
        <v>1562.6251958243056</v>
      </c>
      <c r="F2" s="21">
        <f t="shared" si="0"/>
        <v>1640.6391438529731</v>
      </c>
      <c r="G2" s="21">
        <f t="shared" si="0"/>
        <v>2003.69581668</v>
      </c>
      <c r="H2" s="21">
        <f t="shared" si="0"/>
        <v>2251.4949338400002</v>
      </c>
      <c r="I2" s="21">
        <f t="shared" si="0"/>
        <v>2143.5981544800006</v>
      </c>
      <c r="J2" s="21">
        <f t="shared" si="0"/>
        <v>1988.254823759999</v>
      </c>
      <c r="K2" s="21">
        <f t="shared" si="0"/>
        <v>1645.3814184</v>
      </c>
      <c r="L2" s="21">
        <f t="shared" si="0"/>
        <v>1870.89337836</v>
      </c>
      <c r="M2" s="21">
        <f t="shared" si="0"/>
        <v>1275.3933451200003</v>
      </c>
      <c r="N2" s="21">
        <f t="shared" si="0"/>
        <v>1139.4707889599997</v>
      </c>
      <c r="O2" s="21">
        <f t="shared" si="0"/>
        <v>1002.6559022400004</v>
      </c>
      <c r="P2" s="21">
        <f t="shared" si="0"/>
        <v>982.46300327999961</v>
      </c>
      <c r="Q2" s="21">
        <f t="shared" si="0"/>
        <v>1028.5562426399997</v>
      </c>
      <c r="R2" s="21">
        <f t="shared" si="0"/>
        <v>1128.0381746399999</v>
      </c>
      <c r="S2" s="21">
        <f t="shared" si="0"/>
        <v>1080.5481597600001</v>
      </c>
      <c r="T2" s="21">
        <f t="shared" si="0"/>
        <v>1072.0343199600002</v>
      </c>
      <c r="U2" s="21">
        <f t="shared" si="0"/>
        <v>1157.5114452000003</v>
      </c>
      <c r="V2" s="21">
        <f t="shared" si="0"/>
        <v>1132.2714603599998</v>
      </c>
      <c r="W2" s="21">
        <f t="shared" si="0"/>
        <v>892.74212243999978</v>
      </c>
      <c r="X2" s="21">
        <f t="shared" si="0"/>
        <v>951.13681091999979</v>
      </c>
      <c r="Y2" s="21">
        <f t="shared" ref="Y2:Z2" si="1">SUM(Y3,Y17,Y22,Y25,Y26,Y51,Y52)</f>
        <v>966.29294916000038</v>
      </c>
      <c r="Z2" s="21">
        <f t="shared" si="1"/>
        <v>938.10934151999948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f>FC_OTH_CP_SH_E!C5+FC_OTH_CP_SC_E!C5+FC_OTH_CP_HW_E!C5+FC_OTH_CP_CA_E!C5</f>
        <v>0</v>
      </c>
      <c r="D5" s="8">
        <f>FC_OTH_CP_SH_E!D5+FC_OTH_CP_SC_E!D5+FC_OTH_CP_HW_E!D5+FC_OTH_CP_CA_E!D5</f>
        <v>0</v>
      </c>
      <c r="E5" s="8">
        <f>FC_OTH_CP_SH_E!E5+FC_OTH_CP_SC_E!E5+FC_OTH_CP_HW_E!E5+FC_OTH_CP_CA_E!E5</f>
        <v>0</v>
      </c>
      <c r="F5" s="8">
        <f>FC_OTH_CP_SH_E!F5+FC_OTH_CP_SC_E!F5+FC_OTH_CP_HW_E!F5+FC_OTH_CP_CA_E!F5</f>
        <v>0</v>
      </c>
      <c r="G5" s="8">
        <f>FC_OTH_CP_SH_E!G5+FC_OTH_CP_SC_E!G5+FC_OTH_CP_HW_E!G5+FC_OTH_CP_CA_E!G5</f>
        <v>0</v>
      </c>
      <c r="H5" s="8">
        <f>FC_OTH_CP_SH_E!H5+FC_OTH_CP_SC_E!H5+FC_OTH_CP_HW_E!H5+FC_OTH_CP_CA_E!H5</f>
        <v>0</v>
      </c>
      <c r="I5" s="8">
        <f>FC_OTH_CP_SH_E!I5+FC_OTH_CP_SC_E!I5+FC_OTH_CP_HW_E!I5+FC_OTH_CP_CA_E!I5</f>
        <v>0</v>
      </c>
      <c r="J5" s="8">
        <f>FC_OTH_CP_SH_E!J5+FC_OTH_CP_SC_E!J5+FC_OTH_CP_HW_E!J5+FC_OTH_CP_CA_E!J5</f>
        <v>0</v>
      </c>
      <c r="K5" s="8">
        <f>FC_OTH_CP_SH_E!K5+FC_OTH_CP_SC_E!K5+FC_OTH_CP_HW_E!K5+FC_OTH_CP_CA_E!K5</f>
        <v>0</v>
      </c>
      <c r="L5" s="8">
        <f>FC_OTH_CP_SH_E!L5+FC_OTH_CP_SC_E!L5+FC_OTH_CP_HW_E!L5+FC_OTH_CP_CA_E!L5</f>
        <v>0</v>
      </c>
      <c r="M5" s="8">
        <f>FC_OTH_CP_SH_E!M5+FC_OTH_CP_SC_E!M5+FC_OTH_CP_HW_E!M5+FC_OTH_CP_CA_E!M5</f>
        <v>0</v>
      </c>
      <c r="N5" s="8">
        <f>FC_OTH_CP_SH_E!N5+FC_OTH_CP_SC_E!N5+FC_OTH_CP_HW_E!N5+FC_OTH_CP_CA_E!N5</f>
        <v>0</v>
      </c>
      <c r="O5" s="8">
        <f>FC_OTH_CP_SH_E!O5+FC_OTH_CP_SC_E!O5+FC_OTH_CP_HW_E!O5+FC_OTH_CP_CA_E!O5</f>
        <v>0</v>
      </c>
      <c r="P5" s="8">
        <f>FC_OTH_CP_SH_E!P5+FC_OTH_CP_SC_E!P5+FC_OTH_CP_HW_E!P5+FC_OTH_CP_CA_E!P5</f>
        <v>0</v>
      </c>
      <c r="Q5" s="8">
        <f>FC_OTH_CP_SH_E!Q5+FC_OTH_CP_SC_E!Q5+FC_OTH_CP_HW_E!Q5+FC_OTH_CP_CA_E!Q5</f>
        <v>0</v>
      </c>
      <c r="R5" s="8">
        <f>FC_OTH_CP_SH_E!R5+FC_OTH_CP_SC_E!R5+FC_OTH_CP_HW_E!R5+FC_OTH_CP_CA_E!R5</f>
        <v>0</v>
      </c>
      <c r="S5" s="8">
        <f>FC_OTH_CP_SH_E!S5+FC_OTH_CP_SC_E!S5+FC_OTH_CP_HW_E!S5+FC_OTH_CP_CA_E!S5</f>
        <v>0</v>
      </c>
      <c r="T5" s="8">
        <f>FC_OTH_CP_SH_E!T5+FC_OTH_CP_SC_E!T5+FC_OTH_CP_HW_E!T5+FC_OTH_CP_CA_E!T5</f>
        <v>0</v>
      </c>
      <c r="U5" s="8">
        <f>FC_OTH_CP_SH_E!U5+FC_OTH_CP_SC_E!U5+FC_OTH_CP_HW_E!U5+FC_OTH_CP_CA_E!U5</f>
        <v>0</v>
      </c>
      <c r="V5" s="8">
        <f>FC_OTH_CP_SH_E!V5+FC_OTH_CP_SC_E!V5+FC_OTH_CP_HW_E!V5+FC_OTH_CP_CA_E!V5</f>
        <v>0</v>
      </c>
      <c r="W5" s="8">
        <f>FC_OTH_CP_SH_E!W5+FC_OTH_CP_SC_E!W5+FC_OTH_CP_HW_E!W5+FC_OTH_CP_CA_E!W5</f>
        <v>0</v>
      </c>
      <c r="X5" s="8">
        <f>FC_OTH_CP_SH_E!X5+FC_OTH_CP_SC_E!X5+FC_OTH_CP_HW_E!X5+FC_OTH_CP_CA_E!X5</f>
        <v>0</v>
      </c>
      <c r="Y5" s="8">
        <f>FC_OTH_CP_SH_E!Y5+FC_OTH_CP_SC_E!Y5+FC_OTH_CP_HW_E!Y5+FC_OTH_CP_CA_E!Y5</f>
        <v>0</v>
      </c>
      <c r="Z5" s="8">
        <f>FC_OTH_CP_SH_E!Z5+FC_OTH_CP_SC_E!Z5+FC_OTH_CP_HW_E!Z5+FC_OTH_CP_CA_E!Z5</f>
        <v>0</v>
      </c>
    </row>
    <row r="6" spans="1:26" ht="11.25" customHeight="1" x14ac:dyDescent="0.2">
      <c r="A6" s="28" t="s">
        <v>6</v>
      </c>
      <c r="B6" s="7" t="s">
        <v>7</v>
      </c>
      <c r="C6" s="8">
        <f>FC_OTH_CP_SH_E!C6+FC_OTH_CP_SC_E!C6+FC_OTH_CP_HW_E!C6+FC_OTH_CP_CA_E!C6</f>
        <v>0</v>
      </c>
      <c r="D6" s="8">
        <f>FC_OTH_CP_SH_E!D6+FC_OTH_CP_SC_E!D6+FC_OTH_CP_HW_E!D6+FC_OTH_CP_CA_E!D6</f>
        <v>0</v>
      </c>
      <c r="E6" s="8">
        <f>FC_OTH_CP_SH_E!E6+FC_OTH_CP_SC_E!E6+FC_OTH_CP_HW_E!E6+FC_OTH_CP_CA_E!E6</f>
        <v>0</v>
      </c>
      <c r="F6" s="8">
        <f>FC_OTH_CP_SH_E!F6+FC_OTH_CP_SC_E!F6+FC_OTH_CP_HW_E!F6+FC_OTH_CP_CA_E!F6</f>
        <v>0</v>
      </c>
      <c r="G6" s="8">
        <f>FC_OTH_CP_SH_E!G6+FC_OTH_CP_SC_E!G6+FC_OTH_CP_HW_E!G6+FC_OTH_CP_CA_E!G6</f>
        <v>0</v>
      </c>
      <c r="H6" s="8">
        <f>FC_OTH_CP_SH_E!H6+FC_OTH_CP_SC_E!H6+FC_OTH_CP_HW_E!H6+FC_OTH_CP_CA_E!H6</f>
        <v>0</v>
      </c>
      <c r="I6" s="8">
        <f>FC_OTH_CP_SH_E!I6+FC_OTH_CP_SC_E!I6+FC_OTH_CP_HW_E!I6+FC_OTH_CP_CA_E!I6</f>
        <v>0</v>
      </c>
      <c r="J6" s="8">
        <f>FC_OTH_CP_SH_E!J6+FC_OTH_CP_SC_E!J6+FC_OTH_CP_HW_E!J6+FC_OTH_CP_CA_E!J6</f>
        <v>0</v>
      </c>
      <c r="K6" s="8">
        <f>FC_OTH_CP_SH_E!K6+FC_OTH_CP_SC_E!K6+FC_OTH_CP_HW_E!K6+FC_OTH_CP_CA_E!K6</f>
        <v>0</v>
      </c>
      <c r="L6" s="8">
        <f>FC_OTH_CP_SH_E!L6+FC_OTH_CP_SC_E!L6+FC_OTH_CP_HW_E!L6+FC_OTH_CP_CA_E!L6</f>
        <v>0</v>
      </c>
      <c r="M6" s="8">
        <f>FC_OTH_CP_SH_E!M6+FC_OTH_CP_SC_E!M6+FC_OTH_CP_HW_E!M6+FC_OTH_CP_CA_E!M6</f>
        <v>0</v>
      </c>
      <c r="N6" s="8">
        <f>FC_OTH_CP_SH_E!N6+FC_OTH_CP_SC_E!N6+FC_OTH_CP_HW_E!N6+FC_OTH_CP_CA_E!N6</f>
        <v>0</v>
      </c>
      <c r="O6" s="8">
        <f>FC_OTH_CP_SH_E!O6+FC_OTH_CP_SC_E!O6+FC_OTH_CP_HW_E!O6+FC_OTH_CP_CA_E!O6</f>
        <v>0</v>
      </c>
      <c r="P6" s="8">
        <f>FC_OTH_CP_SH_E!P6+FC_OTH_CP_SC_E!P6+FC_OTH_CP_HW_E!P6+FC_OTH_CP_CA_E!P6</f>
        <v>0</v>
      </c>
      <c r="Q6" s="8">
        <f>FC_OTH_CP_SH_E!Q6+FC_OTH_CP_SC_E!Q6+FC_OTH_CP_HW_E!Q6+FC_OTH_CP_CA_E!Q6</f>
        <v>0</v>
      </c>
      <c r="R6" s="8">
        <f>FC_OTH_CP_SH_E!R6+FC_OTH_CP_SC_E!R6+FC_OTH_CP_HW_E!R6+FC_OTH_CP_CA_E!R6</f>
        <v>0</v>
      </c>
      <c r="S6" s="8">
        <f>FC_OTH_CP_SH_E!S6+FC_OTH_CP_SC_E!S6+FC_OTH_CP_HW_E!S6+FC_OTH_CP_CA_E!S6</f>
        <v>0</v>
      </c>
      <c r="T6" s="8">
        <f>FC_OTH_CP_SH_E!T6+FC_OTH_CP_SC_E!T6+FC_OTH_CP_HW_E!T6+FC_OTH_CP_CA_E!T6</f>
        <v>0</v>
      </c>
      <c r="U6" s="8">
        <f>FC_OTH_CP_SH_E!U6+FC_OTH_CP_SC_E!U6+FC_OTH_CP_HW_E!U6+FC_OTH_CP_CA_E!U6</f>
        <v>0</v>
      </c>
      <c r="V6" s="8">
        <f>FC_OTH_CP_SH_E!V6+FC_OTH_CP_SC_E!V6+FC_OTH_CP_HW_E!V6+FC_OTH_CP_CA_E!V6</f>
        <v>0</v>
      </c>
      <c r="W6" s="8">
        <f>FC_OTH_CP_SH_E!W6+FC_OTH_CP_SC_E!W6+FC_OTH_CP_HW_E!W6+FC_OTH_CP_CA_E!W6</f>
        <v>0</v>
      </c>
      <c r="X6" s="8">
        <f>FC_OTH_CP_SH_E!X6+FC_OTH_CP_SC_E!X6+FC_OTH_CP_HW_E!X6+FC_OTH_CP_CA_E!X6</f>
        <v>0</v>
      </c>
      <c r="Y6" s="8">
        <f>FC_OTH_CP_SH_E!Y6+FC_OTH_CP_SC_E!Y6+FC_OTH_CP_HW_E!Y6+FC_OTH_CP_CA_E!Y6</f>
        <v>0</v>
      </c>
      <c r="Z6" s="8">
        <f>FC_OTH_CP_SH_E!Z6+FC_OTH_CP_SC_E!Z6+FC_OTH_CP_HW_E!Z6+FC_OTH_CP_CA_E!Z6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FC_OTH_CP_SH_E!C7+FC_OTH_CP_SC_E!C7+FC_OTH_CP_HW_E!C7+FC_OTH_CP_CA_E!C7</f>
        <v>0</v>
      </c>
      <c r="D7" s="8">
        <f>FC_OTH_CP_SH_E!D7+FC_OTH_CP_SC_E!D7+FC_OTH_CP_HW_E!D7+FC_OTH_CP_CA_E!D7</f>
        <v>0</v>
      </c>
      <c r="E7" s="8">
        <f>FC_OTH_CP_SH_E!E7+FC_OTH_CP_SC_E!E7+FC_OTH_CP_HW_E!E7+FC_OTH_CP_CA_E!E7</f>
        <v>0</v>
      </c>
      <c r="F7" s="8">
        <f>FC_OTH_CP_SH_E!F7+FC_OTH_CP_SC_E!F7+FC_OTH_CP_HW_E!F7+FC_OTH_CP_CA_E!F7</f>
        <v>0</v>
      </c>
      <c r="G7" s="8">
        <f>FC_OTH_CP_SH_E!G7+FC_OTH_CP_SC_E!G7+FC_OTH_CP_HW_E!G7+FC_OTH_CP_CA_E!G7</f>
        <v>0</v>
      </c>
      <c r="H7" s="8">
        <f>FC_OTH_CP_SH_E!H7+FC_OTH_CP_SC_E!H7+FC_OTH_CP_HW_E!H7+FC_OTH_CP_CA_E!H7</f>
        <v>0</v>
      </c>
      <c r="I7" s="8">
        <f>FC_OTH_CP_SH_E!I7+FC_OTH_CP_SC_E!I7+FC_OTH_CP_HW_E!I7+FC_OTH_CP_CA_E!I7</f>
        <v>0</v>
      </c>
      <c r="J7" s="8">
        <f>FC_OTH_CP_SH_E!J7+FC_OTH_CP_SC_E!J7+FC_OTH_CP_HW_E!J7+FC_OTH_CP_CA_E!J7</f>
        <v>0</v>
      </c>
      <c r="K7" s="8">
        <f>FC_OTH_CP_SH_E!K7+FC_OTH_CP_SC_E!K7+FC_OTH_CP_HW_E!K7+FC_OTH_CP_CA_E!K7</f>
        <v>0</v>
      </c>
      <c r="L7" s="8">
        <f>FC_OTH_CP_SH_E!L7+FC_OTH_CP_SC_E!L7+FC_OTH_CP_HW_E!L7+FC_OTH_CP_CA_E!L7</f>
        <v>0</v>
      </c>
      <c r="M7" s="8">
        <f>FC_OTH_CP_SH_E!M7+FC_OTH_CP_SC_E!M7+FC_OTH_CP_HW_E!M7+FC_OTH_CP_CA_E!M7</f>
        <v>0</v>
      </c>
      <c r="N7" s="8">
        <f>FC_OTH_CP_SH_E!N7+FC_OTH_CP_SC_E!N7+FC_OTH_CP_HW_E!N7+FC_OTH_CP_CA_E!N7</f>
        <v>0</v>
      </c>
      <c r="O7" s="8">
        <f>FC_OTH_CP_SH_E!O7+FC_OTH_CP_SC_E!O7+FC_OTH_CP_HW_E!O7+FC_OTH_CP_CA_E!O7</f>
        <v>0</v>
      </c>
      <c r="P7" s="8">
        <f>FC_OTH_CP_SH_E!P7+FC_OTH_CP_SC_E!P7+FC_OTH_CP_HW_E!P7+FC_OTH_CP_CA_E!P7</f>
        <v>0</v>
      </c>
      <c r="Q7" s="8">
        <f>FC_OTH_CP_SH_E!Q7+FC_OTH_CP_SC_E!Q7+FC_OTH_CP_HW_E!Q7+FC_OTH_CP_CA_E!Q7</f>
        <v>0</v>
      </c>
      <c r="R7" s="8">
        <f>FC_OTH_CP_SH_E!R7+FC_OTH_CP_SC_E!R7+FC_OTH_CP_HW_E!R7+FC_OTH_CP_CA_E!R7</f>
        <v>0</v>
      </c>
      <c r="S7" s="8">
        <f>FC_OTH_CP_SH_E!S7+FC_OTH_CP_SC_E!S7+FC_OTH_CP_HW_E!S7+FC_OTH_CP_CA_E!S7</f>
        <v>0</v>
      </c>
      <c r="T7" s="8">
        <f>FC_OTH_CP_SH_E!T7+FC_OTH_CP_SC_E!T7+FC_OTH_CP_HW_E!T7+FC_OTH_CP_CA_E!T7</f>
        <v>0</v>
      </c>
      <c r="U7" s="8">
        <f>FC_OTH_CP_SH_E!U7+FC_OTH_CP_SC_E!U7+FC_OTH_CP_HW_E!U7+FC_OTH_CP_CA_E!U7</f>
        <v>0</v>
      </c>
      <c r="V7" s="8">
        <f>FC_OTH_CP_SH_E!V7+FC_OTH_CP_SC_E!V7+FC_OTH_CP_HW_E!V7+FC_OTH_CP_CA_E!V7</f>
        <v>0</v>
      </c>
      <c r="W7" s="8">
        <f>FC_OTH_CP_SH_E!W7+FC_OTH_CP_SC_E!W7+FC_OTH_CP_HW_E!W7+FC_OTH_CP_CA_E!W7</f>
        <v>0</v>
      </c>
      <c r="X7" s="8">
        <f>FC_OTH_CP_SH_E!X7+FC_OTH_CP_SC_E!X7+FC_OTH_CP_HW_E!X7+FC_OTH_CP_CA_E!X7</f>
        <v>0</v>
      </c>
      <c r="Y7" s="8">
        <f>FC_OTH_CP_SH_E!Y7+FC_OTH_CP_SC_E!Y7+FC_OTH_CP_HW_E!Y7+FC_OTH_CP_CA_E!Y7</f>
        <v>0</v>
      </c>
      <c r="Z7" s="8">
        <f>FC_OTH_CP_SH_E!Z7+FC_OTH_CP_SC_E!Z7+FC_OTH_CP_HW_E!Z7+FC_OTH_CP_CA_E!Z7</f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f>FC_OTH_CP_SH_E!C9+FC_OTH_CP_SC_E!C9+FC_OTH_CP_HW_E!C9+FC_OTH_CP_CA_E!C9</f>
        <v>0</v>
      </c>
      <c r="D9" s="8">
        <f>FC_OTH_CP_SH_E!D9+FC_OTH_CP_SC_E!D9+FC_OTH_CP_HW_E!D9+FC_OTH_CP_CA_E!D9</f>
        <v>0</v>
      </c>
      <c r="E9" s="8">
        <f>FC_OTH_CP_SH_E!E9+FC_OTH_CP_SC_E!E9+FC_OTH_CP_HW_E!E9+FC_OTH_CP_CA_E!E9</f>
        <v>0</v>
      </c>
      <c r="F9" s="8">
        <f>FC_OTH_CP_SH_E!F9+FC_OTH_CP_SC_E!F9+FC_OTH_CP_HW_E!F9+FC_OTH_CP_CA_E!F9</f>
        <v>0</v>
      </c>
      <c r="G9" s="8">
        <f>FC_OTH_CP_SH_E!G9+FC_OTH_CP_SC_E!G9+FC_OTH_CP_HW_E!G9+FC_OTH_CP_CA_E!G9</f>
        <v>0</v>
      </c>
      <c r="H9" s="8">
        <f>FC_OTH_CP_SH_E!H9+FC_OTH_CP_SC_E!H9+FC_OTH_CP_HW_E!H9+FC_OTH_CP_CA_E!H9</f>
        <v>0</v>
      </c>
      <c r="I9" s="8">
        <f>FC_OTH_CP_SH_E!I9+FC_OTH_CP_SC_E!I9+FC_OTH_CP_HW_E!I9+FC_OTH_CP_CA_E!I9</f>
        <v>0</v>
      </c>
      <c r="J9" s="8">
        <f>FC_OTH_CP_SH_E!J9+FC_OTH_CP_SC_E!J9+FC_OTH_CP_HW_E!J9+FC_OTH_CP_CA_E!J9</f>
        <v>0</v>
      </c>
      <c r="K9" s="8">
        <f>FC_OTH_CP_SH_E!K9+FC_OTH_CP_SC_E!K9+FC_OTH_CP_HW_E!K9+FC_OTH_CP_CA_E!K9</f>
        <v>0</v>
      </c>
      <c r="L9" s="8">
        <f>FC_OTH_CP_SH_E!L9+FC_OTH_CP_SC_E!L9+FC_OTH_CP_HW_E!L9+FC_OTH_CP_CA_E!L9</f>
        <v>0</v>
      </c>
      <c r="M9" s="8">
        <f>FC_OTH_CP_SH_E!M9+FC_OTH_CP_SC_E!M9+FC_OTH_CP_HW_E!M9+FC_OTH_CP_CA_E!M9</f>
        <v>0</v>
      </c>
      <c r="N9" s="8">
        <f>FC_OTH_CP_SH_E!N9+FC_OTH_CP_SC_E!N9+FC_OTH_CP_HW_E!N9+FC_OTH_CP_CA_E!N9</f>
        <v>0</v>
      </c>
      <c r="O9" s="8">
        <f>FC_OTH_CP_SH_E!O9+FC_OTH_CP_SC_E!O9+FC_OTH_CP_HW_E!O9+FC_OTH_CP_CA_E!O9</f>
        <v>0</v>
      </c>
      <c r="P9" s="8">
        <f>FC_OTH_CP_SH_E!P9+FC_OTH_CP_SC_E!P9+FC_OTH_CP_HW_E!P9+FC_OTH_CP_CA_E!P9</f>
        <v>0</v>
      </c>
      <c r="Q9" s="8">
        <f>FC_OTH_CP_SH_E!Q9+FC_OTH_CP_SC_E!Q9+FC_OTH_CP_HW_E!Q9+FC_OTH_CP_CA_E!Q9</f>
        <v>0</v>
      </c>
      <c r="R9" s="8">
        <f>FC_OTH_CP_SH_E!R9+FC_OTH_CP_SC_E!R9+FC_OTH_CP_HW_E!R9+FC_OTH_CP_CA_E!R9</f>
        <v>0</v>
      </c>
      <c r="S9" s="8">
        <f>FC_OTH_CP_SH_E!S9+FC_OTH_CP_SC_E!S9+FC_OTH_CP_HW_E!S9+FC_OTH_CP_CA_E!S9</f>
        <v>0</v>
      </c>
      <c r="T9" s="8">
        <f>FC_OTH_CP_SH_E!T9+FC_OTH_CP_SC_E!T9+FC_OTH_CP_HW_E!T9+FC_OTH_CP_CA_E!T9</f>
        <v>0</v>
      </c>
      <c r="U9" s="8">
        <f>FC_OTH_CP_SH_E!U9+FC_OTH_CP_SC_E!U9+FC_OTH_CP_HW_E!U9+FC_OTH_CP_CA_E!U9</f>
        <v>0</v>
      </c>
      <c r="V9" s="8">
        <f>FC_OTH_CP_SH_E!V9+FC_OTH_CP_SC_E!V9+FC_OTH_CP_HW_E!V9+FC_OTH_CP_CA_E!V9</f>
        <v>0</v>
      </c>
      <c r="W9" s="8">
        <f>FC_OTH_CP_SH_E!W9+FC_OTH_CP_SC_E!W9+FC_OTH_CP_HW_E!W9+FC_OTH_CP_CA_E!W9</f>
        <v>0</v>
      </c>
      <c r="X9" s="8">
        <f>FC_OTH_CP_SH_E!X9+FC_OTH_CP_SC_E!X9+FC_OTH_CP_HW_E!X9+FC_OTH_CP_CA_E!X9</f>
        <v>0</v>
      </c>
      <c r="Y9" s="8">
        <f>FC_OTH_CP_SH_E!Y9+FC_OTH_CP_SC_E!Y9+FC_OTH_CP_HW_E!Y9+FC_OTH_CP_CA_E!Y9</f>
        <v>0</v>
      </c>
      <c r="Z9" s="8">
        <f>FC_OTH_CP_SH_E!Z9+FC_OTH_CP_SC_E!Z9+FC_OTH_CP_HW_E!Z9+FC_OTH_CP_CA_E!Z9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FC_OTH_CP_SH_E!C10+FC_OTH_CP_SC_E!C10+FC_OTH_CP_HW_E!C10+FC_OTH_CP_CA_E!C10</f>
        <v>0</v>
      </c>
      <c r="D10" s="8">
        <f>FC_OTH_CP_SH_E!D10+FC_OTH_CP_SC_E!D10+FC_OTH_CP_HW_E!D10+FC_OTH_CP_CA_E!D10</f>
        <v>0</v>
      </c>
      <c r="E10" s="8">
        <f>FC_OTH_CP_SH_E!E10+FC_OTH_CP_SC_E!E10+FC_OTH_CP_HW_E!E10+FC_OTH_CP_CA_E!E10</f>
        <v>0</v>
      </c>
      <c r="F10" s="8">
        <f>FC_OTH_CP_SH_E!F10+FC_OTH_CP_SC_E!F10+FC_OTH_CP_HW_E!F10+FC_OTH_CP_CA_E!F10</f>
        <v>0</v>
      </c>
      <c r="G10" s="8">
        <f>FC_OTH_CP_SH_E!G10+FC_OTH_CP_SC_E!G10+FC_OTH_CP_HW_E!G10+FC_OTH_CP_CA_E!G10</f>
        <v>0</v>
      </c>
      <c r="H10" s="8">
        <f>FC_OTH_CP_SH_E!H10+FC_OTH_CP_SC_E!H10+FC_OTH_CP_HW_E!H10+FC_OTH_CP_CA_E!H10</f>
        <v>0</v>
      </c>
      <c r="I10" s="8">
        <f>FC_OTH_CP_SH_E!I10+FC_OTH_CP_SC_E!I10+FC_OTH_CP_HW_E!I10+FC_OTH_CP_CA_E!I10</f>
        <v>0</v>
      </c>
      <c r="J10" s="8">
        <f>FC_OTH_CP_SH_E!J10+FC_OTH_CP_SC_E!J10+FC_OTH_CP_HW_E!J10+FC_OTH_CP_CA_E!J10</f>
        <v>0</v>
      </c>
      <c r="K10" s="8">
        <f>FC_OTH_CP_SH_E!K10+FC_OTH_CP_SC_E!K10+FC_OTH_CP_HW_E!K10+FC_OTH_CP_CA_E!K10</f>
        <v>0</v>
      </c>
      <c r="L10" s="8">
        <f>FC_OTH_CP_SH_E!L10+FC_OTH_CP_SC_E!L10+FC_OTH_CP_HW_E!L10+FC_OTH_CP_CA_E!L10</f>
        <v>0</v>
      </c>
      <c r="M10" s="8">
        <f>FC_OTH_CP_SH_E!M10+FC_OTH_CP_SC_E!M10+FC_OTH_CP_HW_E!M10+FC_OTH_CP_CA_E!M10</f>
        <v>0</v>
      </c>
      <c r="N10" s="8">
        <f>FC_OTH_CP_SH_E!N10+FC_OTH_CP_SC_E!N10+FC_OTH_CP_HW_E!N10+FC_OTH_CP_CA_E!N10</f>
        <v>0</v>
      </c>
      <c r="O10" s="8">
        <f>FC_OTH_CP_SH_E!O10+FC_OTH_CP_SC_E!O10+FC_OTH_CP_HW_E!O10+FC_OTH_CP_CA_E!O10</f>
        <v>0</v>
      </c>
      <c r="P10" s="8">
        <f>FC_OTH_CP_SH_E!P10+FC_OTH_CP_SC_E!P10+FC_OTH_CP_HW_E!P10+FC_OTH_CP_CA_E!P10</f>
        <v>0</v>
      </c>
      <c r="Q10" s="8">
        <f>FC_OTH_CP_SH_E!Q10+FC_OTH_CP_SC_E!Q10+FC_OTH_CP_HW_E!Q10+FC_OTH_CP_CA_E!Q10</f>
        <v>0</v>
      </c>
      <c r="R10" s="8">
        <f>FC_OTH_CP_SH_E!R10+FC_OTH_CP_SC_E!R10+FC_OTH_CP_HW_E!R10+FC_OTH_CP_CA_E!R10</f>
        <v>0</v>
      </c>
      <c r="S10" s="8">
        <f>FC_OTH_CP_SH_E!S10+FC_OTH_CP_SC_E!S10+FC_OTH_CP_HW_E!S10+FC_OTH_CP_CA_E!S10</f>
        <v>0</v>
      </c>
      <c r="T10" s="8">
        <f>FC_OTH_CP_SH_E!T10+FC_OTH_CP_SC_E!T10+FC_OTH_CP_HW_E!T10+FC_OTH_CP_CA_E!T10</f>
        <v>0</v>
      </c>
      <c r="U10" s="8">
        <f>FC_OTH_CP_SH_E!U10+FC_OTH_CP_SC_E!U10+FC_OTH_CP_HW_E!U10+FC_OTH_CP_CA_E!U10</f>
        <v>0</v>
      </c>
      <c r="V10" s="8">
        <f>FC_OTH_CP_SH_E!V10+FC_OTH_CP_SC_E!V10+FC_OTH_CP_HW_E!V10+FC_OTH_CP_CA_E!V10</f>
        <v>0</v>
      </c>
      <c r="W10" s="8">
        <f>FC_OTH_CP_SH_E!W10+FC_OTH_CP_SC_E!W10+FC_OTH_CP_HW_E!W10+FC_OTH_CP_CA_E!W10</f>
        <v>0</v>
      </c>
      <c r="X10" s="8">
        <f>FC_OTH_CP_SH_E!X10+FC_OTH_CP_SC_E!X10+FC_OTH_CP_HW_E!X10+FC_OTH_CP_CA_E!X10</f>
        <v>0</v>
      </c>
      <c r="Y10" s="8">
        <f>FC_OTH_CP_SH_E!Y10+FC_OTH_CP_SC_E!Y10+FC_OTH_CP_HW_E!Y10+FC_OTH_CP_CA_E!Y10</f>
        <v>0</v>
      </c>
      <c r="Z10" s="8">
        <f>FC_OTH_CP_SH_E!Z10+FC_OTH_CP_SC_E!Z10+FC_OTH_CP_HW_E!Z10+FC_OTH_CP_CA_E!Z10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f>FC_OTH_CP_SH_E!C12+FC_OTH_CP_SC_E!C12+FC_OTH_CP_HW_E!C12+FC_OTH_CP_CA_E!C12</f>
        <v>0</v>
      </c>
      <c r="D12" s="8">
        <f>FC_OTH_CP_SH_E!D12+FC_OTH_CP_SC_E!D12+FC_OTH_CP_HW_E!D12+FC_OTH_CP_CA_E!D12</f>
        <v>0</v>
      </c>
      <c r="E12" s="8">
        <f>FC_OTH_CP_SH_E!E12+FC_OTH_CP_SC_E!E12+FC_OTH_CP_HW_E!E12+FC_OTH_CP_CA_E!E12</f>
        <v>0</v>
      </c>
      <c r="F12" s="8">
        <f>FC_OTH_CP_SH_E!F12+FC_OTH_CP_SC_E!F12+FC_OTH_CP_HW_E!F12+FC_OTH_CP_CA_E!F12</f>
        <v>0</v>
      </c>
      <c r="G12" s="8">
        <f>FC_OTH_CP_SH_E!G12+FC_OTH_CP_SC_E!G12+FC_OTH_CP_HW_E!G12+FC_OTH_CP_CA_E!G12</f>
        <v>0</v>
      </c>
      <c r="H12" s="8">
        <f>FC_OTH_CP_SH_E!H12+FC_OTH_CP_SC_E!H12+FC_OTH_CP_HW_E!H12+FC_OTH_CP_CA_E!H12</f>
        <v>0</v>
      </c>
      <c r="I12" s="8">
        <f>FC_OTH_CP_SH_E!I12+FC_OTH_CP_SC_E!I12+FC_OTH_CP_HW_E!I12+FC_OTH_CP_CA_E!I12</f>
        <v>0</v>
      </c>
      <c r="J12" s="8">
        <f>FC_OTH_CP_SH_E!J12+FC_OTH_CP_SC_E!J12+FC_OTH_CP_HW_E!J12+FC_OTH_CP_CA_E!J12</f>
        <v>0</v>
      </c>
      <c r="K12" s="8">
        <f>FC_OTH_CP_SH_E!K12+FC_OTH_CP_SC_E!K12+FC_OTH_CP_HW_E!K12+FC_OTH_CP_CA_E!K12</f>
        <v>0</v>
      </c>
      <c r="L12" s="8">
        <f>FC_OTH_CP_SH_E!L12+FC_OTH_CP_SC_E!L12+FC_OTH_CP_HW_E!L12+FC_OTH_CP_CA_E!L12</f>
        <v>0</v>
      </c>
      <c r="M12" s="8">
        <f>FC_OTH_CP_SH_E!M12+FC_OTH_CP_SC_E!M12+FC_OTH_CP_HW_E!M12+FC_OTH_CP_CA_E!M12</f>
        <v>0</v>
      </c>
      <c r="N12" s="8">
        <f>FC_OTH_CP_SH_E!N12+FC_OTH_CP_SC_E!N12+FC_OTH_CP_HW_E!N12+FC_OTH_CP_CA_E!N12</f>
        <v>0</v>
      </c>
      <c r="O12" s="8">
        <f>FC_OTH_CP_SH_E!O12+FC_OTH_CP_SC_E!O12+FC_OTH_CP_HW_E!O12+FC_OTH_CP_CA_E!O12</f>
        <v>0</v>
      </c>
      <c r="P12" s="8">
        <f>FC_OTH_CP_SH_E!P12+FC_OTH_CP_SC_E!P12+FC_OTH_CP_HW_E!P12+FC_OTH_CP_CA_E!P12</f>
        <v>0</v>
      </c>
      <c r="Q12" s="8">
        <f>FC_OTH_CP_SH_E!Q12+FC_OTH_CP_SC_E!Q12+FC_OTH_CP_HW_E!Q12+FC_OTH_CP_CA_E!Q12</f>
        <v>0</v>
      </c>
      <c r="R12" s="8">
        <f>FC_OTH_CP_SH_E!R12+FC_OTH_CP_SC_E!R12+FC_OTH_CP_HW_E!R12+FC_OTH_CP_CA_E!R12</f>
        <v>0</v>
      </c>
      <c r="S12" s="8">
        <f>FC_OTH_CP_SH_E!S12+FC_OTH_CP_SC_E!S12+FC_OTH_CP_HW_E!S12+FC_OTH_CP_CA_E!S12</f>
        <v>0</v>
      </c>
      <c r="T12" s="8">
        <f>FC_OTH_CP_SH_E!T12+FC_OTH_CP_SC_E!T12+FC_OTH_CP_HW_E!T12+FC_OTH_CP_CA_E!T12</f>
        <v>0</v>
      </c>
      <c r="U12" s="8">
        <f>FC_OTH_CP_SH_E!U12+FC_OTH_CP_SC_E!U12+FC_OTH_CP_HW_E!U12+FC_OTH_CP_CA_E!U12</f>
        <v>0</v>
      </c>
      <c r="V12" s="8">
        <f>FC_OTH_CP_SH_E!V12+FC_OTH_CP_SC_E!V12+FC_OTH_CP_HW_E!V12+FC_OTH_CP_CA_E!V12</f>
        <v>0</v>
      </c>
      <c r="W12" s="8">
        <f>FC_OTH_CP_SH_E!W12+FC_OTH_CP_SC_E!W12+FC_OTH_CP_HW_E!W12+FC_OTH_CP_CA_E!W12</f>
        <v>0</v>
      </c>
      <c r="X12" s="8">
        <f>FC_OTH_CP_SH_E!X12+FC_OTH_CP_SC_E!X12+FC_OTH_CP_HW_E!X12+FC_OTH_CP_CA_E!X12</f>
        <v>0</v>
      </c>
      <c r="Y12" s="8">
        <f>FC_OTH_CP_SH_E!Y12+FC_OTH_CP_SC_E!Y12+FC_OTH_CP_HW_E!Y12+FC_OTH_CP_CA_E!Y12</f>
        <v>0</v>
      </c>
      <c r="Z12" s="8">
        <f>FC_OTH_CP_SH_E!Z12+FC_OTH_CP_SC_E!Z12+FC_OTH_CP_HW_E!Z12+FC_OTH_CP_CA_E!Z12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FC_OTH_CP_SH_E!C13+FC_OTH_CP_SC_E!C13+FC_OTH_CP_HW_E!C13+FC_OTH_CP_CA_E!C13</f>
        <v>0</v>
      </c>
      <c r="D13" s="8">
        <f>FC_OTH_CP_SH_E!D13+FC_OTH_CP_SC_E!D13+FC_OTH_CP_HW_E!D13+FC_OTH_CP_CA_E!D13</f>
        <v>0</v>
      </c>
      <c r="E13" s="8">
        <f>FC_OTH_CP_SH_E!E13+FC_OTH_CP_SC_E!E13+FC_OTH_CP_HW_E!E13+FC_OTH_CP_CA_E!E13</f>
        <v>0</v>
      </c>
      <c r="F13" s="8">
        <f>FC_OTH_CP_SH_E!F13+FC_OTH_CP_SC_E!F13+FC_OTH_CP_HW_E!F13+FC_OTH_CP_CA_E!F13</f>
        <v>0</v>
      </c>
      <c r="G13" s="8">
        <f>FC_OTH_CP_SH_E!G13+FC_OTH_CP_SC_E!G13+FC_OTH_CP_HW_E!G13+FC_OTH_CP_CA_E!G13</f>
        <v>0</v>
      </c>
      <c r="H13" s="8">
        <f>FC_OTH_CP_SH_E!H13+FC_OTH_CP_SC_E!H13+FC_OTH_CP_HW_E!H13+FC_OTH_CP_CA_E!H13</f>
        <v>0</v>
      </c>
      <c r="I13" s="8">
        <f>FC_OTH_CP_SH_E!I13+FC_OTH_CP_SC_E!I13+FC_OTH_CP_HW_E!I13+FC_OTH_CP_CA_E!I13</f>
        <v>0</v>
      </c>
      <c r="J13" s="8">
        <f>FC_OTH_CP_SH_E!J13+FC_OTH_CP_SC_E!J13+FC_OTH_CP_HW_E!J13+FC_OTH_CP_CA_E!J13</f>
        <v>0</v>
      </c>
      <c r="K13" s="8">
        <f>FC_OTH_CP_SH_E!K13+FC_OTH_CP_SC_E!K13+FC_OTH_CP_HW_E!K13+FC_OTH_CP_CA_E!K13</f>
        <v>0</v>
      </c>
      <c r="L13" s="8">
        <f>FC_OTH_CP_SH_E!L13+FC_OTH_CP_SC_E!L13+FC_OTH_CP_HW_E!L13+FC_OTH_CP_CA_E!L13</f>
        <v>0</v>
      </c>
      <c r="M13" s="8">
        <f>FC_OTH_CP_SH_E!M13+FC_OTH_CP_SC_E!M13+FC_OTH_CP_HW_E!M13+FC_OTH_CP_CA_E!M13</f>
        <v>0</v>
      </c>
      <c r="N13" s="8">
        <f>FC_OTH_CP_SH_E!N13+FC_OTH_CP_SC_E!N13+FC_OTH_CP_HW_E!N13+FC_OTH_CP_CA_E!N13</f>
        <v>0</v>
      </c>
      <c r="O13" s="8">
        <f>FC_OTH_CP_SH_E!O13+FC_OTH_CP_SC_E!O13+FC_OTH_CP_HW_E!O13+FC_OTH_CP_CA_E!O13</f>
        <v>0</v>
      </c>
      <c r="P13" s="8">
        <f>FC_OTH_CP_SH_E!P13+FC_OTH_CP_SC_E!P13+FC_OTH_CP_HW_E!P13+FC_OTH_CP_CA_E!P13</f>
        <v>0</v>
      </c>
      <c r="Q13" s="8">
        <f>FC_OTH_CP_SH_E!Q13+FC_OTH_CP_SC_E!Q13+FC_OTH_CP_HW_E!Q13+FC_OTH_CP_CA_E!Q13</f>
        <v>0</v>
      </c>
      <c r="R13" s="8">
        <f>FC_OTH_CP_SH_E!R13+FC_OTH_CP_SC_E!R13+FC_OTH_CP_HW_E!R13+FC_OTH_CP_CA_E!R13</f>
        <v>0</v>
      </c>
      <c r="S13" s="8">
        <f>FC_OTH_CP_SH_E!S13+FC_OTH_CP_SC_E!S13+FC_OTH_CP_HW_E!S13+FC_OTH_CP_CA_E!S13</f>
        <v>0</v>
      </c>
      <c r="T13" s="8">
        <f>FC_OTH_CP_SH_E!T13+FC_OTH_CP_SC_E!T13+FC_OTH_CP_HW_E!T13+FC_OTH_CP_CA_E!T13</f>
        <v>0</v>
      </c>
      <c r="U13" s="8">
        <f>FC_OTH_CP_SH_E!U13+FC_OTH_CP_SC_E!U13+FC_OTH_CP_HW_E!U13+FC_OTH_CP_CA_E!U13</f>
        <v>0</v>
      </c>
      <c r="V13" s="8">
        <f>FC_OTH_CP_SH_E!V13+FC_OTH_CP_SC_E!V13+FC_OTH_CP_HW_E!V13+FC_OTH_CP_CA_E!V13</f>
        <v>0</v>
      </c>
      <c r="W13" s="8">
        <f>FC_OTH_CP_SH_E!W13+FC_OTH_CP_SC_E!W13+FC_OTH_CP_HW_E!W13+FC_OTH_CP_CA_E!W13</f>
        <v>0</v>
      </c>
      <c r="X13" s="8">
        <f>FC_OTH_CP_SH_E!X13+FC_OTH_CP_SC_E!X13+FC_OTH_CP_HW_E!X13+FC_OTH_CP_CA_E!X13</f>
        <v>0</v>
      </c>
      <c r="Y13" s="8">
        <f>FC_OTH_CP_SH_E!Y13+FC_OTH_CP_SC_E!Y13+FC_OTH_CP_HW_E!Y13+FC_OTH_CP_CA_E!Y13</f>
        <v>0</v>
      </c>
      <c r="Z13" s="8">
        <f>FC_OTH_CP_SH_E!Z13+FC_OTH_CP_SC_E!Z13+FC_OTH_CP_HW_E!Z13+FC_OTH_CP_CA_E!Z13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FC_OTH_CP_SH_E!C14+FC_OTH_CP_SC_E!C14+FC_OTH_CP_HW_E!C14+FC_OTH_CP_CA_E!C14</f>
        <v>0</v>
      </c>
      <c r="D14" s="8">
        <f>FC_OTH_CP_SH_E!D14+FC_OTH_CP_SC_E!D14+FC_OTH_CP_HW_E!D14+FC_OTH_CP_CA_E!D14</f>
        <v>0</v>
      </c>
      <c r="E14" s="8">
        <f>FC_OTH_CP_SH_E!E14+FC_OTH_CP_SC_E!E14+FC_OTH_CP_HW_E!E14+FC_OTH_CP_CA_E!E14</f>
        <v>0</v>
      </c>
      <c r="F14" s="8">
        <f>FC_OTH_CP_SH_E!F14+FC_OTH_CP_SC_E!F14+FC_OTH_CP_HW_E!F14+FC_OTH_CP_CA_E!F14</f>
        <v>0</v>
      </c>
      <c r="G14" s="8">
        <f>FC_OTH_CP_SH_E!G14+FC_OTH_CP_SC_E!G14+FC_OTH_CP_HW_E!G14+FC_OTH_CP_CA_E!G14</f>
        <v>0</v>
      </c>
      <c r="H14" s="8">
        <f>FC_OTH_CP_SH_E!H14+FC_OTH_CP_SC_E!H14+FC_OTH_CP_HW_E!H14+FC_OTH_CP_CA_E!H14</f>
        <v>0</v>
      </c>
      <c r="I14" s="8">
        <f>FC_OTH_CP_SH_E!I14+FC_OTH_CP_SC_E!I14+FC_OTH_CP_HW_E!I14+FC_OTH_CP_CA_E!I14</f>
        <v>0</v>
      </c>
      <c r="J14" s="8">
        <f>FC_OTH_CP_SH_E!J14+FC_OTH_CP_SC_E!J14+FC_OTH_CP_HW_E!J14+FC_OTH_CP_CA_E!J14</f>
        <v>0</v>
      </c>
      <c r="K14" s="8">
        <f>FC_OTH_CP_SH_E!K14+FC_OTH_CP_SC_E!K14+FC_OTH_CP_HW_E!K14+FC_OTH_CP_CA_E!K14</f>
        <v>0</v>
      </c>
      <c r="L14" s="8">
        <f>FC_OTH_CP_SH_E!L14+FC_OTH_CP_SC_E!L14+FC_OTH_CP_HW_E!L14+FC_OTH_CP_CA_E!L14</f>
        <v>0</v>
      </c>
      <c r="M14" s="8">
        <f>FC_OTH_CP_SH_E!M14+FC_OTH_CP_SC_E!M14+FC_OTH_CP_HW_E!M14+FC_OTH_CP_CA_E!M14</f>
        <v>0</v>
      </c>
      <c r="N14" s="8">
        <f>FC_OTH_CP_SH_E!N14+FC_OTH_CP_SC_E!N14+FC_OTH_CP_HW_E!N14+FC_OTH_CP_CA_E!N14</f>
        <v>0</v>
      </c>
      <c r="O14" s="8">
        <f>FC_OTH_CP_SH_E!O14+FC_OTH_CP_SC_E!O14+FC_OTH_CP_HW_E!O14+FC_OTH_CP_CA_E!O14</f>
        <v>0</v>
      </c>
      <c r="P14" s="8">
        <f>FC_OTH_CP_SH_E!P14+FC_OTH_CP_SC_E!P14+FC_OTH_CP_HW_E!P14+FC_OTH_CP_CA_E!P14</f>
        <v>0</v>
      </c>
      <c r="Q14" s="8">
        <f>FC_OTH_CP_SH_E!Q14+FC_OTH_CP_SC_E!Q14+FC_OTH_CP_HW_E!Q14+FC_OTH_CP_CA_E!Q14</f>
        <v>0</v>
      </c>
      <c r="R14" s="8">
        <f>FC_OTH_CP_SH_E!R14+FC_OTH_CP_SC_E!R14+FC_OTH_CP_HW_E!R14+FC_OTH_CP_CA_E!R14</f>
        <v>0</v>
      </c>
      <c r="S14" s="8">
        <f>FC_OTH_CP_SH_E!S14+FC_OTH_CP_SC_E!S14+FC_OTH_CP_HW_E!S14+FC_OTH_CP_CA_E!S14</f>
        <v>0</v>
      </c>
      <c r="T14" s="8">
        <f>FC_OTH_CP_SH_E!T14+FC_OTH_CP_SC_E!T14+FC_OTH_CP_HW_E!T14+FC_OTH_CP_CA_E!T14</f>
        <v>0</v>
      </c>
      <c r="U14" s="8">
        <f>FC_OTH_CP_SH_E!U14+FC_OTH_CP_SC_E!U14+FC_OTH_CP_HW_E!U14+FC_OTH_CP_CA_E!U14</f>
        <v>0</v>
      </c>
      <c r="V14" s="8">
        <f>FC_OTH_CP_SH_E!V14+FC_OTH_CP_SC_E!V14+FC_OTH_CP_HW_E!V14+FC_OTH_CP_CA_E!V14</f>
        <v>0</v>
      </c>
      <c r="W14" s="8">
        <f>FC_OTH_CP_SH_E!W14+FC_OTH_CP_SC_E!W14+FC_OTH_CP_HW_E!W14+FC_OTH_CP_CA_E!W14</f>
        <v>0</v>
      </c>
      <c r="X14" s="8">
        <f>FC_OTH_CP_SH_E!X14+FC_OTH_CP_SC_E!X14+FC_OTH_CP_HW_E!X14+FC_OTH_CP_CA_E!X14</f>
        <v>0</v>
      </c>
      <c r="Y14" s="8">
        <f>FC_OTH_CP_SH_E!Y14+FC_OTH_CP_SC_E!Y14+FC_OTH_CP_HW_E!Y14+FC_OTH_CP_CA_E!Y14</f>
        <v>0</v>
      </c>
      <c r="Z14" s="8">
        <f>FC_OTH_CP_SH_E!Z14+FC_OTH_CP_SC_E!Z14+FC_OTH_CP_HW_E!Z14+FC_OTH_CP_CA_E!Z14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FC_OTH_CP_SH_E!C15+FC_OTH_CP_SC_E!C15+FC_OTH_CP_HW_E!C15+FC_OTH_CP_CA_E!C15</f>
        <v>0</v>
      </c>
      <c r="D15" s="8">
        <f>FC_OTH_CP_SH_E!D15+FC_OTH_CP_SC_E!D15+FC_OTH_CP_HW_E!D15+FC_OTH_CP_CA_E!D15</f>
        <v>0</v>
      </c>
      <c r="E15" s="8">
        <f>FC_OTH_CP_SH_E!E15+FC_OTH_CP_SC_E!E15+FC_OTH_CP_HW_E!E15+FC_OTH_CP_CA_E!E15</f>
        <v>0</v>
      </c>
      <c r="F15" s="8">
        <f>FC_OTH_CP_SH_E!F15+FC_OTH_CP_SC_E!F15+FC_OTH_CP_HW_E!F15+FC_OTH_CP_CA_E!F15</f>
        <v>0</v>
      </c>
      <c r="G15" s="8">
        <f>FC_OTH_CP_SH_E!G15+FC_OTH_CP_SC_E!G15+FC_OTH_CP_HW_E!G15+FC_OTH_CP_CA_E!G15</f>
        <v>0</v>
      </c>
      <c r="H15" s="8">
        <f>FC_OTH_CP_SH_E!H15+FC_OTH_CP_SC_E!H15+FC_OTH_CP_HW_E!H15+FC_OTH_CP_CA_E!H15</f>
        <v>0</v>
      </c>
      <c r="I15" s="8">
        <f>FC_OTH_CP_SH_E!I15+FC_OTH_CP_SC_E!I15+FC_OTH_CP_HW_E!I15+FC_OTH_CP_CA_E!I15</f>
        <v>0</v>
      </c>
      <c r="J15" s="8">
        <f>FC_OTH_CP_SH_E!J15+FC_OTH_CP_SC_E!J15+FC_OTH_CP_HW_E!J15+FC_OTH_CP_CA_E!J15</f>
        <v>0</v>
      </c>
      <c r="K15" s="8">
        <f>FC_OTH_CP_SH_E!K15+FC_OTH_CP_SC_E!K15+FC_OTH_CP_HW_E!K15+FC_OTH_CP_CA_E!K15</f>
        <v>0</v>
      </c>
      <c r="L15" s="8">
        <f>FC_OTH_CP_SH_E!L15+FC_OTH_CP_SC_E!L15+FC_OTH_CP_HW_E!L15+FC_OTH_CP_CA_E!L15</f>
        <v>0</v>
      </c>
      <c r="M15" s="8">
        <f>FC_OTH_CP_SH_E!M15+FC_OTH_CP_SC_E!M15+FC_OTH_CP_HW_E!M15+FC_OTH_CP_CA_E!M15</f>
        <v>0</v>
      </c>
      <c r="N15" s="8">
        <f>FC_OTH_CP_SH_E!N15+FC_OTH_CP_SC_E!N15+FC_OTH_CP_HW_E!N15+FC_OTH_CP_CA_E!N15</f>
        <v>0</v>
      </c>
      <c r="O15" s="8">
        <f>FC_OTH_CP_SH_E!O15+FC_OTH_CP_SC_E!O15+FC_OTH_CP_HW_E!O15+FC_OTH_CP_CA_E!O15</f>
        <v>0</v>
      </c>
      <c r="P15" s="8">
        <f>FC_OTH_CP_SH_E!P15+FC_OTH_CP_SC_E!P15+FC_OTH_CP_HW_E!P15+FC_OTH_CP_CA_E!P15</f>
        <v>0</v>
      </c>
      <c r="Q15" s="8">
        <f>FC_OTH_CP_SH_E!Q15+FC_OTH_CP_SC_E!Q15+FC_OTH_CP_HW_E!Q15+FC_OTH_CP_CA_E!Q15</f>
        <v>0</v>
      </c>
      <c r="R15" s="8">
        <f>FC_OTH_CP_SH_E!R15+FC_OTH_CP_SC_E!R15+FC_OTH_CP_HW_E!R15+FC_OTH_CP_CA_E!R15</f>
        <v>0</v>
      </c>
      <c r="S15" s="8">
        <f>FC_OTH_CP_SH_E!S15+FC_OTH_CP_SC_E!S15+FC_OTH_CP_HW_E!S15+FC_OTH_CP_CA_E!S15</f>
        <v>0</v>
      </c>
      <c r="T15" s="8">
        <f>FC_OTH_CP_SH_E!T15+FC_OTH_CP_SC_E!T15+FC_OTH_CP_HW_E!T15+FC_OTH_CP_CA_E!T15</f>
        <v>0</v>
      </c>
      <c r="U15" s="8">
        <f>FC_OTH_CP_SH_E!U15+FC_OTH_CP_SC_E!U15+FC_OTH_CP_HW_E!U15+FC_OTH_CP_CA_E!U15</f>
        <v>0</v>
      </c>
      <c r="V15" s="8">
        <f>FC_OTH_CP_SH_E!V15+FC_OTH_CP_SC_E!V15+FC_OTH_CP_HW_E!V15+FC_OTH_CP_CA_E!V15</f>
        <v>0</v>
      </c>
      <c r="W15" s="8">
        <f>FC_OTH_CP_SH_E!W15+FC_OTH_CP_SC_E!W15+FC_OTH_CP_HW_E!W15+FC_OTH_CP_CA_E!W15</f>
        <v>0</v>
      </c>
      <c r="X15" s="8">
        <f>FC_OTH_CP_SH_E!X15+FC_OTH_CP_SC_E!X15+FC_OTH_CP_HW_E!X15+FC_OTH_CP_CA_E!X15</f>
        <v>0</v>
      </c>
      <c r="Y15" s="8">
        <f>FC_OTH_CP_SH_E!Y15+FC_OTH_CP_SC_E!Y15+FC_OTH_CP_HW_E!Y15+FC_OTH_CP_CA_E!Y15</f>
        <v>0</v>
      </c>
      <c r="Z15" s="8">
        <f>FC_OTH_CP_SH_E!Z15+FC_OTH_CP_SC_E!Z15+FC_OTH_CP_HW_E!Z15+FC_OTH_CP_CA_E!Z15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FC_OTH_CP_SH_E!C16+FC_OTH_CP_SC_E!C16+FC_OTH_CP_HW_E!C16+FC_OTH_CP_CA_E!C16</f>
        <v>0</v>
      </c>
      <c r="D16" s="8">
        <f>FC_OTH_CP_SH_E!D16+FC_OTH_CP_SC_E!D16+FC_OTH_CP_HW_E!D16+FC_OTH_CP_CA_E!D16</f>
        <v>0</v>
      </c>
      <c r="E16" s="8">
        <f>FC_OTH_CP_SH_E!E16+FC_OTH_CP_SC_E!E16+FC_OTH_CP_HW_E!E16+FC_OTH_CP_CA_E!E16</f>
        <v>0</v>
      </c>
      <c r="F16" s="8">
        <f>FC_OTH_CP_SH_E!F16+FC_OTH_CP_SC_E!F16+FC_OTH_CP_HW_E!F16+FC_OTH_CP_CA_E!F16</f>
        <v>0</v>
      </c>
      <c r="G16" s="8">
        <f>FC_OTH_CP_SH_E!G16+FC_OTH_CP_SC_E!G16+FC_OTH_CP_HW_E!G16+FC_OTH_CP_CA_E!G16</f>
        <v>0</v>
      </c>
      <c r="H16" s="8">
        <f>FC_OTH_CP_SH_E!H16+FC_OTH_CP_SC_E!H16+FC_OTH_CP_HW_E!H16+FC_OTH_CP_CA_E!H16</f>
        <v>0</v>
      </c>
      <c r="I16" s="8">
        <f>FC_OTH_CP_SH_E!I16+FC_OTH_CP_SC_E!I16+FC_OTH_CP_HW_E!I16+FC_OTH_CP_CA_E!I16</f>
        <v>0</v>
      </c>
      <c r="J16" s="8">
        <f>FC_OTH_CP_SH_E!J16+FC_OTH_CP_SC_E!J16+FC_OTH_CP_HW_E!J16+FC_OTH_CP_CA_E!J16</f>
        <v>0</v>
      </c>
      <c r="K16" s="8">
        <f>FC_OTH_CP_SH_E!K16+FC_OTH_CP_SC_E!K16+FC_OTH_CP_HW_E!K16+FC_OTH_CP_CA_E!K16</f>
        <v>0</v>
      </c>
      <c r="L16" s="8">
        <f>FC_OTH_CP_SH_E!L16+FC_OTH_CP_SC_E!L16+FC_OTH_CP_HW_E!L16+FC_OTH_CP_CA_E!L16</f>
        <v>0</v>
      </c>
      <c r="M16" s="8">
        <f>FC_OTH_CP_SH_E!M16+FC_OTH_CP_SC_E!M16+FC_OTH_CP_HW_E!M16+FC_OTH_CP_CA_E!M16</f>
        <v>0</v>
      </c>
      <c r="N16" s="8">
        <f>FC_OTH_CP_SH_E!N16+FC_OTH_CP_SC_E!N16+FC_OTH_CP_HW_E!N16+FC_OTH_CP_CA_E!N16</f>
        <v>0</v>
      </c>
      <c r="O16" s="8">
        <f>FC_OTH_CP_SH_E!O16+FC_OTH_CP_SC_E!O16+FC_OTH_CP_HW_E!O16+FC_OTH_CP_CA_E!O16</f>
        <v>0</v>
      </c>
      <c r="P16" s="8">
        <f>FC_OTH_CP_SH_E!P16+FC_OTH_CP_SC_E!P16+FC_OTH_CP_HW_E!P16+FC_OTH_CP_CA_E!P16</f>
        <v>0</v>
      </c>
      <c r="Q16" s="8">
        <f>FC_OTH_CP_SH_E!Q16+FC_OTH_CP_SC_E!Q16+FC_OTH_CP_HW_E!Q16+FC_OTH_CP_CA_E!Q16</f>
        <v>0</v>
      </c>
      <c r="R16" s="8">
        <f>FC_OTH_CP_SH_E!R16+FC_OTH_CP_SC_E!R16+FC_OTH_CP_HW_E!R16+FC_OTH_CP_CA_E!R16</f>
        <v>0</v>
      </c>
      <c r="S16" s="8">
        <f>FC_OTH_CP_SH_E!S16+FC_OTH_CP_SC_E!S16+FC_OTH_CP_HW_E!S16+FC_OTH_CP_CA_E!S16</f>
        <v>0</v>
      </c>
      <c r="T16" s="8">
        <f>FC_OTH_CP_SH_E!T16+FC_OTH_CP_SC_E!T16+FC_OTH_CP_HW_E!T16+FC_OTH_CP_CA_E!T16</f>
        <v>0</v>
      </c>
      <c r="U16" s="8">
        <f>FC_OTH_CP_SH_E!U16+FC_OTH_CP_SC_E!U16+FC_OTH_CP_HW_E!U16+FC_OTH_CP_CA_E!U16</f>
        <v>0</v>
      </c>
      <c r="V16" s="8">
        <f>FC_OTH_CP_SH_E!V16+FC_OTH_CP_SC_E!V16+FC_OTH_CP_HW_E!V16+FC_OTH_CP_CA_E!V16</f>
        <v>0</v>
      </c>
      <c r="W16" s="8">
        <f>FC_OTH_CP_SH_E!W16+FC_OTH_CP_SC_E!W16+FC_OTH_CP_HW_E!W16+FC_OTH_CP_CA_E!W16</f>
        <v>0</v>
      </c>
      <c r="X16" s="8">
        <f>FC_OTH_CP_SH_E!X16+FC_OTH_CP_SC_E!X16+FC_OTH_CP_HW_E!X16+FC_OTH_CP_CA_E!X16</f>
        <v>0</v>
      </c>
      <c r="Y16" s="8">
        <f>FC_OTH_CP_SH_E!Y16+FC_OTH_CP_SC_E!Y16+FC_OTH_CP_HW_E!Y16+FC_OTH_CP_CA_E!Y16</f>
        <v>0</v>
      </c>
      <c r="Z16" s="8">
        <f>FC_OTH_CP_SH_E!Z16+FC_OTH_CP_SC_E!Z16+FC_OTH_CP_HW_E!Z16+FC_OTH_CP_CA_E!Z16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29.290680000000005</v>
      </c>
      <c r="D17" s="27">
        <f t="shared" si="10"/>
        <v>2.2777199999999995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FC_OTH_CP_SH_E!C18+FC_OTH_CP_SC_E!C18+FC_OTH_CP_HW_E!C18+FC_OTH_CP_CA_E!C18</f>
        <v>29.290680000000005</v>
      </c>
      <c r="D18" s="8">
        <f>FC_OTH_CP_SH_E!D18+FC_OTH_CP_SC_E!D18+FC_OTH_CP_HW_E!D18+FC_OTH_CP_CA_E!D18</f>
        <v>2.2777199999999995</v>
      </c>
      <c r="E18" s="8">
        <f>FC_OTH_CP_SH_E!E18+FC_OTH_CP_SC_E!E18+FC_OTH_CP_HW_E!E18+FC_OTH_CP_CA_E!E18</f>
        <v>0</v>
      </c>
      <c r="F18" s="8">
        <f>FC_OTH_CP_SH_E!F18+FC_OTH_CP_SC_E!F18+FC_OTH_CP_HW_E!F18+FC_OTH_CP_CA_E!F18</f>
        <v>0</v>
      </c>
      <c r="G18" s="8">
        <f>FC_OTH_CP_SH_E!G18+FC_OTH_CP_SC_E!G18+FC_OTH_CP_HW_E!G18+FC_OTH_CP_CA_E!G18</f>
        <v>0</v>
      </c>
      <c r="H18" s="8">
        <f>FC_OTH_CP_SH_E!H18+FC_OTH_CP_SC_E!H18+FC_OTH_CP_HW_E!H18+FC_OTH_CP_CA_E!H18</f>
        <v>0</v>
      </c>
      <c r="I18" s="8">
        <f>FC_OTH_CP_SH_E!I18+FC_OTH_CP_SC_E!I18+FC_OTH_CP_HW_E!I18+FC_OTH_CP_CA_E!I18</f>
        <v>0</v>
      </c>
      <c r="J18" s="8">
        <f>FC_OTH_CP_SH_E!J18+FC_OTH_CP_SC_E!J18+FC_OTH_CP_HW_E!J18+FC_OTH_CP_CA_E!J18</f>
        <v>0</v>
      </c>
      <c r="K18" s="8">
        <f>FC_OTH_CP_SH_E!K18+FC_OTH_CP_SC_E!K18+FC_OTH_CP_HW_E!K18+FC_OTH_CP_CA_E!K18</f>
        <v>0</v>
      </c>
      <c r="L18" s="8">
        <f>FC_OTH_CP_SH_E!L18+FC_OTH_CP_SC_E!L18+FC_OTH_CP_HW_E!L18+FC_OTH_CP_CA_E!L18</f>
        <v>0</v>
      </c>
      <c r="M18" s="8">
        <f>FC_OTH_CP_SH_E!M18+FC_OTH_CP_SC_E!M18+FC_OTH_CP_HW_E!M18+FC_OTH_CP_CA_E!M18</f>
        <v>0</v>
      </c>
      <c r="N18" s="8">
        <f>FC_OTH_CP_SH_E!N18+FC_OTH_CP_SC_E!N18+FC_OTH_CP_HW_E!N18+FC_OTH_CP_CA_E!N18</f>
        <v>0</v>
      </c>
      <c r="O18" s="8">
        <f>FC_OTH_CP_SH_E!O18+FC_OTH_CP_SC_E!O18+FC_OTH_CP_HW_E!O18+FC_OTH_CP_CA_E!O18</f>
        <v>0</v>
      </c>
      <c r="P18" s="8">
        <f>FC_OTH_CP_SH_E!P18+FC_OTH_CP_SC_E!P18+FC_OTH_CP_HW_E!P18+FC_OTH_CP_CA_E!P18</f>
        <v>0</v>
      </c>
      <c r="Q18" s="8">
        <f>FC_OTH_CP_SH_E!Q18+FC_OTH_CP_SC_E!Q18+FC_OTH_CP_HW_E!Q18+FC_OTH_CP_CA_E!Q18</f>
        <v>0</v>
      </c>
      <c r="R18" s="8">
        <f>FC_OTH_CP_SH_E!R18+FC_OTH_CP_SC_E!R18+FC_OTH_CP_HW_E!R18+FC_OTH_CP_CA_E!R18</f>
        <v>0</v>
      </c>
      <c r="S18" s="8">
        <f>FC_OTH_CP_SH_E!S18+FC_OTH_CP_SC_E!S18+FC_OTH_CP_HW_E!S18+FC_OTH_CP_CA_E!S18</f>
        <v>0</v>
      </c>
      <c r="T18" s="8">
        <f>FC_OTH_CP_SH_E!T18+FC_OTH_CP_SC_E!T18+FC_OTH_CP_HW_E!T18+FC_OTH_CP_CA_E!T18</f>
        <v>0</v>
      </c>
      <c r="U18" s="8">
        <f>FC_OTH_CP_SH_E!U18+FC_OTH_CP_SC_E!U18+FC_OTH_CP_HW_E!U18+FC_OTH_CP_CA_E!U18</f>
        <v>0</v>
      </c>
      <c r="V18" s="8">
        <f>FC_OTH_CP_SH_E!V18+FC_OTH_CP_SC_E!V18+FC_OTH_CP_HW_E!V18+FC_OTH_CP_CA_E!V18</f>
        <v>0</v>
      </c>
      <c r="W18" s="8">
        <f>FC_OTH_CP_SH_E!W18+FC_OTH_CP_SC_E!W18+FC_OTH_CP_HW_E!W18+FC_OTH_CP_CA_E!W18</f>
        <v>0</v>
      </c>
      <c r="X18" s="8">
        <f>FC_OTH_CP_SH_E!X18+FC_OTH_CP_SC_E!X18+FC_OTH_CP_HW_E!X18+FC_OTH_CP_CA_E!X18</f>
        <v>0</v>
      </c>
      <c r="Y18" s="8">
        <f>FC_OTH_CP_SH_E!Y18+FC_OTH_CP_SC_E!Y18+FC_OTH_CP_HW_E!Y18+FC_OTH_CP_CA_E!Y18</f>
        <v>0</v>
      </c>
      <c r="Z18" s="8">
        <f>FC_OTH_CP_SH_E!Z18+FC_OTH_CP_SC_E!Z18+FC_OTH_CP_HW_E!Z18+FC_OTH_CP_CA_E!Z18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FC_OTH_CP_SH_E!C19+FC_OTH_CP_SC_E!C19+FC_OTH_CP_HW_E!C19+FC_OTH_CP_CA_E!C19</f>
        <v>0</v>
      </c>
      <c r="D19" s="8">
        <f>FC_OTH_CP_SH_E!D19+FC_OTH_CP_SC_E!D19+FC_OTH_CP_HW_E!D19+FC_OTH_CP_CA_E!D19</f>
        <v>0</v>
      </c>
      <c r="E19" s="8">
        <f>FC_OTH_CP_SH_E!E19+FC_OTH_CP_SC_E!E19+FC_OTH_CP_HW_E!E19+FC_OTH_CP_CA_E!E19</f>
        <v>0</v>
      </c>
      <c r="F19" s="8">
        <f>FC_OTH_CP_SH_E!F19+FC_OTH_CP_SC_E!F19+FC_OTH_CP_HW_E!F19+FC_OTH_CP_CA_E!F19</f>
        <v>0</v>
      </c>
      <c r="G19" s="8">
        <f>FC_OTH_CP_SH_E!G19+FC_OTH_CP_SC_E!G19+FC_OTH_CP_HW_E!G19+FC_OTH_CP_CA_E!G19</f>
        <v>0</v>
      </c>
      <c r="H19" s="8">
        <f>FC_OTH_CP_SH_E!H19+FC_OTH_CP_SC_E!H19+FC_OTH_CP_HW_E!H19+FC_OTH_CP_CA_E!H19</f>
        <v>0</v>
      </c>
      <c r="I19" s="8">
        <f>FC_OTH_CP_SH_E!I19+FC_OTH_CP_SC_E!I19+FC_OTH_CP_HW_E!I19+FC_OTH_CP_CA_E!I19</f>
        <v>0</v>
      </c>
      <c r="J19" s="8">
        <f>FC_OTH_CP_SH_E!J19+FC_OTH_CP_SC_E!J19+FC_OTH_CP_HW_E!J19+FC_OTH_CP_CA_E!J19</f>
        <v>0</v>
      </c>
      <c r="K19" s="8">
        <f>FC_OTH_CP_SH_E!K19+FC_OTH_CP_SC_E!K19+FC_OTH_CP_HW_E!K19+FC_OTH_CP_CA_E!K19</f>
        <v>0</v>
      </c>
      <c r="L19" s="8">
        <f>FC_OTH_CP_SH_E!L19+FC_OTH_CP_SC_E!L19+FC_OTH_CP_HW_E!L19+FC_OTH_CP_CA_E!L19</f>
        <v>0</v>
      </c>
      <c r="M19" s="8">
        <f>FC_OTH_CP_SH_E!M19+FC_OTH_CP_SC_E!M19+FC_OTH_CP_HW_E!M19+FC_OTH_CP_CA_E!M19</f>
        <v>0</v>
      </c>
      <c r="N19" s="8">
        <f>FC_OTH_CP_SH_E!N19+FC_OTH_CP_SC_E!N19+FC_OTH_CP_HW_E!N19+FC_OTH_CP_CA_E!N19</f>
        <v>0</v>
      </c>
      <c r="O19" s="8">
        <f>FC_OTH_CP_SH_E!O19+FC_OTH_CP_SC_E!O19+FC_OTH_CP_HW_E!O19+FC_OTH_CP_CA_E!O19</f>
        <v>0</v>
      </c>
      <c r="P19" s="8">
        <f>FC_OTH_CP_SH_E!P19+FC_OTH_CP_SC_E!P19+FC_OTH_CP_HW_E!P19+FC_OTH_CP_CA_E!P19</f>
        <v>0</v>
      </c>
      <c r="Q19" s="8">
        <f>FC_OTH_CP_SH_E!Q19+FC_OTH_CP_SC_E!Q19+FC_OTH_CP_HW_E!Q19+FC_OTH_CP_CA_E!Q19</f>
        <v>0</v>
      </c>
      <c r="R19" s="8">
        <f>FC_OTH_CP_SH_E!R19+FC_OTH_CP_SC_E!R19+FC_OTH_CP_HW_E!R19+FC_OTH_CP_CA_E!R19</f>
        <v>0</v>
      </c>
      <c r="S19" s="8">
        <f>FC_OTH_CP_SH_E!S19+FC_OTH_CP_SC_E!S19+FC_OTH_CP_HW_E!S19+FC_OTH_CP_CA_E!S19</f>
        <v>0</v>
      </c>
      <c r="T19" s="8">
        <f>FC_OTH_CP_SH_E!T19+FC_OTH_CP_SC_E!T19+FC_OTH_CP_HW_E!T19+FC_OTH_CP_CA_E!T19</f>
        <v>0</v>
      </c>
      <c r="U19" s="8">
        <f>FC_OTH_CP_SH_E!U19+FC_OTH_CP_SC_E!U19+FC_OTH_CP_HW_E!U19+FC_OTH_CP_CA_E!U19</f>
        <v>0</v>
      </c>
      <c r="V19" s="8">
        <f>FC_OTH_CP_SH_E!V19+FC_OTH_CP_SC_E!V19+FC_OTH_CP_HW_E!V19+FC_OTH_CP_CA_E!V19</f>
        <v>0</v>
      </c>
      <c r="W19" s="8">
        <f>FC_OTH_CP_SH_E!W19+FC_OTH_CP_SC_E!W19+FC_OTH_CP_HW_E!W19+FC_OTH_CP_CA_E!W19</f>
        <v>0</v>
      </c>
      <c r="X19" s="8">
        <f>FC_OTH_CP_SH_E!X19+FC_OTH_CP_SC_E!X19+FC_OTH_CP_HW_E!X19+FC_OTH_CP_CA_E!X19</f>
        <v>0</v>
      </c>
      <c r="Y19" s="8">
        <f>FC_OTH_CP_SH_E!Y19+FC_OTH_CP_SC_E!Y19+FC_OTH_CP_HW_E!Y19+FC_OTH_CP_CA_E!Y19</f>
        <v>0</v>
      </c>
      <c r="Z19" s="8">
        <f>FC_OTH_CP_SH_E!Z19+FC_OTH_CP_SC_E!Z19+FC_OTH_CP_HW_E!Z19+FC_OTH_CP_CA_E!Z19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FC_OTH_CP_SH_E!C20+FC_OTH_CP_SC_E!C20+FC_OTH_CP_HW_E!C20+FC_OTH_CP_CA_E!C20</f>
        <v>0</v>
      </c>
      <c r="D20" s="8">
        <f>FC_OTH_CP_SH_E!D20+FC_OTH_CP_SC_E!D20+FC_OTH_CP_HW_E!D20+FC_OTH_CP_CA_E!D20</f>
        <v>0</v>
      </c>
      <c r="E20" s="8">
        <f>FC_OTH_CP_SH_E!E20+FC_OTH_CP_SC_E!E20+FC_OTH_CP_HW_E!E20+FC_OTH_CP_CA_E!E20</f>
        <v>0</v>
      </c>
      <c r="F20" s="8">
        <f>FC_OTH_CP_SH_E!F20+FC_OTH_CP_SC_E!F20+FC_OTH_CP_HW_E!F20+FC_OTH_CP_CA_E!F20</f>
        <v>0</v>
      </c>
      <c r="G20" s="8">
        <f>FC_OTH_CP_SH_E!G20+FC_OTH_CP_SC_E!G20+FC_OTH_CP_HW_E!G20+FC_OTH_CP_CA_E!G20</f>
        <v>0</v>
      </c>
      <c r="H20" s="8">
        <f>FC_OTH_CP_SH_E!H20+FC_OTH_CP_SC_E!H20+FC_OTH_CP_HW_E!H20+FC_OTH_CP_CA_E!H20</f>
        <v>0</v>
      </c>
      <c r="I20" s="8">
        <f>FC_OTH_CP_SH_E!I20+FC_OTH_CP_SC_E!I20+FC_OTH_CP_HW_E!I20+FC_OTH_CP_CA_E!I20</f>
        <v>0</v>
      </c>
      <c r="J20" s="8">
        <f>FC_OTH_CP_SH_E!J20+FC_OTH_CP_SC_E!J20+FC_OTH_CP_HW_E!J20+FC_OTH_CP_CA_E!J20</f>
        <v>0</v>
      </c>
      <c r="K20" s="8">
        <f>FC_OTH_CP_SH_E!K20+FC_OTH_CP_SC_E!K20+FC_OTH_CP_HW_E!K20+FC_OTH_CP_CA_E!K20</f>
        <v>0</v>
      </c>
      <c r="L20" s="8">
        <f>FC_OTH_CP_SH_E!L20+FC_OTH_CP_SC_E!L20+FC_OTH_CP_HW_E!L20+FC_OTH_CP_CA_E!L20</f>
        <v>0</v>
      </c>
      <c r="M20" s="8">
        <f>FC_OTH_CP_SH_E!M20+FC_OTH_CP_SC_E!M20+FC_OTH_CP_HW_E!M20+FC_OTH_CP_CA_E!M20</f>
        <v>0</v>
      </c>
      <c r="N20" s="8">
        <f>FC_OTH_CP_SH_E!N20+FC_OTH_CP_SC_E!N20+FC_OTH_CP_HW_E!N20+FC_OTH_CP_CA_E!N20</f>
        <v>0</v>
      </c>
      <c r="O20" s="8">
        <f>FC_OTH_CP_SH_E!O20+FC_OTH_CP_SC_E!O20+FC_OTH_CP_HW_E!O20+FC_OTH_CP_CA_E!O20</f>
        <v>0</v>
      </c>
      <c r="P20" s="8">
        <f>FC_OTH_CP_SH_E!P20+FC_OTH_CP_SC_E!P20+FC_OTH_CP_HW_E!P20+FC_OTH_CP_CA_E!P20</f>
        <v>0</v>
      </c>
      <c r="Q20" s="8">
        <f>FC_OTH_CP_SH_E!Q20+FC_OTH_CP_SC_E!Q20+FC_OTH_CP_HW_E!Q20+FC_OTH_CP_CA_E!Q20</f>
        <v>0</v>
      </c>
      <c r="R20" s="8">
        <f>FC_OTH_CP_SH_E!R20+FC_OTH_CP_SC_E!R20+FC_OTH_CP_HW_E!R20+FC_OTH_CP_CA_E!R20</f>
        <v>0</v>
      </c>
      <c r="S20" s="8">
        <f>FC_OTH_CP_SH_E!S20+FC_OTH_CP_SC_E!S20+FC_OTH_CP_HW_E!S20+FC_OTH_CP_CA_E!S20</f>
        <v>0</v>
      </c>
      <c r="T20" s="8">
        <f>FC_OTH_CP_SH_E!T20+FC_OTH_CP_SC_E!T20+FC_OTH_CP_HW_E!T20+FC_OTH_CP_CA_E!T20</f>
        <v>0</v>
      </c>
      <c r="U20" s="8">
        <f>FC_OTH_CP_SH_E!U20+FC_OTH_CP_SC_E!U20+FC_OTH_CP_HW_E!U20+FC_OTH_CP_CA_E!U20</f>
        <v>0</v>
      </c>
      <c r="V20" s="8">
        <f>FC_OTH_CP_SH_E!V20+FC_OTH_CP_SC_E!V20+FC_OTH_CP_HW_E!V20+FC_OTH_CP_CA_E!V20</f>
        <v>0</v>
      </c>
      <c r="W20" s="8">
        <f>FC_OTH_CP_SH_E!W20+FC_OTH_CP_SC_E!W20+FC_OTH_CP_HW_E!W20+FC_OTH_CP_CA_E!W20</f>
        <v>0</v>
      </c>
      <c r="X20" s="8">
        <f>FC_OTH_CP_SH_E!X20+FC_OTH_CP_SC_E!X20+FC_OTH_CP_HW_E!X20+FC_OTH_CP_CA_E!X20</f>
        <v>0</v>
      </c>
      <c r="Y20" s="8">
        <f>FC_OTH_CP_SH_E!Y20+FC_OTH_CP_SC_E!Y20+FC_OTH_CP_HW_E!Y20+FC_OTH_CP_CA_E!Y20</f>
        <v>0</v>
      </c>
      <c r="Z20" s="8">
        <f>FC_OTH_CP_SH_E!Z20+FC_OTH_CP_SC_E!Z20+FC_OTH_CP_HW_E!Z20+FC_OTH_CP_CA_E!Z20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FC_OTH_CP_SH_E!C21+FC_OTH_CP_SC_E!C21+FC_OTH_CP_HW_E!C21+FC_OTH_CP_CA_E!C21</f>
        <v>0</v>
      </c>
      <c r="D21" s="8">
        <f>FC_OTH_CP_SH_E!D21+FC_OTH_CP_SC_E!D21+FC_OTH_CP_HW_E!D21+FC_OTH_CP_CA_E!D21</f>
        <v>0</v>
      </c>
      <c r="E21" s="8">
        <f>FC_OTH_CP_SH_E!E21+FC_OTH_CP_SC_E!E21+FC_OTH_CP_HW_E!E21+FC_OTH_CP_CA_E!E21</f>
        <v>0</v>
      </c>
      <c r="F21" s="8">
        <f>FC_OTH_CP_SH_E!F21+FC_OTH_CP_SC_E!F21+FC_OTH_CP_HW_E!F21+FC_OTH_CP_CA_E!F21</f>
        <v>0</v>
      </c>
      <c r="G21" s="8">
        <f>FC_OTH_CP_SH_E!G21+FC_OTH_CP_SC_E!G21+FC_OTH_CP_HW_E!G21+FC_OTH_CP_CA_E!G21</f>
        <v>0</v>
      </c>
      <c r="H21" s="8">
        <f>FC_OTH_CP_SH_E!H21+FC_OTH_CP_SC_E!H21+FC_OTH_CP_HW_E!H21+FC_OTH_CP_CA_E!H21</f>
        <v>0</v>
      </c>
      <c r="I21" s="8">
        <f>FC_OTH_CP_SH_E!I21+FC_OTH_CP_SC_E!I21+FC_OTH_CP_HW_E!I21+FC_OTH_CP_CA_E!I21</f>
        <v>0</v>
      </c>
      <c r="J21" s="8">
        <f>FC_OTH_CP_SH_E!J21+FC_OTH_CP_SC_E!J21+FC_OTH_CP_HW_E!J21+FC_OTH_CP_CA_E!J21</f>
        <v>0</v>
      </c>
      <c r="K21" s="8">
        <f>FC_OTH_CP_SH_E!K21+FC_OTH_CP_SC_E!K21+FC_OTH_CP_HW_E!K21+FC_OTH_CP_CA_E!K21</f>
        <v>0</v>
      </c>
      <c r="L21" s="8">
        <f>FC_OTH_CP_SH_E!L21+FC_OTH_CP_SC_E!L21+FC_OTH_CP_HW_E!L21+FC_OTH_CP_CA_E!L21</f>
        <v>0</v>
      </c>
      <c r="M21" s="8">
        <f>FC_OTH_CP_SH_E!M21+FC_OTH_CP_SC_E!M21+FC_OTH_CP_HW_E!M21+FC_OTH_CP_CA_E!M21</f>
        <v>0</v>
      </c>
      <c r="N21" s="8">
        <f>FC_OTH_CP_SH_E!N21+FC_OTH_CP_SC_E!N21+FC_OTH_CP_HW_E!N21+FC_OTH_CP_CA_E!N21</f>
        <v>0</v>
      </c>
      <c r="O21" s="8">
        <f>FC_OTH_CP_SH_E!O21+FC_OTH_CP_SC_E!O21+FC_OTH_CP_HW_E!O21+FC_OTH_CP_CA_E!O21</f>
        <v>0</v>
      </c>
      <c r="P21" s="8">
        <f>FC_OTH_CP_SH_E!P21+FC_OTH_CP_SC_E!P21+FC_OTH_CP_HW_E!P21+FC_OTH_CP_CA_E!P21</f>
        <v>0</v>
      </c>
      <c r="Q21" s="8">
        <f>FC_OTH_CP_SH_E!Q21+FC_OTH_CP_SC_E!Q21+FC_OTH_CP_HW_E!Q21+FC_OTH_CP_CA_E!Q21</f>
        <v>0</v>
      </c>
      <c r="R21" s="8">
        <f>FC_OTH_CP_SH_E!R21+FC_OTH_CP_SC_E!R21+FC_OTH_CP_HW_E!R21+FC_OTH_CP_CA_E!R21</f>
        <v>0</v>
      </c>
      <c r="S21" s="8">
        <f>FC_OTH_CP_SH_E!S21+FC_OTH_CP_SC_E!S21+FC_OTH_CP_HW_E!S21+FC_OTH_CP_CA_E!S21</f>
        <v>0</v>
      </c>
      <c r="T21" s="8">
        <f>FC_OTH_CP_SH_E!T21+FC_OTH_CP_SC_E!T21+FC_OTH_CP_HW_E!T21+FC_OTH_CP_CA_E!T21</f>
        <v>0</v>
      </c>
      <c r="U21" s="8">
        <f>FC_OTH_CP_SH_E!U21+FC_OTH_CP_SC_E!U21+FC_OTH_CP_HW_E!U21+FC_OTH_CP_CA_E!U21</f>
        <v>0</v>
      </c>
      <c r="V21" s="8">
        <f>FC_OTH_CP_SH_E!V21+FC_OTH_CP_SC_E!V21+FC_OTH_CP_HW_E!V21+FC_OTH_CP_CA_E!V21</f>
        <v>0</v>
      </c>
      <c r="W21" s="8">
        <f>FC_OTH_CP_SH_E!W21+FC_OTH_CP_SC_E!W21+FC_OTH_CP_HW_E!W21+FC_OTH_CP_CA_E!W21</f>
        <v>0</v>
      </c>
      <c r="X21" s="8">
        <f>FC_OTH_CP_SH_E!X21+FC_OTH_CP_SC_E!X21+FC_OTH_CP_HW_E!X21+FC_OTH_CP_CA_E!X21</f>
        <v>0</v>
      </c>
      <c r="Y21" s="8">
        <f>FC_OTH_CP_SH_E!Y21+FC_OTH_CP_SC_E!Y21+FC_OTH_CP_HW_E!Y21+FC_OTH_CP_CA_E!Y21</f>
        <v>0</v>
      </c>
      <c r="Z21" s="8">
        <f>FC_OTH_CP_SH_E!Z21+FC_OTH_CP_SC_E!Z21+FC_OTH_CP_HW_E!Z21+FC_OTH_CP_CA_E!Z21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FC_OTH_CP_SH_E!C23+FC_OTH_CP_SC_E!C23+FC_OTH_CP_HW_E!C23+FC_OTH_CP_CA_E!C23</f>
        <v>0</v>
      </c>
      <c r="D23" s="8">
        <f>FC_OTH_CP_SH_E!D23+FC_OTH_CP_SC_E!D23+FC_OTH_CP_HW_E!D23+FC_OTH_CP_CA_E!D23</f>
        <v>0</v>
      </c>
      <c r="E23" s="8">
        <f>FC_OTH_CP_SH_E!E23+FC_OTH_CP_SC_E!E23+FC_OTH_CP_HW_E!E23+FC_OTH_CP_CA_E!E23</f>
        <v>0</v>
      </c>
      <c r="F23" s="8">
        <f>FC_OTH_CP_SH_E!F23+FC_OTH_CP_SC_E!F23+FC_OTH_CP_HW_E!F23+FC_OTH_CP_CA_E!F23</f>
        <v>0</v>
      </c>
      <c r="G23" s="8">
        <f>FC_OTH_CP_SH_E!G23+FC_OTH_CP_SC_E!G23+FC_OTH_CP_HW_E!G23+FC_OTH_CP_CA_E!G23</f>
        <v>0</v>
      </c>
      <c r="H23" s="8">
        <f>FC_OTH_CP_SH_E!H23+FC_OTH_CP_SC_E!H23+FC_OTH_CP_HW_E!H23+FC_OTH_CP_CA_E!H23</f>
        <v>0</v>
      </c>
      <c r="I23" s="8">
        <f>FC_OTH_CP_SH_E!I23+FC_OTH_CP_SC_E!I23+FC_OTH_CP_HW_E!I23+FC_OTH_CP_CA_E!I23</f>
        <v>0</v>
      </c>
      <c r="J23" s="8">
        <f>FC_OTH_CP_SH_E!J23+FC_OTH_CP_SC_E!J23+FC_OTH_CP_HW_E!J23+FC_OTH_CP_CA_E!J23</f>
        <v>0</v>
      </c>
      <c r="K23" s="8">
        <f>FC_OTH_CP_SH_E!K23+FC_OTH_CP_SC_E!K23+FC_OTH_CP_HW_E!K23+FC_OTH_CP_CA_E!K23</f>
        <v>0</v>
      </c>
      <c r="L23" s="8">
        <f>FC_OTH_CP_SH_E!L23+FC_OTH_CP_SC_E!L23+FC_OTH_CP_HW_E!L23+FC_OTH_CP_CA_E!L23</f>
        <v>0</v>
      </c>
      <c r="M23" s="8">
        <f>FC_OTH_CP_SH_E!M23+FC_OTH_CP_SC_E!M23+FC_OTH_CP_HW_E!M23+FC_OTH_CP_CA_E!M23</f>
        <v>0</v>
      </c>
      <c r="N23" s="8">
        <f>FC_OTH_CP_SH_E!N23+FC_OTH_CP_SC_E!N23+FC_OTH_CP_HW_E!N23+FC_OTH_CP_CA_E!N23</f>
        <v>0</v>
      </c>
      <c r="O23" s="8">
        <f>FC_OTH_CP_SH_E!O23+FC_OTH_CP_SC_E!O23+FC_OTH_CP_HW_E!O23+FC_OTH_CP_CA_E!O23</f>
        <v>0</v>
      </c>
      <c r="P23" s="8">
        <f>FC_OTH_CP_SH_E!P23+FC_OTH_CP_SC_E!P23+FC_OTH_CP_HW_E!P23+FC_OTH_CP_CA_E!P23</f>
        <v>0</v>
      </c>
      <c r="Q23" s="8">
        <f>FC_OTH_CP_SH_E!Q23+FC_OTH_CP_SC_E!Q23+FC_OTH_CP_HW_E!Q23+FC_OTH_CP_CA_E!Q23</f>
        <v>0</v>
      </c>
      <c r="R23" s="8">
        <f>FC_OTH_CP_SH_E!R23+FC_OTH_CP_SC_E!R23+FC_OTH_CP_HW_E!R23+FC_OTH_CP_CA_E!R23</f>
        <v>0</v>
      </c>
      <c r="S23" s="8">
        <f>FC_OTH_CP_SH_E!S23+FC_OTH_CP_SC_E!S23+FC_OTH_CP_HW_E!S23+FC_OTH_CP_CA_E!S23</f>
        <v>0</v>
      </c>
      <c r="T23" s="8">
        <f>FC_OTH_CP_SH_E!T23+FC_OTH_CP_SC_E!T23+FC_OTH_CP_HW_E!T23+FC_OTH_CP_CA_E!T23</f>
        <v>0</v>
      </c>
      <c r="U23" s="8">
        <f>FC_OTH_CP_SH_E!U23+FC_OTH_CP_SC_E!U23+FC_OTH_CP_HW_E!U23+FC_OTH_CP_CA_E!U23</f>
        <v>0</v>
      </c>
      <c r="V23" s="8">
        <f>FC_OTH_CP_SH_E!V23+FC_OTH_CP_SC_E!V23+FC_OTH_CP_HW_E!V23+FC_OTH_CP_CA_E!V23</f>
        <v>0</v>
      </c>
      <c r="W23" s="8">
        <f>FC_OTH_CP_SH_E!W23+FC_OTH_CP_SC_E!W23+FC_OTH_CP_HW_E!W23+FC_OTH_CP_CA_E!W23</f>
        <v>0</v>
      </c>
      <c r="X23" s="8">
        <f>FC_OTH_CP_SH_E!X23+FC_OTH_CP_SC_E!X23+FC_OTH_CP_HW_E!X23+FC_OTH_CP_CA_E!X23</f>
        <v>0</v>
      </c>
      <c r="Y23" s="8">
        <f>FC_OTH_CP_SH_E!Y23+FC_OTH_CP_SC_E!Y23+FC_OTH_CP_HW_E!Y23+FC_OTH_CP_CA_E!Y23</f>
        <v>0</v>
      </c>
      <c r="Z23" s="8">
        <f>FC_OTH_CP_SH_E!Z23+FC_OTH_CP_SC_E!Z23+FC_OTH_CP_HW_E!Z23+FC_OTH_CP_CA_E!Z23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FC_OTH_CP_SH_E!C24+FC_OTH_CP_SC_E!C24+FC_OTH_CP_HW_E!C24+FC_OTH_CP_CA_E!C24</f>
        <v>0</v>
      </c>
      <c r="D24" s="8">
        <f>FC_OTH_CP_SH_E!D24+FC_OTH_CP_SC_E!D24+FC_OTH_CP_HW_E!D24+FC_OTH_CP_CA_E!D24</f>
        <v>0</v>
      </c>
      <c r="E24" s="8">
        <f>FC_OTH_CP_SH_E!E24+FC_OTH_CP_SC_E!E24+FC_OTH_CP_HW_E!E24+FC_OTH_CP_CA_E!E24</f>
        <v>0</v>
      </c>
      <c r="F24" s="8">
        <f>FC_OTH_CP_SH_E!F24+FC_OTH_CP_SC_E!F24+FC_OTH_CP_HW_E!F24+FC_OTH_CP_CA_E!F24</f>
        <v>0</v>
      </c>
      <c r="G24" s="8">
        <f>FC_OTH_CP_SH_E!G24+FC_OTH_CP_SC_E!G24+FC_OTH_CP_HW_E!G24+FC_OTH_CP_CA_E!G24</f>
        <v>0</v>
      </c>
      <c r="H24" s="8">
        <f>FC_OTH_CP_SH_E!H24+FC_OTH_CP_SC_E!H24+FC_OTH_CP_HW_E!H24+FC_OTH_CP_CA_E!H24</f>
        <v>0</v>
      </c>
      <c r="I24" s="8">
        <f>FC_OTH_CP_SH_E!I24+FC_OTH_CP_SC_E!I24+FC_OTH_CP_HW_E!I24+FC_OTH_CP_CA_E!I24</f>
        <v>0</v>
      </c>
      <c r="J24" s="8">
        <f>FC_OTH_CP_SH_E!J24+FC_OTH_CP_SC_E!J24+FC_OTH_CP_HW_E!J24+FC_OTH_CP_CA_E!J24</f>
        <v>0</v>
      </c>
      <c r="K24" s="8">
        <f>FC_OTH_CP_SH_E!K24+FC_OTH_CP_SC_E!K24+FC_OTH_CP_HW_E!K24+FC_OTH_CP_CA_E!K24</f>
        <v>0</v>
      </c>
      <c r="L24" s="8">
        <f>FC_OTH_CP_SH_E!L24+FC_OTH_CP_SC_E!L24+FC_OTH_CP_HW_E!L24+FC_OTH_CP_CA_E!L24</f>
        <v>0</v>
      </c>
      <c r="M24" s="8">
        <f>FC_OTH_CP_SH_E!M24+FC_OTH_CP_SC_E!M24+FC_OTH_CP_HW_E!M24+FC_OTH_CP_CA_E!M24</f>
        <v>0</v>
      </c>
      <c r="N24" s="8">
        <f>FC_OTH_CP_SH_E!N24+FC_OTH_CP_SC_E!N24+FC_OTH_CP_HW_E!N24+FC_OTH_CP_CA_E!N24</f>
        <v>0</v>
      </c>
      <c r="O24" s="8">
        <f>FC_OTH_CP_SH_E!O24+FC_OTH_CP_SC_E!O24+FC_OTH_CP_HW_E!O24+FC_OTH_CP_CA_E!O24</f>
        <v>0</v>
      </c>
      <c r="P24" s="8">
        <f>FC_OTH_CP_SH_E!P24+FC_OTH_CP_SC_E!P24+FC_OTH_CP_HW_E!P24+FC_OTH_CP_CA_E!P24</f>
        <v>0</v>
      </c>
      <c r="Q24" s="8">
        <f>FC_OTH_CP_SH_E!Q24+FC_OTH_CP_SC_E!Q24+FC_OTH_CP_HW_E!Q24+FC_OTH_CP_CA_E!Q24</f>
        <v>0</v>
      </c>
      <c r="R24" s="8">
        <f>FC_OTH_CP_SH_E!R24+FC_OTH_CP_SC_E!R24+FC_OTH_CP_HW_E!R24+FC_OTH_CP_CA_E!R24</f>
        <v>0</v>
      </c>
      <c r="S24" s="8">
        <f>FC_OTH_CP_SH_E!S24+FC_OTH_CP_SC_E!S24+FC_OTH_CP_HW_E!S24+FC_OTH_CP_CA_E!S24</f>
        <v>0</v>
      </c>
      <c r="T24" s="8">
        <f>FC_OTH_CP_SH_E!T24+FC_OTH_CP_SC_E!T24+FC_OTH_CP_HW_E!T24+FC_OTH_CP_CA_E!T24</f>
        <v>0</v>
      </c>
      <c r="U24" s="8">
        <f>FC_OTH_CP_SH_E!U24+FC_OTH_CP_SC_E!U24+FC_OTH_CP_HW_E!U24+FC_OTH_CP_CA_E!U24</f>
        <v>0</v>
      </c>
      <c r="V24" s="8">
        <f>FC_OTH_CP_SH_E!V24+FC_OTH_CP_SC_E!V24+FC_OTH_CP_HW_E!V24+FC_OTH_CP_CA_E!V24</f>
        <v>0</v>
      </c>
      <c r="W24" s="8">
        <f>FC_OTH_CP_SH_E!W24+FC_OTH_CP_SC_E!W24+FC_OTH_CP_HW_E!W24+FC_OTH_CP_CA_E!W24</f>
        <v>0</v>
      </c>
      <c r="X24" s="8">
        <f>FC_OTH_CP_SH_E!X24+FC_OTH_CP_SC_E!X24+FC_OTH_CP_HW_E!X24+FC_OTH_CP_CA_E!X24</f>
        <v>0</v>
      </c>
      <c r="Y24" s="8">
        <f>FC_OTH_CP_SH_E!Y24+FC_OTH_CP_SC_E!Y24+FC_OTH_CP_HW_E!Y24+FC_OTH_CP_CA_E!Y24</f>
        <v>0</v>
      </c>
      <c r="Z24" s="8">
        <f>FC_OTH_CP_SH_E!Z24+FC_OTH_CP_SC_E!Z24+FC_OTH_CP_HW_E!Z24+FC_OTH_CP_CA_E!Z24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FC_OTH_CP_SH_E!C25+FC_OTH_CP_SC_E!C25+FC_OTH_CP_HW_E!C25+FC_OTH_CP_CA_E!C25</f>
        <v>0</v>
      </c>
      <c r="D25" s="27">
        <f>FC_OTH_CP_SH_E!D25+FC_OTH_CP_SC_E!D25+FC_OTH_CP_HW_E!D25+FC_OTH_CP_CA_E!D25</f>
        <v>0</v>
      </c>
      <c r="E25" s="27">
        <f>FC_OTH_CP_SH_E!E25+FC_OTH_CP_SC_E!E25+FC_OTH_CP_HW_E!E25+FC_OTH_CP_CA_E!E25</f>
        <v>0</v>
      </c>
      <c r="F25" s="27">
        <f>FC_OTH_CP_SH_E!F25+FC_OTH_CP_SC_E!F25+FC_OTH_CP_HW_E!F25+FC_OTH_CP_CA_E!F25</f>
        <v>0</v>
      </c>
      <c r="G25" s="27">
        <f>FC_OTH_CP_SH_E!G25+FC_OTH_CP_SC_E!G25+FC_OTH_CP_HW_E!G25+FC_OTH_CP_CA_E!G25</f>
        <v>0</v>
      </c>
      <c r="H25" s="27">
        <f>FC_OTH_CP_SH_E!H25+FC_OTH_CP_SC_E!H25+FC_OTH_CP_HW_E!H25+FC_OTH_CP_CA_E!H25</f>
        <v>0</v>
      </c>
      <c r="I25" s="27">
        <f>FC_OTH_CP_SH_E!I25+FC_OTH_CP_SC_E!I25+FC_OTH_CP_HW_E!I25+FC_OTH_CP_CA_E!I25</f>
        <v>0</v>
      </c>
      <c r="J25" s="27">
        <f>FC_OTH_CP_SH_E!J25+FC_OTH_CP_SC_E!J25+FC_OTH_CP_HW_E!J25+FC_OTH_CP_CA_E!J25</f>
        <v>0</v>
      </c>
      <c r="K25" s="27">
        <f>FC_OTH_CP_SH_E!K25+FC_OTH_CP_SC_E!K25+FC_OTH_CP_HW_E!K25+FC_OTH_CP_CA_E!K25</f>
        <v>0</v>
      </c>
      <c r="L25" s="27">
        <f>FC_OTH_CP_SH_E!L25+FC_OTH_CP_SC_E!L25+FC_OTH_CP_HW_E!L25+FC_OTH_CP_CA_E!L25</f>
        <v>0</v>
      </c>
      <c r="M25" s="27">
        <f>FC_OTH_CP_SH_E!M25+FC_OTH_CP_SC_E!M25+FC_OTH_CP_HW_E!M25+FC_OTH_CP_CA_E!M25</f>
        <v>0</v>
      </c>
      <c r="N25" s="27">
        <f>FC_OTH_CP_SH_E!N25+FC_OTH_CP_SC_E!N25+FC_OTH_CP_HW_E!N25+FC_OTH_CP_CA_E!N25</f>
        <v>0</v>
      </c>
      <c r="O25" s="27">
        <f>FC_OTH_CP_SH_E!O25+FC_OTH_CP_SC_E!O25+FC_OTH_CP_HW_E!O25+FC_OTH_CP_CA_E!O25</f>
        <v>0</v>
      </c>
      <c r="P25" s="27">
        <f>FC_OTH_CP_SH_E!P25+FC_OTH_CP_SC_E!P25+FC_OTH_CP_HW_E!P25+FC_OTH_CP_CA_E!P25</f>
        <v>0</v>
      </c>
      <c r="Q25" s="27">
        <f>FC_OTH_CP_SH_E!Q25+FC_OTH_CP_SC_E!Q25+FC_OTH_CP_HW_E!Q25+FC_OTH_CP_CA_E!Q25</f>
        <v>0</v>
      </c>
      <c r="R25" s="27">
        <f>FC_OTH_CP_SH_E!R25+FC_OTH_CP_SC_E!R25+FC_OTH_CP_HW_E!R25+FC_OTH_CP_CA_E!R25</f>
        <v>0</v>
      </c>
      <c r="S25" s="27">
        <f>FC_OTH_CP_SH_E!S25+FC_OTH_CP_SC_E!S25+FC_OTH_CP_HW_E!S25+FC_OTH_CP_CA_E!S25</f>
        <v>0</v>
      </c>
      <c r="T25" s="27">
        <f>FC_OTH_CP_SH_E!T25+FC_OTH_CP_SC_E!T25+FC_OTH_CP_HW_E!T25+FC_OTH_CP_CA_E!T25</f>
        <v>0</v>
      </c>
      <c r="U25" s="27">
        <f>FC_OTH_CP_SH_E!U25+FC_OTH_CP_SC_E!U25+FC_OTH_CP_HW_E!U25+FC_OTH_CP_CA_E!U25</f>
        <v>0</v>
      </c>
      <c r="V25" s="27">
        <f>FC_OTH_CP_SH_E!V25+FC_OTH_CP_SC_E!V25+FC_OTH_CP_HW_E!V25+FC_OTH_CP_CA_E!V25</f>
        <v>0</v>
      </c>
      <c r="W25" s="27">
        <f>FC_OTH_CP_SH_E!W25+FC_OTH_CP_SC_E!W25+FC_OTH_CP_HW_E!W25+FC_OTH_CP_CA_E!W25</f>
        <v>0</v>
      </c>
      <c r="X25" s="27">
        <f>FC_OTH_CP_SH_E!X25+FC_OTH_CP_SC_E!X25+FC_OTH_CP_HW_E!X25+FC_OTH_CP_CA_E!X25</f>
        <v>0</v>
      </c>
      <c r="Y25" s="27">
        <f>FC_OTH_CP_SH_E!Y25+FC_OTH_CP_SC_E!Y25+FC_OTH_CP_HW_E!Y25+FC_OTH_CP_CA_E!Y25</f>
        <v>0</v>
      </c>
      <c r="Z25" s="27">
        <f>FC_OTH_CP_SH_E!Z25+FC_OTH_CP_SC_E!Z25+FC_OTH_CP_HW_E!Z25+FC_OTH_CP_CA_E!Z25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1147.2920402399998</v>
      </c>
      <c r="D26" s="27">
        <f t="shared" si="14"/>
        <v>1241.243434355637</v>
      </c>
      <c r="E26" s="27">
        <f t="shared" si="14"/>
        <v>1304.6717858243055</v>
      </c>
      <c r="F26" s="27">
        <f t="shared" si="14"/>
        <v>1364.509333852973</v>
      </c>
      <c r="G26" s="27">
        <f t="shared" si="14"/>
        <v>1674.6524866799998</v>
      </c>
      <c r="H26" s="27">
        <f t="shared" si="14"/>
        <v>1931.3883338400001</v>
      </c>
      <c r="I26" s="27">
        <f t="shared" si="14"/>
        <v>1778.5554544800007</v>
      </c>
      <c r="J26" s="27">
        <f t="shared" si="14"/>
        <v>1592.7666537599989</v>
      </c>
      <c r="K26" s="27">
        <f t="shared" si="14"/>
        <v>1222.5781584000001</v>
      </c>
      <c r="L26" s="27">
        <f t="shared" si="14"/>
        <v>1397.7515883599999</v>
      </c>
      <c r="M26" s="27">
        <f t="shared" si="14"/>
        <v>814.36915511999985</v>
      </c>
      <c r="N26" s="27">
        <f t="shared" si="14"/>
        <v>628.41100895999978</v>
      </c>
      <c r="O26" s="27">
        <f t="shared" si="14"/>
        <v>490.93975224000008</v>
      </c>
      <c r="P26" s="27">
        <f t="shared" si="14"/>
        <v>468.42431328000004</v>
      </c>
      <c r="Q26" s="27">
        <f t="shared" si="14"/>
        <v>521.48517263999975</v>
      </c>
      <c r="R26" s="27">
        <f t="shared" si="14"/>
        <v>579.23893728000007</v>
      </c>
      <c r="S26" s="27">
        <f t="shared" si="14"/>
        <v>487.01195495999991</v>
      </c>
      <c r="T26" s="27">
        <f t="shared" si="14"/>
        <v>471.94309944000008</v>
      </c>
      <c r="U26" s="27">
        <f t="shared" si="14"/>
        <v>540.69591707999996</v>
      </c>
      <c r="V26" s="27">
        <f t="shared" si="14"/>
        <v>550.89264167999988</v>
      </c>
      <c r="W26" s="27">
        <f t="shared" si="14"/>
        <v>416.64909095999974</v>
      </c>
      <c r="X26" s="27">
        <f t="shared" si="14"/>
        <v>392.90442587999985</v>
      </c>
      <c r="Y26" s="27">
        <f t="shared" ref="Y26:Z26" si="15">SUM(Y27,Y33)</f>
        <v>436.68920195999988</v>
      </c>
      <c r="Z26" s="27">
        <f t="shared" si="15"/>
        <v>412.86288131999993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FC_OTH_CP_SH_E!C28+FC_OTH_CP_SC_E!C28+FC_OTH_CP_HW_E!C28+FC_OTH_CP_CA_E!C28</f>
        <v>0</v>
      </c>
      <c r="D28" s="8">
        <f>FC_OTH_CP_SH_E!D28+FC_OTH_CP_SC_E!D28+FC_OTH_CP_HW_E!D28+FC_OTH_CP_CA_E!D28</f>
        <v>0</v>
      </c>
      <c r="E28" s="8">
        <f>FC_OTH_CP_SH_E!E28+FC_OTH_CP_SC_E!E28+FC_OTH_CP_HW_E!E28+FC_OTH_CP_CA_E!E28</f>
        <v>0</v>
      </c>
      <c r="F28" s="8">
        <f>FC_OTH_CP_SH_E!F28+FC_OTH_CP_SC_E!F28+FC_OTH_CP_HW_E!F28+FC_OTH_CP_CA_E!F28</f>
        <v>0</v>
      </c>
      <c r="G28" s="8">
        <f>FC_OTH_CP_SH_E!G28+FC_OTH_CP_SC_E!G28+FC_OTH_CP_HW_E!G28+FC_OTH_CP_CA_E!G28</f>
        <v>0</v>
      </c>
      <c r="H28" s="8">
        <f>FC_OTH_CP_SH_E!H28+FC_OTH_CP_SC_E!H28+FC_OTH_CP_HW_E!H28+FC_OTH_CP_CA_E!H28</f>
        <v>0</v>
      </c>
      <c r="I28" s="8">
        <f>FC_OTH_CP_SH_E!I28+FC_OTH_CP_SC_E!I28+FC_OTH_CP_HW_E!I28+FC_OTH_CP_CA_E!I28</f>
        <v>0</v>
      </c>
      <c r="J28" s="8">
        <f>FC_OTH_CP_SH_E!J28+FC_OTH_CP_SC_E!J28+FC_OTH_CP_HW_E!J28+FC_OTH_CP_CA_E!J28</f>
        <v>0</v>
      </c>
      <c r="K28" s="8">
        <f>FC_OTH_CP_SH_E!K28+FC_OTH_CP_SC_E!K28+FC_OTH_CP_HW_E!K28+FC_OTH_CP_CA_E!K28</f>
        <v>0</v>
      </c>
      <c r="L28" s="8">
        <f>FC_OTH_CP_SH_E!L28+FC_OTH_CP_SC_E!L28+FC_OTH_CP_HW_E!L28+FC_OTH_CP_CA_E!L28</f>
        <v>0</v>
      </c>
      <c r="M28" s="8">
        <f>FC_OTH_CP_SH_E!M28+FC_OTH_CP_SC_E!M28+FC_OTH_CP_HW_E!M28+FC_OTH_CP_CA_E!M28</f>
        <v>0</v>
      </c>
      <c r="N28" s="8">
        <f>FC_OTH_CP_SH_E!N28+FC_OTH_CP_SC_E!N28+FC_OTH_CP_HW_E!N28+FC_OTH_CP_CA_E!N28</f>
        <v>0</v>
      </c>
      <c r="O28" s="8">
        <f>FC_OTH_CP_SH_E!O28+FC_OTH_CP_SC_E!O28+FC_OTH_CP_HW_E!O28+FC_OTH_CP_CA_E!O28</f>
        <v>0</v>
      </c>
      <c r="P28" s="8">
        <f>FC_OTH_CP_SH_E!P28+FC_OTH_CP_SC_E!P28+FC_OTH_CP_HW_E!P28+FC_OTH_CP_CA_E!P28</f>
        <v>0</v>
      </c>
      <c r="Q28" s="8">
        <f>FC_OTH_CP_SH_E!Q28+FC_OTH_CP_SC_E!Q28+FC_OTH_CP_HW_E!Q28+FC_OTH_CP_CA_E!Q28</f>
        <v>0</v>
      </c>
      <c r="R28" s="8">
        <f>FC_OTH_CP_SH_E!R28+FC_OTH_CP_SC_E!R28+FC_OTH_CP_HW_E!R28+FC_OTH_CP_CA_E!R28</f>
        <v>0</v>
      </c>
      <c r="S28" s="8">
        <f>FC_OTH_CP_SH_E!S28+FC_OTH_CP_SC_E!S28+FC_OTH_CP_HW_E!S28+FC_OTH_CP_CA_E!S28</f>
        <v>0</v>
      </c>
      <c r="T28" s="8">
        <f>FC_OTH_CP_SH_E!T28+FC_OTH_CP_SC_E!T28+FC_OTH_CP_HW_E!T28+FC_OTH_CP_CA_E!T28</f>
        <v>0</v>
      </c>
      <c r="U28" s="8">
        <f>FC_OTH_CP_SH_E!U28+FC_OTH_CP_SC_E!U28+FC_OTH_CP_HW_E!U28+FC_OTH_CP_CA_E!U28</f>
        <v>0</v>
      </c>
      <c r="V28" s="8">
        <f>FC_OTH_CP_SH_E!V28+FC_OTH_CP_SC_E!V28+FC_OTH_CP_HW_E!V28+FC_OTH_CP_CA_E!V28</f>
        <v>0</v>
      </c>
      <c r="W28" s="8">
        <f>FC_OTH_CP_SH_E!W28+FC_OTH_CP_SC_E!W28+FC_OTH_CP_HW_E!W28+FC_OTH_CP_CA_E!W28</f>
        <v>0</v>
      </c>
      <c r="X28" s="8">
        <f>FC_OTH_CP_SH_E!X28+FC_OTH_CP_SC_E!X28+FC_OTH_CP_HW_E!X28+FC_OTH_CP_CA_E!X28</f>
        <v>0</v>
      </c>
      <c r="Y28" s="8">
        <f>FC_OTH_CP_SH_E!Y28+FC_OTH_CP_SC_E!Y28+FC_OTH_CP_HW_E!Y28+FC_OTH_CP_CA_E!Y28</f>
        <v>0</v>
      </c>
      <c r="Z28" s="8">
        <f>FC_OTH_CP_SH_E!Z28+FC_OTH_CP_SC_E!Z28+FC_OTH_CP_HW_E!Z28+FC_OTH_CP_CA_E!Z28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FC_OTH_CP_SH_E!C29+FC_OTH_CP_SC_E!C29+FC_OTH_CP_HW_E!C29+FC_OTH_CP_CA_E!C29</f>
        <v>0</v>
      </c>
      <c r="D29" s="8">
        <f>FC_OTH_CP_SH_E!D29+FC_OTH_CP_SC_E!D29+FC_OTH_CP_HW_E!D29+FC_OTH_CP_CA_E!D29</f>
        <v>0</v>
      </c>
      <c r="E29" s="8">
        <f>FC_OTH_CP_SH_E!E29+FC_OTH_CP_SC_E!E29+FC_OTH_CP_HW_E!E29+FC_OTH_CP_CA_E!E29</f>
        <v>0</v>
      </c>
      <c r="F29" s="8">
        <f>FC_OTH_CP_SH_E!F29+FC_OTH_CP_SC_E!F29+FC_OTH_CP_HW_E!F29+FC_OTH_CP_CA_E!F29</f>
        <v>0</v>
      </c>
      <c r="G29" s="8">
        <f>FC_OTH_CP_SH_E!G29+FC_OTH_CP_SC_E!G29+FC_OTH_CP_HW_E!G29+FC_OTH_CP_CA_E!G29</f>
        <v>0</v>
      </c>
      <c r="H29" s="8">
        <f>FC_OTH_CP_SH_E!H29+FC_OTH_CP_SC_E!H29+FC_OTH_CP_HW_E!H29+FC_OTH_CP_CA_E!H29</f>
        <v>0</v>
      </c>
      <c r="I29" s="8">
        <f>FC_OTH_CP_SH_E!I29+FC_OTH_CP_SC_E!I29+FC_OTH_CP_HW_E!I29+FC_OTH_CP_CA_E!I29</f>
        <v>0</v>
      </c>
      <c r="J29" s="8">
        <f>FC_OTH_CP_SH_E!J29+FC_OTH_CP_SC_E!J29+FC_OTH_CP_HW_E!J29+FC_OTH_CP_CA_E!J29</f>
        <v>0</v>
      </c>
      <c r="K29" s="8">
        <f>FC_OTH_CP_SH_E!K29+FC_OTH_CP_SC_E!K29+FC_OTH_CP_HW_E!K29+FC_OTH_CP_CA_E!K29</f>
        <v>0</v>
      </c>
      <c r="L29" s="8">
        <f>FC_OTH_CP_SH_E!L29+FC_OTH_CP_SC_E!L29+FC_OTH_CP_HW_E!L29+FC_OTH_CP_CA_E!L29</f>
        <v>0</v>
      </c>
      <c r="M29" s="8">
        <f>FC_OTH_CP_SH_E!M29+FC_OTH_CP_SC_E!M29+FC_OTH_CP_HW_E!M29+FC_OTH_CP_CA_E!M29</f>
        <v>0</v>
      </c>
      <c r="N29" s="8">
        <f>FC_OTH_CP_SH_E!N29+FC_OTH_CP_SC_E!N29+FC_OTH_CP_HW_E!N29+FC_OTH_CP_CA_E!N29</f>
        <v>0</v>
      </c>
      <c r="O29" s="8">
        <f>FC_OTH_CP_SH_E!O29+FC_OTH_CP_SC_E!O29+FC_OTH_CP_HW_E!O29+FC_OTH_CP_CA_E!O29</f>
        <v>0</v>
      </c>
      <c r="P29" s="8">
        <f>FC_OTH_CP_SH_E!P29+FC_OTH_CP_SC_E!P29+FC_OTH_CP_HW_E!P29+FC_OTH_CP_CA_E!P29</f>
        <v>0</v>
      </c>
      <c r="Q29" s="8">
        <f>FC_OTH_CP_SH_E!Q29+FC_OTH_CP_SC_E!Q29+FC_OTH_CP_HW_E!Q29+FC_OTH_CP_CA_E!Q29</f>
        <v>0</v>
      </c>
      <c r="R29" s="8">
        <f>FC_OTH_CP_SH_E!R29+FC_OTH_CP_SC_E!R29+FC_OTH_CP_HW_E!R29+FC_OTH_CP_CA_E!R29</f>
        <v>0</v>
      </c>
      <c r="S29" s="8">
        <f>FC_OTH_CP_SH_E!S29+FC_OTH_CP_SC_E!S29+FC_OTH_CP_HW_E!S29+FC_OTH_CP_CA_E!S29</f>
        <v>0</v>
      </c>
      <c r="T29" s="8">
        <f>FC_OTH_CP_SH_E!T29+FC_OTH_CP_SC_E!T29+FC_OTH_CP_HW_E!T29+FC_OTH_CP_CA_E!T29</f>
        <v>0</v>
      </c>
      <c r="U29" s="8">
        <f>FC_OTH_CP_SH_E!U29+FC_OTH_CP_SC_E!U29+FC_OTH_CP_HW_E!U29+FC_OTH_CP_CA_E!U29</f>
        <v>0</v>
      </c>
      <c r="V29" s="8">
        <f>FC_OTH_CP_SH_E!V29+FC_OTH_CP_SC_E!V29+FC_OTH_CP_HW_E!V29+FC_OTH_CP_CA_E!V29</f>
        <v>0</v>
      </c>
      <c r="W29" s="8">
        <f>FC_OTH_CP_SH_E!W29+FC_OTH_CP_SC_E!W29+FC_OTH_CP_HW_E!W29+FC_OTH_CP_CA_E!W29</f>
        <v>0</v>
      </c>
      <c r="X29" s="8">
        <f>FC_OTH_CP_SH_E!X29+FC_OTH_CP_SC_E!X29+FC_OTH_CP_HW_E!X29+FC_OTH_CP_CA_E!X29</f>
        <v>0</v>
      </c>
      <c r="Y29" s="8">
        <f>FC_OTH_CP_SH_E!Y29+FC_OTH_CP_SC_E!Y29+FC_OTH_CP_HW_E!Y29+FC_OTH_CP_CA_E!Y29</f>
        <v>0</v>
      </c>
      <c r="Z29" s="8">
        <f>FC_OTH_CP_SH_E!Z29+FC_OTH_CP_SC_E!Z29+FC_OTH_CP_HW_E!Z29+FC_OTH_CP_CA_E!Z29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FC_OTH_CP_SH_E!C30+FC_OTH_CP_SC_E!C30+FC_OTH_CP_HW_E!C30+FC_OTH_CP_CA_E!C30</f>
        <v>0</v>
      </c>
      <c r="D30" s="8">
        <f>FC_OTH_CP_SH_E!D30+FC_OTH_CP_SC_E!D30+FC_OTH_CP_HW_E!D30+FC_OTH_CP_CA_E!D30</f>
        <v>0</v>
      </c>
      <c r="E30" s="8">
        <f>FC_OTH_CP_SH_E!E30+FC_OTH_CP_SC_E!E30+FC_OTH_CP_HW_E!E30+FC_OTH_CP_CA_E!E30</f>
        <v>0</v>
      </c>
      <c r="F30" s="8">
        <f>FC_OTH_CP_SH_E!F30+FC_OTH_CP_SC_E!F30+FC_OTH_CP_HW_E!F30+FC_OTH_CP_CA_E!F30</f>
        <v>0</v>
      </c>
      <c r="G30" s="8">
        <f>FC_OTH_CP_SH_E!G30+FC_OTH_CP_SC_E!G30+FC_OTH_CP_HW_E!G30+FC_OTH_CP_CA_E!G30</f>
        <v>0</v>
      </c>
      <c r="H30" s="8">
        <f>FC_OTH_CP_SH_E!H30+FC_OTH_CP_SC_E!H30+FC_OTH_CP_HW_E!H30+FC_OTH_CP_CA_E!H30</f>
        <v>0</v>
      </c>
      <c r="I30" s="8">
        <f>FC_OTH_CP_SH_E!I30+FC_OTH_CP_SC_E!I30+FC_OTH_CP_HW_E!I30+FC_OTH_CP_CA_E!I30</f>
        <v>0</v>
      </c>
      <c r="J30" s="8">
        <f>FC_OTH_CP_SH_E!J30+FC_OTH_CP_SC_E!J30+FC_OTH_CP_HW_E!J30+FC_OTH_CP_CA_E!J30</f>
        <v>0</v>
      </c>
      <c r="K30" s="8">
        <f>FC_OTH_CP_SH_E!K30+FC_OTH_CP_SC_E!K30+FC_OTH_CP_HW_E!K30+FC_OTH_CP_CA_E!K30</f>
        <v>0</v>
      </c>
      <c r="L30" s="8">
        <f>FC_OTH_CP_SH_E!L30+FC_OTH_CP_SC_E!L30+FC_OTH_CP_HW_E!L30+FC_OTH_CP_CA_E!L30</f>
        <v>0</v>
      </c>
      <c r="M30" s="8">
        <f>FC_OTH_CP_SH_E!M30+FC_OTH_CP_SC_E!M30+FC_OTH_CP_HW_E!M30+FC_OTH_CP_CA_E!M30</f>
        <v>0</v>
      </c>
      <c r="N30" s="8">
        <f>FC_OTH_CP_SH_E!N30+FC_OTH_CP_SC_E!N30+FC_OTH_CP_HW_E!N30+FC_OTH_CP_CA_E!N30</f>
        <v>0</v>
      </c>
      <c r="O30" s="8">
        <f>FC_OTH_CP_SH_E!O30+FC_OTH_CP_SC_E!O30+FC_OTH_CP_HW_E!O30+FC_OTH_CP_CA_E!O30</f>
        <v>0</v>
      </c>
      <c r="P30" s="8">
        <f>FC_OTH_CP_SH_E!P30+FC_OTH_CP_SC_E!P30+FC_OTH_CP_HW_E!P30+FC_OTH_CP_CA_E!P30</f>
        <v>0</v>
      </c>
      <c r="Q30" s="8">
        <f>FC_OTH_CP_SH_E!Q30+FC_OTH_CP_SC_E!Q30+FC_OTH_CP_HW_E!Q30+FC_OTH_CP_CA_E!Q30</f>
        <v>0</v>
      </c>
      <c r="R30" s="8">
        <f>FC_OTH_CP_SH_E!R30+FC_OTH_CP_SC_E!R30+FC_OTH_CP_HW_E!R30+FC_OTH_CP_CA_E!R30</f>
        <v>0</v>
      </c>
      <c r="S30" s="8">
        <f>FC_OTH_CP_SH_E!S30+FC_OTH_CP_SC_E!S30+FC_OTH_CP_HW_E!S30+FC_OTH_CP_CA_E!S30</f>
        <v>0</v>
      </c>
      <c r="T30" s="8">
        <f>FC_OTH_CP_SH_E!T30+FC_OTH_CP_SC_E!T30+FC_OTH_CP_HW_E!T30+FC_OTH_CP_CA_E!T30</f>
        <v>0</v>
      </c>
      <c r="U30" s="8">
        <f>FC_OTH_CP_SH_E!U30+FC_OTH_CP_SC_E!U30+FC_OTH_CP_HW_E!U30+FC_OTH_CP_CA_E!U30</f>
        <v>0</v>
      </c>
      <c r="V30" s="8">
        <f>FC_OTH_CP_SH_E!V30+FC_OTH_CP_SC_E!V30+FC_OTH_CP_HW_E!V30+FC_OTH_CP_CA_E!V30</f>
        <v>0</v>
      </c>
      <c r="W30" s="8">
        <f>FC_OTH_CP_SH_E!W30+FC_OTH_CP_SC_E!W30+FC_OTH_CP_HW_E!W30+FC_OTH_CP_CA_E!W30</f>
        <v>0</v>
      </c>
      <c r="X30" s="8">
        <f>FC_OTH_CP_SH_E!X30+FC_OTH_CP_SC_E!X30+FC_OTH_CP_HW_E!X30+FC_OTH_CP_CA_E!X30</f>
        <v>0</v>
      </c>
      <c r="Y30" s="8">
        <f>FC_OTH_CP_SH_E!Y30+FC_OTH_CP_SC_E!Y30+FC_OTH_CP_HW_E!Y30+FC_OTH_CP_CA_E!Y30</f>
        <v>0</v>
      </c>
      <c r="Z30" s="8">
        <f>FC_OTH_CP_SH_E!Z30+FC_OTH_CP_SC_E!Z30+FC_OTH_CP_HW_E!Z30+FC_OTH_CP_CA_E!Z30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FC_OTH_CP_SH_E!C31+FC_OTH_CP_SC_E!C31+FC_OTH_CP_HW_E!C31+FC_OTH_CP_CA_E!C31</f>
        <v>0</v>
      </c>
      <c r="D31" s="8">
        <f>FC_OTH_CP_SH_E!D31+FC_OTH_CP_SC_E!D31+FC_OTH_CP_HW_E!D31+FC_OTH_CP_CA_E!D31</f>
        <v>0</v>
      </c>
      <c r="E31" s="8">
        <f>FC_OTH_CP_SH_E!E31+FC_OTH_CP_SC_E!E31+FC_OTH_CP_HW_E!E31+FC_OTH_CP_CA_E!E31</f>
        <v>0</v>
      </c>
      <c r="F31" s="8">
        <f>FC_OTH_CP_SH_E!F31+FC_OTH_CP_SC_E!F31+FC_OTH_CP_HW_E!F31+FC_OTH_CP_CA_E!F31</f>
        <v>0</v>
      </c>
      <c r="G31" s="8">
        <f>FC_OTH_CP_SH_E!G31+FC_OTH_CP_SC_E!G31+FC_OTH_CP_HW_E!G31+FC_OTH_CP_CA_E!G31</f>
        <v>0</v>
      </c>
      <c r="H31" s="8">
        <f>FC_OTH_CP_SH_E!H31+FC_OTH_CP_SC_E!H31+FC_OTH_CP_HW_E!H31+FC_OTH_CP_CA_E!H31</f>
        <v>0</v>
      </c>
      <c r="I31" s="8">
        <f>FC_OTH_CP_SH_E!I31+FC_OTH_CP_SC_E!I31+FC_OTH_CP_HW_E!I31+FC_OTH_CP_CA_E!I31</f>
        <v>0</v>
      </c>
      <c r="J31" s="8">
        <f>FC_OTH_CP_SH_E!J31+FC_OTH_CP_SC_E!J31+FC_OTH_CP_HW_E!J31+FC_OTH_CP_CA_E!J31</f>
        <v>0</v>
      </c>
      <c r="K31" s="8">
        <f>FC_OTH_CP_SH_E!K31+FC_OTH_CP_SC_E!K31+FC_OTH_CP_HW_E!K31+FC_OTH_CP_CA_E!K31</f>
        <v>0</v>
      </c>
      <c r="L31" s="8">
        <f>FC_OTH_CP_SH_E!L31+FC_OTH_CP_SC_E!L31+FC_OTH_CP_HW_E!L31+FC_OTH_CP_CA_E!L31</f>
        <v>0</v>
      </c>
      <c r="M31" s="8">
        <f>FC_OTH_CP_SH_E!M31+FC_OTH_CP_SC_E!M31+FC_OTH_CP_HW_E!M31+FC_OTH_CP_CA_E!M31</f>
        <v>0</v>
      </c>
      <c r="N31" s="8">
        <f>FC_OTH_CP_SH_E!N31+FC_OTH_CP_SC_E!N31+FC_OTH_CP_HW_E!N31+FC_OTH_CP_CA_E!N31</f>
        <v>0</v>
      </c>
      <c r="O31" s="8">
        <f>FC_OTH_CP_SH_E!O31+FC_OTH_CP_SC_E!O31+FC_OTH_CP_HW_E!O31+FC_OTH_CP_CA_E!O31</f>
        <v>0</v>
      </c>
      <c r="P31" s="8">
        <f>FC_OTH_CP_SH_E!P31+FC_OTH_CP_SC_E!P31+FC_OTH_CP_HW_E!P31+FC_OTH_CP_CA_E!P31</f>
        <v>0</v>
      </c>
      <c r="Q31" s="8">
        <f>FC_OTH_CP_SH_E!Q31+FC_OTH_CP_SC_E!Q31+FC_OTH_CP_HW_E!Q31+FC_OTH_CP_CA_E!Q31</f>
        <v>0</v>
      </c>
      <c r="R31" s="8">
        <f>FC_OTH_CP_SH_E!R31+FC_OTH_CP_SC_E!R31+FC_OTH_CP_HW_E!R31+FC_OTH_CP_CA_E!R31</f>
        <v>0</v>
      </c>
      <c r="S31" s="8">
        <f>FC_OTH_CP_SH_E!S31+FC_OTH_CP_SC_E!S31+FC_OTH_CP_HW_E!S31+FC_OTH_CP_CA_E!S31</f>
        <v>0</v>
      </c>
      <c r="T31" s="8">
        <f>FC_OTH_CP_SH_E!T31+FC_OTH_CP_SC_E!T31+FC_OTH_CP_HW_E!T31+FC_OTH_CP_CA_E!T31</f>
        <v>0</v>
      </c>
      <c r="U31" s="8">
        <f>FC_OTH_CP_SH_E!U31+FC_OTH_CP_SC_E!U31+FC_OTH_CP_HW_E!U31+FC_OTH_CP_CA_E!U31</f>
        <v>0</v>
      </c>
      <c r="V31" s="8">
        <f>FC_OTH_CP_SH_E!V31+FC_OTH_CP_SC_E!V31+FC_OTH_CP_HW_E!V31+FC_OTH_CP_CA_E!V31</f>
        <v>0</v>
      </c>
      <c r="W31" s="8">
        <f>FC_OTH_CP_SH_E!W31+FC_OTH_CP_SC_E!W31+FC_OTH_CP_HW_E!W31+FC_OTH_CP_CA_E!W31</f>
        <v>0</v>
      </c>
      <c r="X31" s="8">
        <f>FC_OTH_CP_SH_E!X31+FC_OTH_CP_SC_E!X31+FC_OTH_CP_HW_E!X31+FC_OTH_CP_CA_E!X31</f>
        <v>0</v>
      </c>
      <c r="Y31" s="8">
        <f>FC_OTH_CP_SH_E!Y31+FC_OTH_CP_SC_E!Y31+FC_OTH_CP_HW_E!Y31+FC_OTH_CP_CA_E!Y31</f>
        <v>0</v>
      </c>
      <c r="Z31" s="8">
        <f>FC_OTH_CP_SH_E!Z31+FC_OTH_CP_SC_E!Z31+FC_OTH_CP_HW_E!Z31+FC_OTH_CP_CA_E!Z31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FC_OTH_CP_SH_E!C32+FC_OTH_CP_SC_E!C32+FC_OTH_CP_HW_E!C32+FC_OTH_CP_CA_E!C32</f>
        <v>0</v>
      </c>
      <c r="D32" s="8">
        <f>FC_OTH_CP_SH_E!D32+FC_OTH_CP_SC_E!D32+FC_OTH_CP_HW_E!D32+FC_OTH_CP_CA_E!D32</f>
        <v>0</v>
      </c>
      <c r="E32" s="8">
        <f>FC_OTH_CP_SH_E!E32+FC_OTH_CP_SC_E!E32+FC_OTH_CP_HW_E!E32+FC_OTH_CP_CA_E!E32</f>
        <v>0</v>
      </c>
      <c r="F32" s="8">
        <f>FC_OTH_CP_SH_E!F32+FC_OTH_CP_SC_E!F32+FC_OTH_CP_HW_E!F32+FC_OTH_CP_CA_E!F32</f>
        <v>0</v>
      </c>
      <c r="G32" s="8">
        <f>FC_OTH_CP_SH_E!G32+FC_OTH_CP_SC_E!G32+FC_OTH_CP_HW_E!G32+FC_OTH_CP_CA_E!G32</f>
        <v>0</v>
      </c>
      <c r="H32" s="8">
        <f>FC_OTH_CP_SH_E!H32+FC_OTH_CP_SC_E!H32+FC_OTH_CP_HW_E!H32+FC_OTH_CP_CA_E!H32</f>
        <v>0</v>
      </c>
      <c r="I32" s="8">
        <f>FC_OTH_CP_SH_E!I32+FC_OTH_CP_SC_E!I32+FC_OTH_CP_HW_E!I32+FC_OTH_CP_CA_E!I32</f>
        <v>0</v>
      </c>
      <c r="J32" s="8">
        <f>FC_OTH_CP_SH_E!J32+FC_OTH_CP_SC_E!J32+FC_OTH_CP_HW_E!J32+FC_OTH_CP_CA_E!J32</f>
        <v>0</v>
      </c>
      <c r="K32" s="8">
        <f>FC_OTH_CP_SH_E!K32+FC_OTH_CP_SC_E!K32+FC_OTH_CP_HW_E!K32+FC_OTH_CP_CA_E!K32</f>
        <v>0</v>
      </c>
      <c r="L32" s="8">
        <f>FC_OTH_CP_SH_E!L32+FC_OTH_CP_SC_E!L32+FC_OTH_CP_HW_E!L32+FC_OTH_CP_CA_E!L32</f>
        <v>0</v>
      </c>
      <c r="M32" s="8">
        <f>FC_OTH_CP_SH_E!M32+FC_OTH_CP_SC_E!M32+FC_OTH_CP_HW_E!M32+FC_OTH_CP_CA_E!M32</f>
        <v>0</v>
      </c>
      <c r="N32" s="8">
        <f>FC_OTH_CP_SH_E!N32+FC_OTH_CP_SC_E!N32+FC_OTH_CP_HW_E!N32+FC_OTH_CP_CA_E!N32</f>
        <v>0</v>
      </c>
      <c r="O32" s="8">
        <f>FC_OTH_CP_SH_E!O32+FC_OTH_CP_SC_E!O32+FC_OTH_CP_HW_E!O32+FC_OTH_CP_CA_E!O32</f>
        <v>0</v>
      </c>
      <c r="P32" s="8">
        <f>FC_OTH_CP_SH_E!P32+FC_OTH_CP_SC_E!P32+FC_OTH_CP_HW_E!P32+FC_OTH_CP_CA_E!P32</f>
        <v>0</v>
      </c>
      <c r="Q32" s="8">
        <f>FC_OTH_CP_SH_E!Q32+FC_OTH_CP_SC_E!Q32+FC_OTH_CP_HW_E!Q32+FC_OTH_CP_CA_E!Q32</f>
        <v>0</v>
      </c>
      <c r="R32" s="8">
        <f>FC_OTH_CP_SH_E!R32+FC_OTH_CP_SC_E!R32+FC_OTH_CP_HW_E!R32+FC_OTH_CP_CA_E!R32</f>
        <v>0</v>
      </c>
      <c r="S32" s="8">
        <f>FC_OTH_CP_SH_E!S32+FC_OTH_CP_SC_E!S32+FC_OTH_CP_HW_E!S32+FC_OTH_CP_CA_E!S32</f>
        <v>0</v>
      </c>
      <c r="T32" s="8">
        <f>FC_OTH_CP_SH_E!T32+FC_OTH_CP_SC_E!T32+FC_OTH_CP_HW_E!T32+FC_OTH_CP_CA_E!T32</f>
        <v>0</v>
      </c>
      <c r="U32" s="8">
        <f>FC_OTH_CP_SH_E!U32+FC_OTH_CP_SC_E!U32+FC_OTH_CP_HW_E!U32+FC_OTH_CP_CA_E!U32</f>
        <v>0</v>
      </c>
      <c r="V32" s="8">
        <f>FC_OTH_CP_SH_E!V32+FC_OTH_CP_SC_E!V32+FC_OTH_CP_HW_E!V32+FC_OTH_CP_CA_E!V32</f>
        <v>0</v>
      </c>
      <c r="W32" s="8">
        <f>FC_OTH_CP_SH_E!W32+FC_OTH_CP_SC_E!W32+FC_OTH_CP_HW_E!W32+FC_OTH_CP_CA_E!W32</f>
        <v>0</v>
      </c>
      <c r="X32" s="8">
        <f>FC_OTH_CP_SH_E!X32+FC_OTH_CP_SC_E!X32+FC_OTH_CP_HW_E!X32+FC_OTH_CP_CA_E!X32</f>
        <v>0</v>
      </c>
      <c r="Y32" s="8">
        <f>FC_OTH_CP_SH_E!Y32+FC_OTH_CP_SC_E!Y32+FC_OTH_CP_HW_E!Y32+FC_OTH_CP_CA_E!Y32</f>
        <v>0</v>
      </c>
      <c r="Z32" s="8">
        <f>FC_OTH_CP_SH_E!Z32+FC_OTH_CP_SC_E!Z32+FC_OTH_CP_HW_E!Z32+FC_OTH_CP_CA_E!Z32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1147.2920402399998</v>
      </c>
      <c r="D33" s="19">
        <f t="shared" si="18"/>
        <v>1241.243434355637</v>
      </c>
      <c r="E33" s="19">
        <f t="shared" si="18"/>
        <v>1304.6717858243055</v>
      </c>
      <c r="F33" s="19">
        <f t="shared" si="18"/>
        <v>1364.509333852973</v>
      </c>
      <c r="G33" s="19">
        <f t="shared" si="18"/>
        <v>1674.6524866799998</v>
      </c>
      <c r="H33" s="19">
        <f t="shared" si="18"/>
        <v>1931.3883338400001</v>
      </c>
      <c r="I33" s="19">
        <f t="shared" si="18"/>
        <v>1778.5554544800007</v>
      </c>
      <c r="J33" s="19">
        <f t="shared" si="18"/>
        <v>1592.7666537599989</v>
      </c>
      <c r="K33" s="19">
        <f t="shared" si="18"/>
        <v>1222.5781584000001</v>
      </c>
      <c r="L33" s="19">
        <f t="shared" si="18"/>
        <v>1397.7515883599999</v>
      </c>
      <c r="M33" s="19">
        <f t="shared" si="18"/>
        <v>814.36915511999985</v>
      </c>
      <c r="N33" s="19">
        <f t="shared" si="18"/>
        <v>628.41100895999978</v>
      </c>
      <c r="O33" s="19">
        <f t="shared" si="18"/>
        <v>490.93975224000008</v>
      </c>
      <c r="P33" s="19">
        <f t="shared" si="18"/>
        <v>468.42431328000004</v>
      </c>
      <c r="Q33" s="19">
        <f t="shared" si="18"/>
        <v>521.48517263999975</v>
      </c>
      <c r="R33" s="19">
        <f t="shared" si="18"/>
        <v>579.23893728000007</v>
      </c>
      <c r="S33" s="19">
        <f t="shared" si="18"/>
        <v>487.01195495999991</v>
      </c>
      <c r="T33" s="19">
        <f t="shared" si="18"/>
        <v>471.94309944000008</v>
      </c>
      <c r="U33" s="19">
        <f t="shared" si="18"/>
        <v>540.69591707999996</v>
      </c>
      <c r="V33" s="19">
        <f t="shared" si="18"/>
        <v>550.89264167999988</v>
      </c>
      <c r="W33" s="19">
        <f t="shared" si="18"/>
        <v>416.64909095999974</v>
      </c>
      <c r="X33" s="19">
        <f t="shared" si="18"/>
        <v>392.90442587999985</v>
      </c>
      <c r="Y33" s="19">
        <f t="shared" ref="Y33:Z33" si="19">SUM(Y34:Y50)</f>
        <v>436.68920195999988</v>
      </c>
      <c r="Z33" s="19">
        <f t="shared" si="19"/>
        <v>412.86288131999993</v>
      </c>
    </row>
    <row r="34" spans="1:26" ht="11.25" customHeight="1" x14ac:dyDescent="0.2">
      <c r="A34" s="28" t="s">
        <v>54</v>
      </c>
      <c r="B34" s="7" t="s">
        <v>55</v>
      </c>
      <c r="C34" s="8">
        <f>FC_OTH_CP_SH_E!C34+FC_OTH_CP_SC_E!C34+FC_OTH_CP_HW_E!C34+FC_OTH_CP_CA_E!C34</f>
        <v>0</v>
      </c>
      <c r="D34" s="8">
        <f>FC_OTH_CP_SH_E!D34+FC_OTH_CP_SC_E!D34+FC_OTH_CP_HW_E!D34+FC_OTH_CP_CA_E!D34</f>
        <v>0</v>
      </c>
      <c r="E34" s="8">
        <f>FC_OTH_CP_SH_E!E34+FC_OTH_CP_SC_E!E34+FC_OTH_CP_HW_E!E34+FC_OTH_CP_CA_E!E34</f>
        <v>0</v>
      </c>
      <c r="F34" s="8">
        <f>FC_OTH_CP_SH_E!F34+FC_OTH_CP_SC_E!F34+FC_OTH_CP_HW_E!F34+FC_OTH_CP_CA_E!F34</f>
        <v>0</v>
      </c>
      <c r="G34" s="8">
        <f>FC_OTH_CP_SH_E!G34+FC_OTH_CP_SC_E!G34+FC_OTH_CP_HW_E!G34+FC_OTH_CP_CA_E!G34</f>
        <v>0</v>
      </c>
      <c r="H34" s="8">
        <f>FC_OTH_CP_SH_E!H34+FC_OTH_CP_SC_E!H34+FC_OTH_CP_HW_E!H34+FC_OTH_CP_CA_E!H34</f>
        <v>0</v>
      </c>
      <c r="I34" s="8">
        <f>FC_OTH_CP_SH_E!I34+FC_OTH_CP_SC_E!I34+FC_OTH_CP_HW_E!I34+FC_OTH_CP_CA_E!I34</f>
        <v>0</v>
      </c>
      <c r="J34" s="8">
        <f>FC_OTH_CP_SH_E!J34+FC_OTH_CP_SC_E!J34+FC_OTH_CP_HW_E!J34+FC_OTH_CP_CA_E!J34</f>
        <v>0</v>
      </c>
      <c r="K34" s="8">
        <f>FC_OTH_CP_SH_E!K34+FC_OTH_CP_SC_E!K34+FC_OTH_CP_HW_E!K34+FC_OTH_CP_CA_E!K34</f>
        <v>0</v>
      </c>
      <c r="L34" s="8">
        <f>FC_OTH_CP_SH_E!L34+FC_OTH_CP_SC_E!L34+FC_OTH_CP_HW_E!L34+FC_OTH_CP_CA_E!L34</f>
        <v>0</v>
      </c>
      <c r="M34" s="8">
        <f>FC_OTH_CP_SH_E!M34+FC_OTH_CP_SC_E!M34+FC_OTH_CP_HW_E!M34+FC_OTH_CP_CA_E!M34</f>
        <v>0</v>
      </c>
      <c r="N34" s="8">
        <f>FC_OTH_CP_SH_E!N34+FC_OTH_CP_SC_E!N34+FC_OTH_CP_HW_E!N34+FC_OTH_CP_CA_E!N34</f>
        <v>0</v>
      </c>
      <c r="O34" s="8">
        <f>FC_OTH_CP_SH_E!O34+FC_OTH_CP_SC_E!O34+FC_OTH_CP_HW_E!O34+FC_OTH_CP_CA_E!O34</f>
        <v>0</v>
      </c>
      <c r="P34" s="8">
        <f>FC_OTH_CP_SH_E!P34+FC_OTH_CP_SC_E!P34+FC_OTH_CP_HW_E!P34+FC_OTH_CP_CA_E!P34</f>
        <v>0</v>
      </c>
      <c r="Q34" s="8">
        <f>FC_OTH_CP_SH_E!Q34+FC_OTH_CP_SC_E!Q34+FC_OTH_CP_HW_E!Q34+FC_OTH_CP_CA_E!Q34</f>
        <v>0</v>
      </c>
      <c r="R34" s="8">
        <f>FC_OTH_CP_SH_E!R34+FC_OTH_CP_SC_E!R34+FC_OTH_CP_HW_E!R34+FC_OTH_CP_CA_E!R34</f>
        <v>0</v>
      </c>
      <c r="S34" s="8">
        <f>FC_OTH_CP_SH_E!S34+FC_OTH_CP_SC_E!S34+FC_OTH_CP_HW_E!S34+FC_OTH_CP_CA_E!S34</f>
        <v>0</v>
      </c>
      <c r="T34" s="8">
        <f>FC_OTH_CP_SH_E!T34+FC_OTH_CP_SC_E!T34+FC_OTH_CP_HW_E!T34+FC_OTH_CP_CA_E!T34</f>
        <v>0</v>
      </c>
      <c r="U34" s="8">
        <f>FC_OTH_CP_SH_E!U34+FC_OTH_CP_SC_E!U34+FC_OTH_CP_HW_E!U34+FC_OTH_CP_CA_E!U34</f>
        <v>0</v>
      </c>
      <c r="V34" s="8">
        <f>FC_OTH_CP_SH_E!V34+FC_OTH_CP_SC_E!V34+FC_OTH_CP_HW_E!V34+FC_OTH_CP_CA_E!V34</f>
        <v>0</v>
      </c>
      <c r="W34" s="8">
        <f>FC_OTH_CP_SH_E!W34+FC_OTH_CP_SC_E!W34+FC_OTH_CP_HW_E!W34+FC_OTH_CP_CA_E!W34</f>
        <v>0</v>
      </c>
      <c r="X34" s="8">
        <f>FC_OTH_CP_SH_E!X34+FC_OTH_CP_SC_E!X34+FC_OTH_CP_HW_E!X34+FC_OTH_CP_CA_E!X34</f>
        <v>0</v>
      </c>
      <c r="Y34" s="8">
        <f>FC_OTH_CP_SH_E!Y34+FC_OTH_CP_SC_E!Y34+FC_OTH_CP_HW_E!Y34+FC_OTH_CP_CA_E!Y34</f>
        <v>0</v>
      </c>
      <c r="Z34" s="8">
        <f>FC_OTH_CP_SH_E!Z34+FC_OTH_CP_SC_E!Z34+FC_OTH_CP_HW_E!Z34+FC_OTH_CP_CA_E!Z34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FC_OTH_CP_SH_E!C35+FC_OTH_CP_SC_E!C35+FC_OTH_CP_HW_E!C35+FC_OTH_CP_CA_E!C35</f>
        <v>0</v>
      </c>
      <c r="D35" s="8">
        <f>FC_OTH_CP_SH_E!D35+FC_OTH_CP_SC_E!D35+FC_OTH_CP_HW_E!D35+FC_OTH_CP_CA_E!D35</f>
        <v>0</v>
      </c>
      <c r="E35" s="8">
        <f>FC_OTH_CP_SH_E!E35+FC_OTH_CP_SC_E!E35+FC_OTH_CP_HW_E!E35+FC_OTH_CP_CA_E!E35</f>
        <v>0</v>
      </c>
      <c r="F35" s="8">
        <f>FC_OTH_CP_SH_E!F35+FC_OTH_CP_SC_E!F35+FC_OTH_CP_HW_E!F35+FC_OTH_CP_CA_E!F35</f>
        <v>0</v>
      </c>
      <c r="G35" s="8">
        <f>FC_OTH_CP_SH_E!G35+FC_OTH_CP_SC_E!G35+FC_OTH_CP_HW_E!G35+FC_OTH_CP_CA_E!G35</f>
        <v>0</v>
      </c>
      <c r="H35" s="8">
        <f>FC_OTH_CP_SH_E!H35+FC_OTH_CP_SC_E!H35+FC_OTH_CP_HW_E!H35+FC_OTH_CP_CA_E!H35</f>
        <v>0</v>
      </c>
      <c r="I35" s="8">
        <f>FC_OTH_CP_SH_E!I35+FC_OTH_CP_SC_E!I35+FC_OTH_CP_HW_E!I35+FC_OTH_CP_CA_E!I35</f>
        <v>0</v>
      </c>
      <c r="J35" s="8">
        <f>FC_OTH_CP_SH_E!J35+FC_OTH_CP_SC_E!J35+FC_OTH_CP_HW_E!J35+FC_OTH_CP_CA_E!J35</f>
        <v>0</v>
      </c>
      <c r="K35" s="8">
        <f>FC_OTH_CP_SH_E!K35+FC_OTH_CP_SC_E!K35+FC_OTH_CP_HW_E!K35+FC_OTH_CP_CA_E!K35</f>
        <v>0</v>
      </c>
      <c r="L35" s="8">
        <f>FC_OTH_CP_SH_E!L35+FC_OTH_CP_SC_E!L35+FC_OTH_CP_HW_E!L35+FC_OTH_CP_CA_E!L35</f>
        <v>0</v>
      </c>
      <c r="M35" s="8">
        <f>FC_OTH_CP_SH_E!M35+FC_OTH_CP_SC_E!M35+FC_OTH_CP_HW_E!M35+FC_OTH_CP_CA_E!M35</f>
        <v>0</v>
      </c>
      <c r="N35" s="8">
        <f>FC_OTH_CP_SH_E!N35+FC_OTH_CP_SC_E!N35+FC_OTH_CP_HW_E!N35+FC_OTH_CP_CA_E!N35</f>
        <v>0</v>
      </c>
      <c r="O35" s="8">
        <f>FC_OTH_CP_SH_E!O35+FC_OTH_CP_SC_E!O35+FC_OTH_CP_HW_E!O35+FC_OTH_CP_CA_E!O35</f>
        <v>0</v>
      </c>
      <c r="P35" s="8">
        <f>FC_OTH_CP_SH_E!P35+FC_OTH_CP_SC_E!P35+FC_OTH_CP_HW_E!P35+FC_OTH_CP_CA_E!P35</f>
        <v>0</v>
      </c>
      <c r="Q35" s="8">
        <f>FC_OTH_CP_SH_E!Q35+FC_OTH_CP_SC_E!Q35+FC_OTH_CP_HW_E!Q35+FC_OTH_CP_CA_E!Q35</f>
        <v>0</v>
      </c>
      <c r="R35" s="8">
        <f>FC_OTH_CP_SH_E!R35+FC_OTH_CP_SC_E!R35+FC_OTH_CP_HW_E!R35+FC_OTH_CP_CA_E!R35</f>
        <v>0</v>
      </c>
      <c r="S35" s="8">
        <f>FC_OTH_CP_SH_E!S35+FC_OTH_CP_SC_E!S35+FC_OTH_CP_HW_E!S35+FC_OTH_CP_CA_E!S35</f>
        <v>0</v>
      </c>
      <c r="T35" s="8">
        <f>FC_OTH_CP_SH_E!T35+FC_OTH_CP_SC_E!T35+FC_OTH_CP_HW_E!T35+FC_OTH_CP_CA_E!T35</f>
        <v>0</v>
      </c>
      <c r="U35" s="8">
        <f>FC_OTH_CP_SH_E!U35+FC_OTH_CP_SC_E!U35+FC_OTH_CP_HW_E!U35+FC_OTH_CP_CA_E!U35</f>
        <v>0</v>
      </c>
      <c r="V35" s="8">
        <f>FC_OTH_CP_SH_E!V35+FC_OTH_CP_SC_E!V35+FC_OTH_CP_HW_E!V35+FC_OTH_CP_CA_E!V35</f>
        <v>0</v>
      </c>
      <c r="W35" s="8">
        <f>FC_OTH_CP_SH_E!W35+FC_OTH_CP_SC_E!W35+FC_OTH_CP_HW_E!W35+FC_OTH_CP_CA_E!W35</f>
        <v>0</v>
      </c>
      <c r="X35" s="8">
        <f>FC_OTH_CP_SH_E!X35+FC_OTH_CP_SC_E!X35+FC_OTH_CP_HW_E!X35+FC_OTH_CP_CA_E!X35</f>
        <v>0</v>
      </c>
      <c r="Y35" s="8">
        <f>FC_OTH_CP_SH_E!Y35+FC_OTH_CP_SC_E!Y35+FC_OTH_CP_HW_E!Y35+FC_OTH_CP_CA_E!Y35</f>
        <v>0</v>
      </c>
      <c r="Z35" s="8">
        <f>FC_OTH_CP_SH_E!Z35+FC_OTH_CP_SC_E!Z35+FC_OTH_CP_HW_E!Z35+FC_OTH_CP_CA_E!Z35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FC_OTH_CP_SH_E!C36+FC_OTH_CP_SC_E!C36+FC_OTH_CP_HW_E!C36+FC_OTH_CP_CA_E!C36</f>
        <v>146.24697096</v>
      </c>
      <c r="D36" s="8">
        <f>FC_OTH_CP_SH_E!D36+FC_OTH_CP_SC_E!D36+FC_OTH_CP_HW_E!D36+FC_OTH_CP_CA_E!D36</f>
        <v>110.43133524000004</v>
      </c>
      <c r="E36" s="8">
        <f>FC_OTH_CP_SH_E!E36+FC_OTH_CP_SC_E!E36+FC_OTH_CP_HW_E!E36+FC_OTH_CP_CA_E!E36</f>
        <v>164.15467523999999</v>
      </c>
      <c r="F36" s="8">
        <f>FC_OTH_CP_SH_E!F36+FC_OTH_CP_SC_E!F36+FC_OTH_CP_HW_E!F36+FC_OTH_CP_CA_E!F36</f>
        <v>179.07772428000004</v>
      </c>
      <c r="G36" s="8">
        <f>FC_OTH_CP_SH_E!G36+FC_OTH_CP_SC_E!G36+FC_OTH_CP_HW_E!G36+FC_OTH_CP_CA_E!G36</f>
        <v>208.96834572000006</v>
      </c>
      <c r="H36" s="8">
        <f>FC_OTH_CP_SH_E!H36+FC_OTH_CP_SC_E!H36+FC_OTH_CP_HW_E!H36+FC_OTH_CP_CA_E!H36</f>
        <v>301.51128527999992</v>
      </c>
      <c r="I36" s="8">
        <f>FC_OTH_CP_SH_E!I36+FC_OTH_CP_SC_E!I36+FC_OTH_CP_HW_E!I36+FC_OTH_CP_CA_E!I36</f>
        <v>271.65882672000004</v>
      </c>
      <c r="J36" s="8">
        <f>FC_OTH_CP_SH_E!J36+FC_OTH_CP_SC_E!J36+FC_OTH_CP_HW_E!J36+FC_OTH_CP_CA_E!J36</f>
        <v>287.35739999999987</v>
      </c>
      <c r="K36" s="8">
        <f>FC_OTH_CP_SH_E!K36+FC_OTH_CP_SC_E!K36+FC_OTH_CP_HW_E!K36+FC_OTH_CP_CA_E!K36</f>
        <v>322.18852427999997</v>
      </c>
      <c r="L36" s="8">
        <f>FC_OTH_CP_SH_E!L36+FC_OTH_CP_SC_E!L36+FC_OTH_CP_HW_E!L36+FC_OTH_CP_CA_E!L36</f>
        <v>301.87042524000003</v>
      </c>
      <c r="M36" s="8">
        <f>FC_OTH_CP_SH_E!M36+FC_OTH_CP_SC_E!M36+FC_OTH_CP_HW_E!M36+FC_OTH_CP_CA_E!M36</f>
        <v>139.32472427999994</v>
      </c>
      <c r="N36" s="8">
        <f>FC_OTH_CP_SH_E!N36+FC_OTH_CP_SC_E!N36+FC_OTH_CP_HW_E!N36+FC_OTH_CP_CA_E!N36</f>
        <v>136.42230096000009</v>
      </c>
      <c r="O36" s="8">
        <f>FC_OTH_CP_SH_E!O36+FC_OTH_CP_SC_E!O36+FC_OTH_CP_HW_E!O36+FC_OTH_CP_CA_E!O36</f>
        <v>121.90927572000005</v>
      </c>
      <c r="P36" s="8">
        <f>FC_OTH_CP_SH_E!P36+FC_OTH_CP_SC_E!P36+FC_OTH_CP_HW_E!P36+FC_OTH_CP_CA_E!P36</f>
        <v>124.81169904000001</v>
      </c>
      <c r="Q36" s="8">
        <f>FC_OTH_CP_SH_E!Q36+FC_OTH_CP_SC_E!Q36+FC_OTH_CP_HW_E!Q36+FC_OTH_CP_CA_E!Q36</f>
        <v>200.27947571999991</v>
      </c>
      <c r="R36" s="8">
        <f>FC_OTH_CP_SH_E!R36+FC_OTH_CP_SC_E!R36+FC_OTH_CP_HW_E!R36+FC_OTH_CP_CA_E!R36</f>
        <v>214.79250096000001</v>
      </c>
      <c r="S36" s="8">
        <f>FC_OTH_CP_SH_E!S36+FC_OTH_CP_SC_E!S36+FC_OTH_CP_HW_E!S36+FC_OTH_CP_CA_E!S36</f>
        <v>200.27947571999999</v>
      </c>
      <c r="T36" s="8">
        <f>FC_OTH_CP_SH_E!T36+FC_OTH_CP_SC_E!T36+FC_OTH_CP_HW_E!T36+FC_OTH_CP_CA_E!T36</f>
        <v>200.34626076000009</v>
      </c>
      <c r="U36" s="8">
        <f>FC_OTH_CP_SH_E!U36+FC_OTH_CP_SC_E!U36+FC_OTH_CP_HW_E!U36+FC_OTH_CP_CA_E!U36</f>
        <v>259.74791928000019</v>
      </c>
      <c r="V36" s="8">
        <f>FC_OTH_CP_SH_E!V36+FC_OTH_CP_SC_E!V36+FC_OTH_CP_HW_E!V36+FC_OTH_CP_CA_E!V36</f>
        <v>246.69189827999998</v>
      </c>
      <c r="W36" s="8">
        <f>FC_OTH_CP_SH_E!W36+FC_OTH_CP_SC_E!W36+FC_OTH_CP_HW_E!W36+FC_OTH_CP_CA_E!W36</f>
        <v>165.51786239999987</v>
      </c>
      <c r="X36" s="8">
        <f>FC_OTH_CP_SH_E!X36+FC_OTH_CP_SC_E!X36+FC_OTH_CP_HW_E!X36+FC_OTH_CP_CA_E!X36</f>
        <v>143.73685295999996</v>
      </c>
      <c r="Y36" s="8">
        <f>FC_OTH_CP_SH_E!Y36+FC_OTH_CP_SC_E!Y36+FC_OTH_CP_HW_E!Y36+FC_OTH_CP_CA_E!Y36</f>
        <v>200.14590564000002</v>
      </c>
      <c r="Z36" s="8">
        <f>FC_OTH_CP_SH_E!Z36+FC_OTH_CP_SC_E!Z36+FC_OTH_CP_HW_E!Z36+FC_OTH_CP_CA_E!Z36</f>
        <v>201.0136568399999</v>
      </c>
    </row>
    <row r="37" spans="1:26" ht="11.25" customHeight="1" x14ac:dyDescent="0.2">
      <c r="A37" s="28" t="s">
        <v>60</v>
      </c>
      <c r="B37" s="7" t="s">
        <v>61</v>
      </c>
      <c r="C37" s="8">
        <f>FC_OTH_CP_SH_E!C37+FC_OTH_CP_SC_E!C37+FC_OTH_CP_HW_E!C37+FC_OTH_CP_CA_E!C37</f>
        <v>0</v>
      </c>
      <c r="D37" s="8">
        <f>FC_OTH_CP_SH_E!D37+FC_OTH_CP_SC_E!D37+FC_OTH_CP_HW_E!D37+FC_OTH_CP_CA_E!D37</f>
        <v>0</v>
      </c>
      <c r="E37" s="8">
        <f>FC_OTH_CP_SH_E!E37+FC_OTH_CP_SC_E!E37+FC_OTH_CP_HW_E!E37+FC_OTH_CP_CA_E!E37</f>
        <v>0</v>
      </c>
      <c r="F37" s="8">
        <f>FC_OTH_CP_SH_E!F37+FC_OTH_CP_SC_E!F37+FC_OTH_CP_HW_E!F37+FC_OTH_CP_CA_E!F37</f>
        <v>0</v>
      </c>
      <c r="G37" s="8">
        <f>FC_OTH_CP_SH_E!G37+FC_OTH_CP_SC_E!G37+FC_OTH_CP_HW_E!G37+FC_OTH_CP_CA_E!G37</f>
        <v>0</v>
      </c>
      <c r="H37" s="8">
        <f>FC_OTH_CP_SH_E!H37+FC_OTH_CP_SC_E!H37+FC_OTH_CP_HW_E!H37+FC_OTH_CP_CA_E!H37</f>
        <v>0</v>
      </c>
      <c r="I37" s="8">
        <f>FC_OTH_CP_SH_E!I37+FC_OTH_CP_SC_E!I37+FC_OTH_CP_HW_E!I37+FC_OTH_CP_CA_E!I37</f>
        <v>0</v>
      </c>
      <c r="J37" s="8">
        <f>FC_OTH_CP_SH_E!J37+FC_OTH_CP_SC_E!J37+FC_OTH_CP_HW_E!J37+FC_OTH_CP_CA_E!J37</f>
        <v>0</v>
      </c>
      <c r="K37" s="8">
        <f>FC_OTH_CP_SH_E!K37+FC_OTH_CP_SC_E!K37+FC_OTH_CP_HW_E!K37+FC_OTH_CP_CA_E!K37</f>
        <v>0</v>
      </c>
      <c r="L37" s="8">
        <f>FC_OTH_CP_SH_E!L37+FC_OTH_CP_SC_E!L37+FC_OTH_CP_HW_E!L37+FC_OTH_CP_CA_E!L37</f>
        <v>3.0491445599999998</v>
      </c>
      <c r="M37" s="8">
        <f>FC_OTH_CP_SH_E!M37+FC_OTH_CP_SC_E!M37+FC_OTH_CP_HW_E!M37+FC_OTH_CP_CA_E!M37</f>
        <v>3.0491445599999998</v>
      </c>
      <c r="N37" s="8">
        <f>FC_OTH_CP_SH_E!N37+FC_OTH_CP_SC_E!N37+FC_OTH_CP_HW_E!N37+FC_OTH_CP_CA_E!N37</f>
        <v>0</v>
      </c>
      <c r="O37" s="8">
        <f>FC_OTH_CP_SH_E!O37+FC_OTH_CP_SC_E!O37+FC_OTH_CP_HW_E!O37+FC_OTH_CP_CA_E!O37</f>
        <v>0</v>
      </c>
      <c r="P37" s="8">
        <f>FC_OTH_CP_SH_E!P37+FC_OTH_CP_SC_E!P37+FC_OTH_CP_HW_E!P37+FC_OTH_CP_CA_E!P37</f>
        <v>0</v>
      </c>
      <c r="Q37" s="8">
        <f>FC_OTH_CP_SH_E!Q37+FC_OTH_CP_SC_E!Q37+FC_OTH_CP_HW_E!Q37+FC_OTH_CP_CA_E!Q37</f>
        <v>0</v>
      </c>
      <c r="R37" s="8">
        <f>FC_OTH_CP_SH_E!R37+FC_OTH_CP_SC_E!R37+FC_OTH_CP_HW_E!R37+FC_OTH_CP_CA_E!R37</f>
        <v>0</v>
      </c>
      <c r="S37" s="8">
        <f>FC_OTH_CP_SH_E!S37+FC_OTH_CP_SC_E!S37+FC_OTH_CP_HW_E!S37+FC_OTH_CP_CA_E!S37</f>
        <v>0</v>
      </c>
      <c r="T37" s="8">
        <f>FC_OTH_CP_SH_E!T37+FC_OTH_CP_SC_E!T37+FC_OTH_CP_HW_E!T37+FC_OTH_CP_CA_E!T37</f>
        <v>0</v>
      </c>
      <c r="U37" s="8">
        <f>FC_OTH_CP_SH_E!U37+FC_OTH_CP_SC_E!U37+FC_OTH_CP_HW_E!U37+FC_OTH_CP_CA_E!U37</f>
        <v>0</v>
      </c>
      <c r="V37" s="8">
        <f>FC_OTH_CP_SH_E!V37+FC_OTH_CP_SC_E!V37+FC_OTH_CP_HW_E!V37+FC_OTH_CP_CA_E!V37</f>
        <v>0</v>
      </c>
      <c r="W37" s="8">
        <f>FC_OTH_CP_SH_E!W37+FC_OTH_CP_SC_E!W37+FC_OTH_CP_HW_E!W37+FC_OTH_CP_CA_E!W37</f>
        <v>0</v>
      </c>
      <c r="X37" s="8">
        <f>FC_OTH_CP_SH_E!X37+FC_OTH_CP_SC_E!X37+FC_OTH_CP_HW_E!X37+FC_OTH_CP_CA_E!X37</f>
        <v>0</v>
      </c>
      <c r="Y37" s="8">
        <f>FC_OTH_CP_SH_E!Y37+FC_OTH_CP_SC_E!Y37+FC_OTH_CP_HW_E!Y37+FC_OTH_CP_CA_E!Y37</f>
        <v>0</v>
      </c>
      <c r="Z37" s="8">
        <f>FC_OTH_CP_SH_E!Z37+FC_OTH_CP_SC_E!Z37+FC_OTH_CP_HW_E!Z37+FC_OTH_CP_CA_E!Z37</f>
        <v>0</v>
      </c>
    </row>
    <row r="38" spans="1:26" ht="11.25" customHeight="1" x14ac:dyDescent="0.2">
      <c r="A38" s="28" t="s">
        <v>62</v>
      </c>
      <c r="B38" s="7" t="s">
        <v>63</v>
      </c>
      <c r="C38" s="8">
        <f>FC_OTH_CP_SH_E!C38+FC_OTH_CP_SC_E!C38+FC_OTH_CP_HW_E!C38+FC_OTH_CP_CA_E!C38</f>
        <v>0</v>
      </c>
      <c r="D38" s="8">
        <f>FC_OTH_CP_SH_E!D38+FC_OTH_CP_SC_E!D38+FC_OTH_CP_HW_E!D38+FC_OTH_CP_CA_E!D38</f>
        <v>0</v>
      </c>
      <c r="E38" s="8">
        <f>FC_OTH_CP_SH_E!E38+FC_OTH_CP_SC_E!E38+FC_OTH_CP_HW_E!E38+FC_OTH_CP_CA_E!E38</f>
        <v>0</v>
      </c>
      <c r="F38" s="8">
        <f>FC_OTH_CP_SH_E!F38+FC_OTH_CP_SC_E!F38+FC_OTH_CP_HW_E!F38+FC_OTH_CP_CA_E!F38</f>
        <v>0</v>
      </c>
      <c r="G38" s="8">
        <f>FC_OTH_CP_SH_E!G38+FC_OTH_CP_SC_E!G38+FC_OTH_CP_HW_E!G38+FC_OTH_CP_CA_E!G38</f>
        <v>0</v>
      </c>
      <c r="H38" s="8">
        <f>FC_OTH_CP_SH_E!H38+FC_OTH_CP_SC_E!H38+FC_OTH_CP_HW_E!H38+FC_OTH_CP_CA_E!H38</f>
        <v>0</v>
      </c>
      <c r="I38" s="8">
        <f>FC_OTH_CP_SH_E!I38+FC_OTH_CP_SC_E!I38+FC_OTH_CP_HW_E!I38+FC_OTH_CP_CA_E!I38</f>
        <v>0</v>
      </c>
      <c r="J38" s="8">
        <f>FC_OTH_CP_SH_E!J38+FC_OTH_CP_SC_E!J38+FC_OTH_CP_HW_E!J38+FC_OTH_CP_CA_E!J38</f>
        <v>0</v>
      </c>
      <c r="K38" s="8">
        <f>FC_OTH_CP_SH_E!K38+FC_OTH_CP_SC_E!K38+FC_OTH_CP_HW_E!K38+FC_OTH_CP_CA_E!K38</f>
        <v>0</v>
      </c>
      <c r="L38" s="8">
        <f>FC_OTH_CP_SH_E!L38+FC_OTH_CP_SC_E!L38+FC_OTH_CP_HW_E!L38+FC_OTH_CP_CA_E!L38</f>
        <v>0</v>
      </c>
      <c r="M38" s="8">
        <f>FC_OTH_CP_SH_E!M38+FC_OTH_CP_SC_E!M38+FC_OTH_CP_HW_E!M38+FC_OTH_CP_CA_E!M38</f>
        <v>0</v>
      </c>
      <c r="N38" s="8">
        <f>FC_OTH_CP_SH_E!N38+FC_OTH_CP_SC_E!N38+FC_OTH_CP_HW_E!N38+FC_OTH_CP_CA_E!N38</f>
        <v>0</v>
      </c>
      <c r="O38" s="8">
        <f>FC_OTH_CP_SH_E!O38+FC_OTH_CP_SC_E!O38+FC_OTH_CP_HW_E!O38+FC_OTH_CP_CA_E!O38</f>
        <v>0</v>
      </c>
      <c r="P38" s="8">
        <f>FC_OTH_CP_SH_E!P38+FC_OTH_CP_SC_E!P38+FC_OTH_CP_HW_E!P38+FC_OTH_CP_CA_E!P38</f>
        <v>0</v>
      </c>
      <c r="Q38" s="8">
        <f>FC_OTH_CP_SH_E!Q38+FC_OTH_CP_SC_E!Q38+FC_OTH_CP_HW_E!Q38+FC_OTH_CP_CA_E!Q38</f>
        <v>0</v>
      </c>
      <c r="R38" s="8">
        <f>FC_OTH_CP_SH_E!R38+FC_OTH_CP_SC_E!R38+FC_OTH_CP_HW_E!R38+FC_OTH_CP_CA_E!R38</f>
        <v>0</v>
      </c>
      <c r="S38" s="8">
        <f>FC_OTH_CP_SH_E!S38+FC_OTH_CP_SC_E!S38+FC_OTH_CP_HW_E!S38+FC_OTH_CP_CA_E!S38</f>
        <v>0</v>
      </c>
      <c r="T38" s="8">
        <f>FC_OTH_CP_SH_E!T38+FC_OTH_CP_SC_E!T38+FC_OTH_CP_HW_E!T38+FC_OTH_CP_CA_E!T38</f>
        <v>0</v>
      </c>
      <c r="U38" s="8">
        <f>FC_OTH_CP_SH_E!U38+FC_OTH_CP_SC_E!U38+FC_OTH_CP_HW_E!U38+FC_OTH_CP_CA_E!U38</f>
        <v>0.52970399999999951</v>
      </c>
      <c r="V38" s="8">
        <f>FC_OTH_CP_SH_E!V38+FC_OTH_CP_SC_E!V38+FC_OTH_CP_HW_E!V38+FC_OTH_CP_CA_E!V38</f>
        <v>0.37573199999999984</v>
      </c>
      <c r="W38" s="8">
        <f>FC_OTH_CP_SH_E!W38+FC_OTH_CP_SC_E!W38+FC_OTH_CP_HW_E!W38+FC_OTH_CP_CA_E!W38</f>
        <v>0.52970399999999973</v>
      </c>
      <c r="X38" s="8">
        <f>FC_OTH_CP_SH_E!X38+FC_OTH_CP_SC_E!X38+FC_OTH_CP_HW_E!X38+FC_OTH_CP_CA_E!X38</f>
        <v>0.33868799999999977</v>
      </c>
      <c r="Y38" s="8">
        <f>FC_OTH_CP_SH_E!Y38+FC_OTH_CP_SC_E!Y38+FC_OTH_CP_HW_E!Y38+FC_OTH_CP_CA_E!Y38</f>
        <v>0</v>
      </c>
      <c r="Z38" s="8">
        <f>FC_OTH_CP_SH_E!Z38+FC_OTH_CP_SC_E!Z38+FC_OTH_CP_HW_E!Z38+FC_OTH_CP_CA_E!Z38</f>
        <v>0.57279600000000019</v>
      </c>
    </row>
    <row r="39" spans="1:26" ht="11.25" customHeight="1" x14ac:dyDescent="0.2">
      <c r="A39" s="28" t="s">
        <v>64</v>
      </c>
      <c r="B39" s="7" t="s">
        <v>65</v>
      </c>
      <c r="C39" s="8">
        <f>FC_OTH_CP_SH_E!C39+FC_OTH_CP_SC_E!C39+FC_OTH_CP_HW_E!C39+FC_OTH_CP_CA_E!C39</f>
        <v>0</v>
      </c>
      <c r="D39" s="8">
        <f>FC_OTH_CP_SH_E!D39+FC_OTH_CP_SC_E!D39+FC_OTH_CP_HW_E!D39+FC_OTH_CP_CA_E!D39</f>
        <v>0</v>
      </c>
      <c r="E39" s="8">
        <f>FC_OTH_CP_SH_E!E39+FC_OTH_CP_SC_E!E39+FC_OTH_CP_HW_E!E39+FC_OTH_CP_CA_E!E39</f>
        <v>0</v>
      </c>
      <c r="F39" s="8">
        <f>FC_OTH_CP_SH_E!F39+FC_OTH_CP_SC_E!F39+FC_OTH_CP_HW_E!F39+FC_OTH_CP_CA_E!F39</f>
        <v>0</v>
      </c>
      <c r="G39" s="8">
        <f>FC_OTH_CP_SH_E!G39+FC_OTH_CP_SC_E!G39+FC_OTH_CP_HW_E!G39+FC_OTH_CP_CA_E!G39</f>
        <v>0</v>
      </c>
      <c r="H39" s="8">
        <f>FC_OTH_CP_SH_E!H39+FC_OTH_CP_SC_E!H39+FC_OTH_CP_HW_E!H39+FC_OTH_CP_CA_E!H39</f>
        <v>0</v>
      </c>
      <c r="I39" s="8">
        <f>FC_OTH_CP_SH_E!I39+FC_OTH_CP_SC_E!I39+FC_OTH_CP_HW_E!I39+FC_OTH_CP_CA_E!I39</f>
        <v>0</v>
      </c>
      <c r="J39" s="8">
        <f>FC_OTH_CP_SH_E!J39+FC_OTH_CP_SC_E!J39+FC_OTH_CP_HW_E!J39+FC_OTH_CP_CA_E!J39</f>
        <v>0</v>
      </c>
      <c r="K39" s="8">
        <f>FC_OTH_CP_SH_E!K39+FC_OTH_CP_SC_E!K39+FC_OTH_CP_HW_E!K39+FC_OTH_CP_CA_E!K39</f>
        <v>0</v>
      </c>
      <c r="L39" s="8">
        <f>FC_OTH_CP_SH_E!L39+FC_OTH_CP_SC_E!L39+FC_OTH_CP_HW_E!L39+FC_OTH_CP_CA_E!L39</f>
        <v>0</v>
      </c>
      <c r="M39" s="8">
        <f>FC_OTH_CP_SH_E!M39+FC_OTH_CP_SC_E!M39+FC_OTH_CP_HW_E!M39+FC_OTH_CP_CA_E!M39</f>
        <v>0</v>
      </c>
      <c r="N39" s="8">
        <f>FC_OTH_CP_SH_E!N39+FC_OTH_CP_SC_E!N39+FC_OTH_CP_HW_E!N39+FC_OTH_CP_CA_E!N39</f>
        <v>0</v>
      </c>
      <c r="O39" s="8">
        <f>FC_OTH_CP_SH_E!O39+FC_OTH_CP_SC_E!O39+FC_OTH_CP_HW_E!O39+FC_OTH_CP_CA_E!O39</f>
        <v>0</v>
      </c>
      <c r="P39" s="8">
        <f>FC_OTH_CP_SH_E!P39+FC_OTH_CP_SC_E!P39+FC_OTH_CP_HW_E!P39+FC_OTH_CP_CA_E!P39</f>
        <v>0</v>
      </c>
      <c r="Q39" s="8">
        <f>FC_OTH_CP_SH_E!Q39+FC_OTH_CP_SC_E!Q39+FC_OTH_CP_HW_E!Q39+FC_OTH_CP_CA_E!Q39</f>
        <v>0</v>
      </c>
      <c r="R39" s="8">
        <f>FC_OTH_CP_SH_E!R39+FC_OTH_CP_SC_E!R39+FC_OTH_CP_HW_E!R39+FC_OTH_CP_CA_E!R39</f>
        <v>0</v>
      </c>
      <c r="S39" s="8">
        <f>FC_OTH_CP_SH_E!S39+FC_OTH_CP_SC_E!S39+FC_OTH_CP_HW_E!S39+FC_OTH_CP_CA_E!S39</f>
        <v>0</v>
      </c>
      <c r="T39" s="8">
        <f>FC_OTH_CP_SH_E!T39+FC_OTH_CP_SC_E!T39+FC_OTH_CP_HW_E!T39+FC_OTH_CP_CA_E!T39</f>
        <v>0</v>
      </c>
      <c r="U39" s="8">
        <f>FC_OTH_CP_SH_E!U39+FC_OTH_CP_SC_E!U39+FC_OTH_CP_HW_E!U39+FC_OTH_CP_CA_E!U39</f>
        <v>0</v>
      </c>
      <c r="V39" s="8">
        <f>FC_OTH_CP_SH_E!V39+FC_OTH_CP_SC_E!V39+FC_OTH_CP_HW_E!V39+FC_OTH_CP_CA_E!V39</f>
        <v>0</v>
      </c>
      <c r="W39" s="8">
        <f>FC_OTH_CP_SH_E!W39+FC_OTH_CP_SC_E!W39+FC_OTH_CP_HW_E!W39+FC_OTH_CP_CA_E!W39</f>
        <v>0</v>
      </c>
      <c r="X39" s="8">
        <f>FC_OTH_CP_SH_E!X39+FC_OTH_CP_SC_E!X39+FC_OTH_CP_HW_E!X39+FC_OTH_CP_CA_E!X39</f>
        <v>0</v>
      </c>
      <c r="Y39" s="8">
        <f>FC_OTH_CP_SH_E!Y39+FC_OTH_CP_SC_E!Y39+FC_OTH_CP_HW_E!Y39+FC_OTH_CP_CA_E!Y39</f>
        <v>0</v>
      </c>
      <c r="Z39" s="8">
        <f>FC_OTH_CP_SH_E!Z39+FC_OTH_CP_SC_E!Z39+FC_OTH_CP_HW_E!Z39+FC_OTH_CP_CA_E!Z39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FC_OTH_CP_SH_E!C40+FC_OTH_CP_SC_E!C40+FC_OTH_CP_HW_E!C40+FC_OTH_CP_CA_E!C40</f>
        <v>105.79877928000001</v>
      </c>
      <c r="D40" s="8">
        <f>FC_OTH_CP_SH_E!D40+FC_OTH_CP_SC_E!D40+FC_OTH_CP_HW_E!D40+FC_OTH_CP_CA_E!D40</f>
        <v>67.326354719999998</v>
      </c>
      <c r="E40" s="8">
        <f>FC_OTH_CP_SH_E!E40+FC_OTH_CP_SC_E!E40+FC_OTH_CP_HW_E!E40+FC_OTH_CP_CA_E!E40</f>
        <v>44.884409040000001</v>
      </c>
      <c r="F40" s="8">
        <f>FC_OTH_CP_SH_E!F40+FC_OTH_CP_SC_E!F40+FC_OTH_CP_HW_E!F40+FC_OTH_CP_CA_E!F40</f>
        <v>54.502385759999996</v>
      </c>
      <c r="G40" s="8">
        <f>FC_OTH_CP_SH_E!G40+FC_OTH_CP_SC_E!G40+FC_OTH_CP_HW_E!G40+FC_OTH_CP_CA_E!G40</f>
        <v>41.678157960000007</v>
      </c>
      <c r="H40" s="8">
        <f>FC_OTH_CP_SH_E!H40+FC_OTH_CP_SC_E!H40+FC_OTH_CP_HW_E!H40+FC_OTH_CP_CA_E!H40</f>
        <v>76.944590280000028</v>
      </c>
      <c r="I40" s="8">
        <f>FC_OTH_CP_SH_E!I40+FC_OTH_CP_SC_E!I40+FC_OTH_CP_HW_E!I40+FC_OTH_CP_CA_E!I40</f>
        <v>80.150582520000043</v>
      </c>
      <c r="J40" s="8">
        <f>FC_OTH_CP_SH_E!J40+FC_OTH_CP_SC_E!J40+FC_OTH_CP_HW_E!J40+FC_OTH_CP_CA_E!J40</f>
        <v>77.292471239999983</v>
      </c>
      <c r="K40" s="8">
        <f>FC_OTH_CP_SH_E!K40+FC_OTH_CP_SC_E!K40+FC_OTH_CP_HW_E!K40+FC_OTH_CP_CA_E!K40</f>
        <v>86.567484960000058</v>
      </c>
      <c r="L40" s="8">
        <f>FC_OTH_CP_SH_E!L40+FC_OTH_CP_SC_E!L40+FC_OTH_CP_HW_E!L40+FC_OTH_CP_CA_E!L40</f>
        <v>86.567484960000002</v>
      </c>
      <c r="M40" s="8">
        <f>FC_OTH_CP_SH_E!M40+FC_OTH_CP_SC_E!M40+FC_OTH_CP_HW_E!M40+FC_OTH_CP_CA_E!M40</f>
        <v>86.567484960000002</v>
      </c>
      <c r="N40" s="8">
        <f>FC_OTH_CP_SH_E!N40+FC_OTH_CP_SC_E!N40+FC_OTH_CP_HW_E!N40+FC_OTH_CP_CA_E!N40</f>
        <v>77.292471239999983</v>
      </c>
      <c r="O40" s="8">
        <f>FC_OTH_CP_SH_E!O40+FC_OTH_CP_SC_E!O40+FC_OTH_CP_HW_E!O40+FC_OTH_CP_CA_E!O40</f>
        <v>46.375586279999993</v>
      </c>
      <c r="P40" s="8">
        <f>FC_OTH_CP_SH_E!P40+FC_OTH_CP_SC_E!P40+FC_OTH_CP_HW_E!P40+FC_OTH_CP_CA_E!P40</f>
        <v>58.742184960000017</v>
      </c>
      <c r="Q40" s="8">
        <f>FC_OTH_CP_SH_E!Q40+FC_OTH_CP_SC_E!Q40+FC_OTH_CP_HW_E!Q40+FC_OTH_CP_CA_E!Q40</f>
        <v>68.017457519999965</v>
      </c>
      <c r="R40" s="8">
        <f>FC_OTH_CP_SH_E!R40+FC_OTH_CP_SC_E!R40+FC_OTH_CP_HW_E!R40+FC_OTH_CP_CA_E!R40</f>
        <v>77.292471240000012</v>
      </c>
      <c r="S40" s="8">
        <f>FC_OTH_CP_SH_E!S40+FC_OTH_CP_SC_E!S40+FC_OTH_CP_HW_E!S40+FC_OTH_CP_CA_E!S40</f>
        <v>43.283742480000008</v>
      </c>
      <c r="T40" s="8">
        <f>FC_OTH_CP_SH_E!T40+FC_OTH_CP_SC_E!T40+FC_OTH_CP_HW_E!T40+FC_OTH_CP_CA_E!T40</f>
        <v>44.035155000000003</v>
      </c>
      <c r="U40" s="8">
        <f>FC_OTH_CP_SH_E!U40+FC_OTH_CP_SC_E!U40+FC_OTH_CP_HW_E!U40+FC_OTH_CP_CA_E!U40</f>
        <v>59.011378559999955</v>
      </c>
      <c r="V40" s="8">
        <f>FC_OTH_CP_SH_E!V40+FC_OTH_CP_SC_E!V40+FC_OTH_CP_HW_E!V40+FC_OTH_CP_CA_E!V40</f>
        <v>60.921876599999983</v>
      </c>
      <c r="W40" s="8">
        <f>FC_OTH_CP_SH_E!W40+FC_OTH_CP_SC_E!W40+FC_OTH_CP_HW_E!W40+FC_OTH_CP_CA_E!W40</f>
        <v>66.681843119999968</v>
      </c>
      <c r="X40" s="8">
        <f>FC_OTH_CP_SH_E!X40+FC_OTH_CP_SC_E!X40+FC_OTH_CP_HW_E!X40+FC_OTH_CP_CA_E!X40</f>
        <v>73.31358275999996</v>
      </c>
      <c r="Y40" s="8">
        <f>FC_OTH_CP_SH_E!Y40+FC_OTH_CP_SC_E!Y40+FC_OTH_CP_HW_E!Y40+FC_OTH_CP_CA_E!Y40</f>
        <v>89.996338439999931</v>
      </c>
      <c r="Z40" s="8">
        <f>FC_OTH_CP_SH_E!Z40+FC_OTH_CP_SC_E!Z40+FC_OTH_CP_HW_E!Z40+FC_OTH_CP_CA_E!Z40</f>
        <v>49.080723120000016</v>
      </c>
    </row>
    <row r="41" spans="1:26" ht="11.25" customHeight="1" x14ac:dyDescent="0.2">
      <c r="A41" s="28" t="s">
        <v>68</v>
      </c>
      <c r="B41" s="7" t="s">
        <v>69</v>
      </c>
      <c r="C41" s="8">
        <f>FC_OTH_CP_SH_E!C41+FC_OTH_CP_SC_E!C41+FC_OTH_CP_HW_E!C41+FC_OTH_CP_CA_E!C41</f>
        <v>28.342979999999997</v>
      </c>
      <c r="D41" s="8">
        <f>FC_OTH_CP_SH_E!D41+FC_OTH_CP_SC_E!D41+FC_OTH_CP_HW_E!D41+FC_OTH_CP_CA_E!D41</f>
        <v>22.044626280000003</v>
      </c>
      <c r="E41" s="8">
        <f>FC_OTH_CP_SH_E!E41+FC_OTH_CP_SC_E!E41+FC_OTH_CP_HW_E!E41+FC_OTH_CP_CA_E!E41</f>
        <v>15.746013720000001</v>
      </c>
      <c r="F41" s="8">
        <f>FC_OTH_CP_SH_E!F41+FC_OTH_CP_SC_E!F41+FC_OTH_CP_HW_E!F41+FC_OTH_CP_CA_E!F41</f>
        <v>12.596966279999998</v>
      </c>
      <c r="G41" s="8">
        <f>FC_OTH_CP_SH_E!G41+FC_OTH_CP_SC_E!G41+FC_OTH_CP_HW_E!G41+FC_OTH_CP_CA_E!G41</f>
        <v>9.4367887200000009</v>
      </c>
      <c r="H41" s="8">
        <f>FC_OTH_CP_SH_E!H41+FC_OTH_CP_SC_E!H41+FC_OTH_CP_HW_E!H41+FC_OTH_CP_CA_E!H41</f>
        <v>9.4367887200000045</v>
      </c>
      <c r="I41" s="8">
        <f>FC_OTH_CP_SH_E!I41+FC_OTH_CP_SC_E!I41+FC_OTH_CP_HW_E!I41+FC_OTH_CP_CA_E!I41</f>
        <v>6.2913650400000023</v>
      </c>
      <c r="J41" s="8">
        <f>FC_OTH_CP_SH_E!J41+FC_OTH_CP_SC_E!J41+FC_OTH_CP_HW_E!J41+FC_OTH_CP_CA_E!J41</f>
        <v>3.1456825199999985</v>
      </c>
      <c r="K41" s="8">
        <f>FC_OTH_CP_SH_E!K41+FC_OTH_CP_SC_E!K41+FC_OTH_CP_HW_E!K41+FC_OTH_CP_CA_E!K41</f>
        <v>0</v>
      </c>
      <c r="L41" s="8">
        <f>FC_OTH_CP_SH_E!L41+FC_OTH_CP_SC_E!L41+FC_OTH_CP_HW_E!L41+FC_OTH_CP_CA_E!L41</f>
        <v>0</v>
      </c>
      <c r="M41" s="8">
        <f>FC_OTH_CP_SH_E!M41+FC_OTH_CP_SC_E!M41+FC_OTH_CP_HW_E!M41+FC_OTH_CP_CA_E!M41</f>
        <v>0</v>
      </c>
      <c r="N41" s="8">
        <f>FC_OTH_CP_SH_E!N41+FC_OTH_CP_SC_E!N41+FC_OTH_CP_HW_E!N41+FC_OTH_CP_CA_E!N41</f>
        <v>0</v>
      </c>
      <c r="O41" s="8">
        <f>FC_OTH_CP_SH_E!O41+FC_OTH_CP_SC_E!O41+FC_OTH_CP_HW_E!O41+FC_OTH_CP_CA_E!O41</f>
        <v>0</v>
      </c>
      <c r="P41" s="8">
        <f>FC_OTH_CP_SH_E!P41+FC_OTH_CP_SC_E!P41+FC_OTH_CP_HW_E!P41+FC_OTH_CP_CA_E!P41</f>
        <v>0</v>
      </c>
      <c r="Q41" s="8">
        <f>FC_OTH_CP_SH_E!Q41+FC_OTH_CP_SC_E!Q41+FC_OTH_CP_HW_E!Q41+FC_OTH_CP_CA_E!Q41</f>
        <v>0</v>
      </c>
      <c r="R41" s="8">
        <f>FC_OTH_CP_SH_E!R41+FC_OTH_CP_SC_E!R41+FC_OTH_CP_HW_E!R41+FC_OTH_CP_CA_E!R41</f>
        <v>0</v>
      </c>
      <c r="S41" s="8">
        <f>FC_OTH_CP_SH_E!S41+FC_OTH_CP_SC_E!S41+FC_OTH_CP_HW_E!S41+FC_OTH_CP_CA_E!S41</f>
        <v>0</v>
      </c>
      <c r="T41" s="8">
        <f>FC_OTH_CP_SH_E!T41+FC_OTH_CP_SC_E!T41+FC_OTH_CP_HW_E!T41+FC_OTH_CP_CA_E!T41</f>
        <v>1.2683160000000001E-2</v>
      </c>
      <c r="U41" s="8">
        <f>FC_OTH_CP_SH_E!U41+FC_OTH_CP_SC_E!U41+FC_OTH_CP_HW_E!U41+FC_OTH_CP_CA_E!U41</f>
        <v>6.2121599999999961E-3</v>
      </c>
      <c r="V41" s="8">
        <f>FC_OTH_CP_SH_E!V41+FC_OTH_CP_SC_E!V41+FC_OTH_CP_HW_E!V41+FC_OTH_CP_CA_E!V41</f>
        <v>6.2121599999999978E-3</v>
      </c>
      <c r="W41" s="8">
        <f>FC_OTH_CP_SH_E!W41+FC_OTH_CP_SC_E!W41+FC_OTH_CP_HW_E!W41+FC_OTH_CP_CA_E!W41</f>
        <v>0.16358687999999993</v>
      </c>
      <c r="X41" s="8">
        <f>FC_OTH_CP_SH_E!X41+FC_OTH_CP_SC_E!X41+FC_OTH_CP_HW_E!X41+FC_OTH_CP_CA_E!X41</f>
        <v>0.13847939999999995</v>
      </c>
      <c r="Y41" s="8">
        <f>FC_OTH_CP_SH_E!Y41+FC_OTH_CP_SC_E!Y41+FC_OTH_CP_HW_E!Y41+FC_OTH_CP_CA_E!Y41</f>
        <v>8.1793439999999967E-2</v>
      </c>
      <c r="Z41" s="8">
        <f>FC_OTH_CP_SH_E!Z41+FC_OTH_CP_SC_E!Z41+FC_OTH_CP_HW_E!Z41+FC_OTH_CP_CA_E!Z41</f>
        <v>7.8687360000000012E-2</v>
      </c>
    </row>
    <row r="42" spans="1:26" ht="11.25" customHeight="1" x14ac:dyDescent="0.2">
      <c r="A42" s="28" t="s">
        <v>70</v>
      </c>
      <c r="B42" s="7" t="s">
        <v>71</v>
      </c>
      <c r="C42" s="8">
        <f>FC_OTH_CP_SH_E!C42+FC_OTH_CP_SC_E!C42+FC_OTH_CP_HW_E!C42+FC_OTH_CP_CA_E!C42</f>
        <v>0</v>
      </c>
      <c r="D42" s="8">
        <f>FC_OTH_CP_SH_E!D42+FC_OTH_CP_SC_E!D42+FC_OTH_CP_HW_E!D42+FC_OTH_CP_CA_E!D42</f>
        <v>0</v>
      </c>
      <c r="E42" s="8">
        <f>FC_OTH_CP_SH_E!E42+FC_OTH_CP_SC_E!E42+FC_OTH_CP_HW_E!E42+FC_OTH_CP_CA_E!E42</f>
        <v>0</v>
      </c>
      <c r="F42" s="8">
        <f>FC_OTH_CP_SH_E!F42+FC_OTH_CP_SC_E!F42+FC_OTH_CP_HW_E!F42+FC_OTH_CP_CA_E!F42</f>
        <v>0</v>
      </c>
      <c r="G42" s="8">
        <f>FC_OTH_CP_SH_E!G42+FC_OTH_CP_SC_E!G42+FC_OTH_CP_HW_E!G42+FC_OTH_CP_CA_E!G42</f>
        <v>0</v>
      </c>
      <c r="H42" s="8">
        <f>FC_OTH_CP_SH_E!H42+FC_OTH_CP_SC_E!H42+FC_OTH_CP_HW_E!H42+FC_OTH_CP_CA_E!H42</f>
        <v>0</v>
      </c>
      <c r="I42" s="8">
        <f>FC_OTH_CP_SH_E!I42+FC_OTH_CP_SC_E!I42+FC_OTH_CP_HW_E!I42+FC_OTH_CP_CA_E!I42</f>
        <v>0</v>
      </c>
      <c r="J42" s="8">
        <f>FC_OTH_CP_SH_E!J42+FC_OTH_CP_SC_E!J42+FC_OTH_CP_HW_E!J42+FC_OTH_CP_CA_E!J42</f>
        <v>0</v>
      </c>
      <c r="K42" s="8">
        <f>FC_OTH_CP_SH_E!K42+FC_OTH_CP_SC_E!K42+FC_OTH_CP_HW_E!K42+FC_OTH_CP_CA_E!K42</f>
        <v>0</v>
      </c>
      <c r="L42" s="8">
        <f>FC_OTH_CP_SH_E!L42+FC_OTH_CP_SC_E!L42+FC_OTH_CP_HW_E!L42+FC_OTH_CP_CA_E!L42</f>
        <v>0</v>
      </c>
      <c r="M42" s="8">
        <f>FC_OTH_CP_SH_E!M42+FC_OTH_CP_SC_E!M42+FC_OTH_CP_HW_E!M42+FC_OTH_CP_CA_E!M42</f>
        <v>0</v>
      </c>
      <c r="N42" s="8">
        <f>FC_OTH_CP_SH_E!N42+FC_OTH_CP_SC_E!N42+FC_OTH_CP_HW_E!N42+FC_OTH_CP_CA_E!N42</f>
        <v>0</v>
      </c>
      <c r="O42" s="8">
        <f>FC_OTH_CP_SH_E!O42+FC_OTH_CP_SC_E!O42+FC_OTH_CP_HW_E!O42+FC_OTH_CP_CA_E!O42</f>
        <v>0</v>
      </c>
      <c r="P42" s="8">
        <f>FC_OTH_CP_SH_E!P42+FC_OTH_CP_SC_E!P42+FC_OTH_CP_HW_E!P42+FC_OTH_CP_CA_E!P42</f>
        <v>0</v>
      </c>
      <c r="Q42" s="8">
        <f>FC_OTH_CP_SH_E!Q42+FC_OTH_CP_SC_E!Q42+FC_OTH_CP_HW_E!Q42+FC_OTH_CP_CA_E!Q42</f>
        <v>0</v>
      </c>
      <c r="R42" s="8">
        <f>FC_OTH_CP_SH_E!R42+FC_OTH_CP_SC_E!R42+FC_OTH_CP_HW_E!R42+FC_OTH_CP_CA_E!R42</f>
        <v>0</v>
      </c>
      <c r="S42" s="8">
        <f>FC_OTH_CP_SH_E!S42+FC_OTH_CP_SC_E!S42+FC_OTH_CP_HW_E!S42+FC_OTH_CP_CA_E!S42</f>
        <v>0</v>
      </c>
      <c r="T42" s="8">
        <f>FC_OTH_CP_SH_E!T42+FC_OTH_CP_SC_E!T42+FC_OTH_CP_HW_E!T42+FC_OTH_CP_CA_E!T42</f>
        <v>0</v>
      </c>
      <c r="U42" s="8">
        <f>FC_OTH_CP_SH_E!U42+FC_OTH_CP_SC_E!U42+FC_OTH_CP_HW_E!U42+FC_OTH_CP_CA_E!U42</f>
        <v>0</v>
      </c>
      <c r="V42" s="8">
        <f>FC_OTH_CP_SH_E!V42+FC_OTH_CP_SC_E!V42+FC_OTH_CP_HW_E!V42+FC_OTH_CP_CA_E!V42</f>
        <v>0</v>
      </c>
      <c r="W42" s="8">
        <f>FC_OTH_CP_SH_E!W42+FC_OTH_CP_SC_E!W42+FC_OTH_CP_HW_E!W42+FC_OTH_CP_CA_E!W42</f>
        <v>0</v>
      </c>
      <c r="X42" s="8">
        <f>FC_OTH_CP_SH_E!X42+FC_OTH_CP_SC_E!X42+FC_OTH_CP_HW_E!X42+FC_OTH_CP_CA_E!X42</f>
        <v>0</v>
      </c>
      <c r="Y42" s="8">
        <f>FC_OTH_CP_SH_E!Y42+FC_OTH_CP_SC_E!Y42+FC_OTH_CP_HW_E!Y42+FC_OTH_CP_CA_E!Y42</f>
        <v>0</v>
      </c>
      <c r="Z42" s="8">
        <f>FC_OTH_CP_SH_E!Z42+FC_OTH_CP_SC_E!Z42+FC_OTH_CP_HW_E!Z42+FC_OTH_CP_CA_E!Z42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FC_OTH_CP_SH_E!C43+FC_OTH_CP_SC_E!C43+FC_OTH_CP_HW_E!C43+FC_OTH_CP_CA_E!C43</f>
        <v>866.90330999999969</v>
      </c>
      <c r="D43" s="8">
        <f>FC_OTH_CP_SH_E!D43+FC_OTH_CP_SC_E!D43+FC_OTH_CP_HW_E!D43+FC_OTH_CP_CA_E!D43</f>
        <v>1041.441118115637</v>
      </c>
      <c r="E43" s="8">
        <f>FC_OTH_CP_SH_E!E43+FC_OTH_CP_SC_E!E43+FC_OTH_CP_HW_E!E43+FC_OTH_CP_CA_E!E43</f>
        <v>1079.8866878243055</v>
      </c>
      <c r="F43" s="8">
        <f>FC_OTH_CP_SH_E!F43+FC_OTH_CP_SC_E!F43+FC_OTH_CP_HW_E!F43+FC_OTH_CP_CA_E!F43</f>
        <v>1118.332257532973</v>
      </c>
      <c r="G43" s="8">
        <f>FC_OTH_CP_SH_E!G43+FC_OTH_CP_SC_E!G43+FC_OTH_CP_HW_E!G43+FC_OTH_CP_CA_E!G43</f>
        <v>1072.3914723599996</v>
      </c>
      <c r="H43" s="8">
        <f>FC_OTH_CP_SH_E!H43+FC_OTH_CP_SC_E!H43+FC_OTH_CP_HW_E!H43+FC_OTH_CP_CA_E!H43</f>
        <v>971.12564172000009</v>
      </c>
      <c r="I43" s="8">
        <f>FC_OTH_CP_SH_E!I43+FC_OTH_CP_SC_E!I43+FC_OTH_CP_HW_E!I43+FC_OTH_CP_CA_E!I43</f>
        <v>869.85981108000033</v>
      </c>
      <c r="J43" s="8">
        <f>FC_OTH_CP_SH_E!J43+FC_OTH_CP_SC_E!J43+FC_OTH_CP_HW_E!J43+FC_OTH_CP_CA_E!J43</f>
        <v>946.3310999999992</v>
      </c>
      <c r="K43" s="8">
        <f>FC_OTH_CP_SH_E!K43+FC_OTH_CP_SC_E!K43+FC_OTH_CP_HW_E!K43+FC_OTH_CP_CA_E!K43</f>
        <v>640.44621108000013</v>
      </c>
      <c r="L43" s="8">
        <f>FC_OTH_CP_SH_E!L43+FC_OTH_CP_SC_E!L43+FC_OTH_CP_HW_E!L43+FC_OTH_CP_CA_E!L43</f>
        <v>876.23244071999989</v>
      </c>
      <c r="M43" s="8">
        <f>FC_OTH_CP_SH_E!M43+FC_OTH_CP_SC_E!M43+FC_OTH_CP_HW_E!M43+FC_OTH_CP_CA_E!M43</f>
        <v>337.74777036</v>
      </c>
      <c r="N43" s="8">
        <f>FC_OTH_CP_SH_E!N43+FC_OTH_CP_SC_E!N43+FC_OTH_CP_HW_E!N43+FC_OTH_CP_CA_E!N43</f>
        <v>321.81632963999971</v>
      </c>
      <c r="O43" s="8">
        <f>FC_OTH_CP_SH_E!O43+FC_OTH_CP_SC_E!O43+FC_OTH_CP_HW_E!O43+FC_OTH_CP_CA_E!O43</f>
        <v>242.15885928</v>
      </c>
      <c r="P43" s="8">
        <f>FC_OTH_CP_SH_E!P43+FC_OTH_CP_SC_E!P43+FC_OTH_CP_HW_E!P43+FC_OTH_CP_CA_E!P43</f>
        <v>219.85452216000002</v>
      </c>
      <c r="Q43" s="8">
        <f>FC_OTH_CP_SH_E!Q43+FC_OTH_CP_SC_E!Q43+FC_OTH_CP_HW_E!Q43+FC_OTH_CP_CA_E!Q43</f>
        <v>194.36427035999992</v>
      </c>
      <c r="R43" s="8">
        <f>FC_OTH_CP_SH_E!R43+FC_OTH_CP_SC_E!R43+FC_OTH_CP_HW_E!R43+FC_OTH_CP_CA_E!R43</f>
        <v>191.17808892000002</v>
      </c>
      <c r="S43" s="8">
        <f>FC_OTH_CP_SH_E!S43+FC_OTH_CP_SC_E!S43+FC_OTH_CP_HW_E!S43+FC_OTH_CP_CA_E!S43</f>
        <v>178.43282963999997</v>
      </c>
      <c r="T43" s="8">
        <f>FC_OTH_CP_SH_E!T43+FC_OTH_CP_SC_E!T43+FC_OTH_CP_HW_E!T43+FC_OTH_CP_CA_E!T43</f>
        <v>172.90769652</v>
      </c>
      <c r="U43" s="8">
        <f>FC_OTH_CP_SH_E!U43+FC_OTH_CP_SC_E!U43+FC_OTH_CP_HW_E!U43+FC_OTH_CP_CA_E!U43</f>
        <v>175.09993019999982</v>
      </c>
      <c r="V43" s="8">
        <f>FC_OTH_CP_SH_E!V43+FC_OTH_CP_SC_E!V43+FC_OTH_CP_HW_E!V43+FC_OTH_CP_CA_E!V43</f>
        <v>195.77889863999997</v>
      </c>
      <c r="W43" s="8">
        <f>FC_OTH_CP_SH_E!W43+FC_OTH_CP_SC_E!W43+FC_OTH_CP_HW_E!W43+FC_OTH_CP_CA_E!W43</f>
        <v>136.63500551999994</v>
      </c>
      <c r="X43" s="8">
        <f>FC_OTH_CP_SH_E!X43+FC_OTH_CP_SC_E!X43+FC_OTH_CP_HW_E!X43+FC_OTH_CP_CA_E!X43</f>
        <v>147.82852187999993</v>
      </c>
      <c r="Y43" s="8">
        <f>FC_OTH_CP_SH_E!Y43+FC_OTH_CP_SC_E!Y43+FC_OTH_CP_HW_E!Y43+FC_OTH_CP_CA_E!Y43</f>
        <v>109.7869453199999</v>
      </c>
      <c r="Z43" s="8">
        <f>FC_OTH_CP_SH_E!Z43+FC_OTH_CP_SC_E!Z43+FC_OTH_CP_HW_E!Z43+FC_OTH_CP_CA_E!Z43</f>
        <v>113.10730703999999</v>
      </c>
    </row>
    <row r="44" spans="1:26" ht="11.25" customHeight="1" x14ac:dyDescent="0.2">
      <c r="A44" s="28" t="s">
        <v>74</v>
      </c>
      <c r="B44" s="7" t="s">
        <v>75</v>
      </c>
      <c r="C44" s="8">
        <f>FC_OTH_CP_SH_E!C44+FC_OTH_CP_SC_E!C44+FC_OTH_CP_HW_E!C44+FC_OTH_CP_CA_E!C44</f>
        <v>0</v>
      </c>
      <c r="D44" s="8">
        <f>FC_OTH_CP_SH_E!D44+FC_OTH_CP_SC_E!D44+FC_OTH_CP_HW_E!D44+FC_OTH_CP_CA_E!D44</f>
        <v>0</v>
      </c>
      <c r="E44" s="8">
        <f>FC_OTH_CP_SH_E!E44+FC_OTH_CP_SC_E!E44+FC_OTH_CP_HW_E!E44+FC_OTH_CP_CA_E!E44</f>
        <v>0</v>
      </c>
      <c r="F44" s="8">
        <f>FC_OTH_CP_SH_E!F44+FC_OTH_CP_SC_E!F44+FC_OTH_CP_HW_E!F44+FC_OTH_CP_CA_E!F44</f>
        <v>0</v>
      </c>
      <c r="G44" s="8">
        <f>FC_OTH_CP_SH_E!G44+FC_OTH_CP_SC_E!G44+FC_OTH_CP_HW_E!G44+FC_OTH_CP_CA_E!G44</f>
        <v>342.17772192000007</v>
      </c>
      <c r="H44" s="8">
        <f>FC_OTH_CP_SH_E!H44+FC_OTH_CP_SC_E!H44+FC_OTH_CP_HW_E!H44+FC_OTH_CP_CA_E!H44</f>
        <v>572.37002784000015</v>
      </c>
      <c r="I44" s="8">
        <f>FC_OTH_CP_SH_E!I44+FC_OTH_CP_SC_E!I44+FC_OTH_CP_HW_E!I44+FC_OTH_CP_CA_E!I44</f>
        <v>550.59486912000023</v>
      </c>
      <c r="J44" s="8">
        <f>FC_OTH_CP_SH_E!J44+FC_OTH_CP_SC_E!J44+FC_OTH_CP_HW_E!J44+FC_OTH_CP_CA_E!J44</f>
        <v>278.63999999999987</v>
      </c>
      <c r="K44" s="8">
        <f>FC_OTH_CP_SH_E!K44+FC_OTH_CP_SC_E!K44+FC_OTH_CP_HW_E!K44+FC_OTH_CP_CA_E!K44</f>
        <v>173.37593808000008</v>
      </c>
      <c r="L44" s="8">
        <f>FC_OTH_CP_SH_E!L44+FC_OTH_CP_SC_E!L44+FC_OTH_CP_HW_E!L44+FC_OTH_CP_CA_E!L44</f>
        <v>130.03209287999999</v>
      </c>
      <c r="M44" s="8">
        <f>FC_OTH_CP_SH_E!M44+FC_OTH_CP_SC_E!M44+FC_OTH_CP_HW_E!M44+FC_OTH_CP_CA_E!M44</f>
        <v>247.68003095999995</v>
      </c>
      <c r="N44" s="8">
        <f>FC_OTH_CP_SH_E!N44+FC_OTH_CP_SC_E!N44+FC_OTH_CP_HW_E!N44+FC_OTH_CP_CA_E!N44</f>
        <v>92.879907119999984</v>
      </c>
      <c r="O44" s="8">
        <f>FC_OTH_CP_SH_E!O44+FC_OTH_CP_SC_E!O44+FC_OTH_CP_HW_E!O44+FC_OTH_CP_CA_E!O44</f>
        <v>80.496030960000013</v>
      </c>
      <c r="P44" s="8">
        <f>FC_OTH_CP_SH_E!P44+FC_OTH_CP_SC_E!P44+FC_OTH_CP_HW_E!P44+FC_OTH_CP_CA_E!P44</f>
        <v>65.015907120000008</v>
      </c>
      <c r="Q44" s="8">
        <f>FC_OTH_CP_SH_E!Q44+FC_OTH_CP_SC_E!Q44+FC_OTH_CP_HW_E!Q44+FC_OTH_CP_CA_E!Q44</f>
        <v>58.823969039999994</v>
      </c>
      <c r="R44" s="8">
        <f>FC_OTH_CP_SH_E!R44+FC_OTH_CP_SC_E!R44+FC_OTH_CP_HW_E!R44+FC_OTH_CP_CA_E!R44</f>
        <v>95.975876159999984</v>
      </c>
      <c r="S44" s="8">
        <f>FC_OTH_CP_SH_E!S44+FC_OTH_CP_SC_E!S44+FC_OTH_CP_HW_E!S44+FC_OTH_CP_CA_E!S44</f>
        <v>65.01590711999998</v>
      </c>
      <c r="T44" s="8">
        <f>FC_OTH_CP_SH_E!T44+FC_OTH_CP_SC_E!T44+FC_OTH_CP_HW_E!T44+FC_OTH_CP_CA_E!T44</f>
        <v>54.641304000000005</v>
      </c>
      <c r="U44" s="8">
        <f>FC_OTH_CP_SH_E!U44+FC_OTH_CP_SC_E!U44+FC_OTH_CP_HW_E!U44+FC_OTH_CP_CA_E!U44</f>
        <v>46.300772879999961</v>
      </c>
      <c r="V44" s="8">
        <f>FC_OTH_CP_SH_E!V44+FC_OTH_CP_SC_E!V44+FC_OTH_CP_HW_E!V44+FC_OTH_CP_CA_E!V44</f>
        <v>47.118023999999977</v>
      </c>
      <c r="W44" s="8">
        <f>FC_OTH_CP_SH_E!W44+FC_OTH_CP_SC_E!W44+FC_OTH_CP_HW_E!W44+FC_OTH_CP_CA_E!W44</f>
        <v>47.121089039999987</v>
      </c>
      <c r="X44" s="8">
        <f>FC_OTH_CP_SH_E!X44+FC_OTH_CP_SC_E!X44+FC_OTH_CP_HW_E!X44+FC_OTH_CP_CA_E!X44</f>
        <v>27.548300879999989</v>
      </c>
      <c r="Y44" s="8">
        <f>FC_OTH_CP_SH_E!Y44+FC_OTH_CP_SC_E!Y44+FC_OTH_CP_HW_E!Y44+FC_OTH_CP_CA_E!Y44</f>
        <v>36.678219119999966</v>
      </c>
      <c r="Z44" s="8">
        <f>FC_OTH_CP_SH_E!Z44+FC_OTH_CP_SC_E!Z44+FC_OTH_CP_HW_E!Z44+FC_OTH_CP_CA_E!Z44</f>
        <v>49.009710960000021</v>
      </c>
    </row>
    <row r="45" spans="1:26" ht="11.25" customHeight="1" x14ac:dyDescent="0.2">
      <c r="A45" s="28" t="s">
        <v>76</v>
      </c>
      <c r="B45" s="7" t="s">
        <v>77</v>
      </c>
      <c r="C45" s="8">
        <f>FC_OTH_CP_SH_E!C45+FC_OTH_CP_SC_E!C45+FC_OTH_CP_HW_E!C45+FC_OTH_CP_CA_E!C45</f>
        <v>0</v>
      </c>
      <c r="D45" s="8">
        <f>FC_OTH_CP_SH_E!D45+FC_OTH_CP_SC_E!D45+FC_OTH_CP_HW_E!D45+FC_OTH_CP_CA_E!D45</f>
        <v>0</v>
      </c>
      <c r="E45" s="8">
        <f>FC_OTH_CP_SH_E!E45+FC_OTH_CP_SC_E!E45+FC_OTH_CP_HW_E!E45+FC_OTH_CP_CA_E!E45</f>
        <v>0</v>
      </c>
      <c r="F45" s="8">
        <f>FC_OTH_CP_SH_E!F45+FC_OTH_CP_SC_E!F45+FC_OTH_CP_HW_E!F45+FC_OTH_CP_CA_E!F45</f>
        <v>0</v>
      </c>
      <c r="G45" s="8">
        <f>FC_OTH_CP_SH_E!G45+FC_OTH_CP_SC_E!G45+FC_OTH_CP_HW_E!G45+FC_OTH_CP_CA_E!G45</f>
        <v>0</v>
      </c>
      <c r="H45" s="8">
        <f>FC_OTH_CP_SH_E!H45+FC_OTH_CP_SC_E!H45+FC_OTH_CP_HW_E!H45+FC_OTH_CP_CA_E!H45</f>
        <v>0</v>
      </c>
      <c r="I45" s="8">
        <f>FC_OTH_CP_SH_E!I45+FC_OTH_CP_SC_E!I45+FC_OTH_CP_HW_E!I45+FC_OTH_CP_CA_E!I45</f>
        <v>0</v>
      </c>
      <c r="J45" s="8">
        <f>FC_OTH_CP_SH_E!J45+FC_OTH_CP_SC_E!J45+FC_OTH_CP_HW_E!J45+FC_OTH_CP_CA_E!J45</f>
        <v>0</v>
      </c>
      <c r="K45" s="8">
        <f>FC_OTH_CP_SH_E!K45+FC_OTH_CP_SC_E!K45+FC_OTH_CP_HW_E!K45+FC_OTH_CP_CA_E!K45</f>
        <v>0</v>
      </c>
      <c r="L45" s="8">
        <f>FC_OTH_CP_SH_E!L45+FC_OTH_CP_SC_E!L45+FC_OTH_CP_HW_E!L45+FC_OTH_CP_CA_E!L45</f>
        <v>0</v>
      </c>
      <c r="M45" s="8">
        <f>FC_OTH_CP_SH_E!M45+FC_OTH_CP_SC_E!M45+FC_OTH_CP_HW_E!M45+FC_OTH_CP_CA_E!M45</f>
        <v>0</v>
      </c>
      <c r="N45" s="8">
        <f>FC_OTH_CP_SH_E!N45+FC_OTH_CP_SC_E!N45+FC_OTH_CP_HW_E!N45+FC_OTH_CP_CA_E!N45</f>
        <v>0</v>
      </c>
      <c r="O45" s="8">
        <f>FC_OTH_CP_SH_E!O45+FC_OTH_CP_SC_E!O45+FC_OTH_CP_HW_E!O45+FC_OTH_CP_CA_E!O45</f>
        <v>0</v>
      </c>
      <c r="P45" s="8">
        <f>FC_OTH_CP_SH_E!P45+FC_OTH_CP_SC_E!P45+FC_OTH_CP_HW_E!P45+FC_OTH_CP_CA_E!P45</f>
        <v>0</v>
      </c>
      <c r="Q45" s="8">
        <f>FC_OTH_CP_SH_E!Q45+FC_OTH_CP_SC_E!Q45+FC_OTH_CP_HW_E!Q45+FC_OTH_CP_CA_E!Q45</f>
        <v>0</v>
      </c>
      <c r="R45" s="8">
        <f>FC_OTH_CP_SH_E!R45+FC_OTH_CP_SC_E!R45+FC_OTH_CP_HW_E!R45+FC_OTH_CP_CA_E!R45</f>
        <v>0</v>
      </c>
      <c r="S45" s="8">
        <f>FC_OTH_CP_SH_E!S45+FC_OTH_CP_SC_E!S45+FC_OTH_CP_HW_E!S45+FC_OTH_CP_CA_E!S45</f>
        <v>0</v>
      </c>
      <c r="T45" s="8">
        <f>FC_OTH_CP_SH_E!T45+FC_OTH_CP_SC_E!T45+FC_OTH_CP_HW_E!T45+FC_OTH_CP_CA_E!T45</f>
        <v>0</v>
      </c>
      <c r="U45" s="8">
        <f>FC_OTH_CP_SH_E!U45+FC_OTH_CP_SC_E!U45+FC_OTH_CP_HW_E!U45+FC_OTH_CP_CA_E!U45</f>
        <v>0</v>
      </c>
      <c r="V45" s="8">
        <f>FC_OTH_CP_SH_E!V45+FC_OTH_CP_SC_E!V45+FC_OTH_CP_HW_E!V45+FC_OTH_CP_CA_E!V45</f>
        <v>0</v>
      </c>
      <c r="W45" s="8">
        <f>FC_OTH_CP_SH_E!W45+FC_OTH_CP_SC_E!W45+FC_OTH_CP_HW_E!W45+FC_OTH_CP_CA_E!W45</f>
        <v>0</v>
      </c>
      <c r="X45" s="8">
        <f>FC_OTH_CP_SH_E!X45+FC_OTH_CP_SC_E!X45+FC_OTH_CP_HW_E!X45+FC_OTH_CP_CA_E!X45</f>
        <v>0</v>
      </c>
      <c r="Y45" s="8">
        <f>FC_OTH_CP_SH_E!Y45+FC_OTH_CP_SC_E!Y45+FC_OTH_CP_HW_E!Y45+FC_OTH_CP_CA_E!Y45</f>
        <v>0</v>
      </c>
      <c r="Z45" s="8">
        <f>FC_OTH_CP_SH_E!Z45+FC_OTH_CP_SC_E!Z45+FC_OTH_CP_HW_E!Z45+FC_OTH_CP_CA_E!Z45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FC_OTH_CP_SH_E!C46+FC_OTH_CP_SC_E!C46+FC_OTH_CP_HW_E!C46+FC_OTH_CP_CA_E!C46</f>
        <v>0</v>
      </c>
      <c r="D46" s="8">
        <f>FC_OTH_CP_SH_E!D46+FC_OTH_CP_SC_E!D46+FC_OTH_CP_HW_E!D46+FC_OTH_CP_CA_E!D46</f>
        <v>0</v>
      </c>
      <c r="E46" s="8">
        <f>FC_OTH_CP_SH_E!E46+FC_OTH_CP_SC_E!E46+FC_OTH_CP_HW_E!E46+FC_OTH_CP_CA_E!E46</f>
        <v>0</v>
      </c>
      <c r="F46" s="8">
        <f>FC_OTH_CP_SH_E!F46+FC_OTH_CP_SC_E!F46+FC_OTH_CP_HW_E!F46+FC_OTH_CP_CA_E!F46</f>
        <v>0</v>
      </c>
      <c r="G46" s="8">
        <f>FC_OTH_CP_SH_E!G46+FC_OTH_CP_SC_E!G46+FC_OTH_CP_HW_E!G46+FC_OTH_CP_CA_E!G46</f>
        <v>0</v>
      </c>
      <c r="H46" s="8">
        <f>FC_OTH_CP_SH_E!H46+FC_OTH_CP_SC_E!H46+FC_OTH_CP_HW_E!H46+FC_OTH_CP_CA_E!H46</f>
        <v>0</v>
      </c>
      <c r="I46" s="8">
        <f>FC_OTH_CP_SH_E!I46+FC_OTH_CP_SC_E!I46+FC_OTH_CP_HW_E!I46+FC_OTH_CP_CA_E!I46</f>
        <v>0</v>
      </c>
      <c r="J46" s="8">
        <f>FC_OTH_CP_SH_E!J46+FC_OTH_CP_SC_E!J46+FC_OTH_CP_HW_E!J46+FC_OTH_CP_CA_E!J46</f>
        <v>0</v>
      </c>
      <c r="K46" s="8">
        <f>FC_OTH_CP_SH_E!K46+FC_OTH_CP_SC_E!K46+FC_OTH_CP_HW_E!K46+FC_OTH_CP_CA_E!K46</f>
        <v>0</v>
      </c>
      <c r="L46" s="8">
        <f>FC_OTH_CP_SH_E!L46+FC_OTH_CP_SC_E!L46+FC_OTH_CP_HW_E!L46+FC_OTH_CP_CA_E!L46</f>
        <v>0</v>
      </c>
      <c r="M46" s="8">
        <f>FC_OTH_CP_SH_E!M46+FC_OTH_CP_SC_E!M46+FC_OTH_CP_HW_E!M46+FC_OTH_CP_CA_E!M46</f>
        <v>0</v>
      </c>
      <c r="N46" s="8">
        <f>FC_OTH_CP_SH_E!N46+FC_OTH_CP_SC_E!N46+FC_OTH_CP_HW_E!N46+FC_OTH_CP_CA_E!N46</f>
        <v>0</v>
      </c>
      <c r="O46" s="8">
        <f>FC_OTH_CP_SH_E!O46+FC_OTH_CP_SC_E!O46+FC_OTH_CP_HW_E!O46+FC_OTH_CP_CA_E!O46</f>
        <v>0</v>
      </c>
      <c r="P46" s="8">
        <f>FC_OTH_CP_SH_E!P46+FC_OTH_CP_SC_E!P46+FC_OTH_CP_HW_E!P46+FC_OTH_CP_CA_E!P46</f>
        <v>0</v>
      </c>
      <c r="Q46" s="8">
        <f>FC_OTH_CP_SH_E!Q46+FC_OTH_CP_SC_E!Q46+FC_OTH_CP_HW_E!Q46+FC_OTH_CP_CA_E!Q46</f>
        <v>0</v>
      </c>
      <c r="R46" s="8">
        <f>FC_OTH_CP_SH_E!R46+FC_OTH_CP_SC_E!R46+FC_OTH_CP_HW_E!R46+FC_OTH_CP_CA_E!R46</f>
        <v>0</v>
      </c>
      <c r="S46" s="8">
        <f>FC_OTH_CP_SH_E!S46+FC_OTH_CP_SC_E!S46+FC_OTH_CP_HW_E!S46+FC_OTH_CP_CA_E!S46</f>
        <v>0</v>
      </c>
      <c r="T46" s="8">
        <f>FC_OTH_CP_SH_E!T46+FC_OTH_CP_SC_E!T46+FC_OTH_CP_HW_E!T46+FC_OTH_CP_CA_E!T46</f>
        <v>0</v>
      </c>
      <c r="U46" s="8">
        <f>FC_OTH_CP_SH_E!U46+FC_OTH_CP_SC_E!U46+FC_OTH_CP_HW_E!U46+FC_OTH_CP_CA_E!U46</f>
        <v>0</v>
      </c>
      <c r="V46" s="8">
        <f>FC_OTH_CP_SH_E!V46+FC_OTH_CP_SC_E!V46+FC_OTH_CP_HW_E!V46+FC_OTH_CP_CA_E!V46</f>
        <v>0</v>
      </c>
      <c r="W46" s="8">
        <f>FC_OTH_CP_SH_E!W46+FC_OTH_CP_SC_E!W46+FC_OTH_CP_HW_E!W46+FC_OTH_CP_CA_E!W46</f>
        <v>0</v>
      </c>
      <c r="X46" s="8">
        <f>FC_OTH_CP_SH_E!X46+FC_OTH_CP_SC_E!X46+FC_OTH_CP_HW_E!X46+FC_OTH_CP_CA_E!X46</f>
        <v>0</v>
      </c>
      <c r="Y46" s="8">
        <f>FC_OTH_CP_SH_E!Y46+FC_OTH_CP_SC_E!Y46+FC_OTH_CP_HW_E!Y46+FC_OTH_CP_CA_E!Y46</f>
        <v>0</v>
      </c>
      <c r="Z46" s="8">
        <f>FC_OTH_CP_SH_E!Z46+FC_OTH_CP_SC_E!Z46+FC_OTH_CP_HW_E!Z46+FC_OTH_CP_CA_E!Z46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FC_OTH_CP_SH_E!C47+FC_OTH_CP_SC_E!C47+FC_OTH_CP_HW_E!C47+FC_OTH_CP_CA_E!C47</f>
        <v>0</v>
      </c>
      <c r="D47" s="8">
        <f>FC_OTH_CP_SH_E!D47+FC_OTH_CP_SC_E!D47+FC_OTH_CP_HW_E!D47+FC_OTH_CP_CA_E!D47</f>
        <v>0</v>
      </c>
      <c r="E47" s="8">
        <f>FC_OTH_CP_SH_E!E47+FC_OTH_CP_SC_E!E47+FC_OTH_CP_HW_E!E47+FC_OTH_CP_CA_E!E47</f>
        <v>0</v>
      </c>
      <c r="F47" s="8">
        <f>FC_OTH_CP_SH_E!F47+FC_OTH_CP_SC_E!F47+FC_OTH_CP_HW_E!F47+FC_OTH_CP_CA_E!F47</f>
        <v>0</v>
      </c>
      <c r="G47" s="8">
        <f>FC_OTH_CP_SH_E!G47+FC_OTH_CP_SC_E!G47+FC_OTH_CP_HW_E!G47+FC_OTH_CP_CA_E!G47</f>
        <v>0</v>
      </c>
      <c r="H47" s="8">
        <f>FC_OTH_CP_SH_E!H47+FC_OTH_CP_SC_E!H47+FC_OTH_CP_HW_E!H47+FC_OTH_CP_CA_E!H47</f>
        <v>0</v>
      </c>
      <c r="I47" s="8">
        <f>FC_OTH_CP_SH_E!I47+FC_OTH_CP_SC_E!I47+FC_OTH_CP_HW_E!I47+FC_OTH_CP_CA_E!I47</f>
        <v>0</v>
      </c>
      <c r="J47" s="8">
        <f>FC_OTH_CP_SH_E!J47+FC_OTH_CP_SC_E!J47+FC_OTH_CP_HW_E!J47+FC_OTH_CP_CA_E!J47</f>
        <v>0</v>
      </c>
      <c r="K47" s="8">
        <f>FC_OTH_CP_SH_E!K47+FC_OTH_CP_SC_E!K47+FC_OTH_CP_HW_E!K47+FC_OTH_CP_CA_E!K47</f>
        <v>0</v>
      </c>
      <c r="L47" s="8">
        <f>FC_OTH_CP_SH_E!L47+FC_OTH_CP_SC_E!L47+FC_OTH_CP_HW_E!L47+FC_OTH_CP_CA_E!L47</f>
        <v>0</v>
      </c>
      <c r="M47" s="8">
        <f>FC_OTH_CP_SH_E!M47+FC_OTH_CP_SC_E!M47+FC_OTH_CP_HW_E!M47+FC_OTH_CP_CA_E!M47</f>
        <v>0</v>
      </c>
      <c r="N47" s="8">
        <f>FC_OTH_CP_SH_E!N47+FC_OTH_CP_SC_E!N47+FC_OTH_CP_HW_E!N47+FC_OTH_CP_CA_E!N47</f>
        <v>0</v>
      </c>
      <c r="O47" s="8">
        <f>FC_OTH_CP_SH_E!O47+FC_OTH_CP_SC_E!O47+FC_OTH_CP_HW_E!O47+FC_OTH_CP_CA_E!O47</f>
        <v>0</v>
      </c>
      <c r="P47" s="8">
        <f>FC_OTH_CP_SH_E!P47+FC_OTH_CP_SC_E!P47+FC_OTH_CP_HW_E!P47+FC_OTH_CP_CA_E!P47</f>
        <v>0</v>
      </c>
      <c r="Q47" s="8">
        <f>FC_OTH_CP_SH_E!Q47+FC_OTH_CP_SC_E!Q47+FC_OTH_CP_HW_E!Q47+FC_OTH_CP_CA_E!Q47</f>
        <v>0</v>
      </c>
      <c r="R47" s="8">
        <f>FC_OTH_CP_SH_E!R47+FC_OTH_CP_SC_E!R47+FC_OTH_CP_HW_E!R47+FC_OTH_CP_CA_E!R47</f>
        <v>0</v>
      </c>
      <c r="S47" s="8">
        <f>FC_OTH_CP_SH_E!S47+FC_OTH_CP_SC_E!S47+FC_OTH_CP_HW_E!S47+FC_OTH_CP_CA_E!S47</f>
        <v>0</v>
      </c>
      <c r="T47" s="8">
        <f>FC_OTH_CP_SH_E!T47+FC_OTH_CP_SC_E!T47+FC_OTH_CP_HW_E!T47+FC_OTH_CP_CA_E!T47</f>
        <v>0</v>
      </c>
      <c r="U47" s="8">
        <f>FC_OTH_CP_SH_E!U47+FC_OTH_CP_SC_E!U47+FC_OTH_CP_HW_E!U47+FC_OTH_CP_CA_E!U47</f>
        <v>0</v>
      </c>
      <c r="V47" s="8">
        <f>FC_OTH_CP_SH_E!V47+FC_OTH_CP_SC_E!V47+FC_OTH_CP_HW_E!V47+FC_OTH_CP_CA_E!V47</f>
        <v>0</v>
      </c>
      <c r="W47" s="8">
        <f>FC_OTH_CP_SH_E!W47+FC_OTH_CP_SC_E!W47+FC_OTH_CP_HW_E!W47+FC_OTH_CP_CA_E!W47</f>
        <v>0</v>
      </c>
      <c r="X47" s="8">
        <f>FC_OTH_CP_SH_E!X47+FC_OTH_CP_SC_E!X47+FC_OTH_CP_HW_E!X47+FC_OTH_CP_CA_E!X47</f>
        <v>0</v>
      </c>
      <c r="Y47" s="8">
        <f>FC_OTH_CP_SH_E!Y47+FC_OTH_CP_SC_E!Y47+FC_OTH_CP_HW_E!Y47+FC_OTH_CP_CA_E!Y47</f>
        <v>0</v>
      </c>
      <c r="Z47" s="8">
        <f>FC_OTH_CP_SH_E!Z47+FC_OTH_CP_SC_E!Z47+FC_OTH_CP_HW_E!Z47+FC_OTH_CP_CA_E!Z47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FC_OTH_CP_SH_E!C48+FC_OTH_CP_SC_E!C48+FC_OTH_CP_HW_E!C48+FC_OTH_CP_CA_E!C48</f>
        <v>0</v>
      </c>
      <c r="D48" s="8">
        <f>FC_OTH_CP_SH_E!D48+FC_OTH_CP_SC_E!D48+FC_OTH_CP_HW_E!D48+FC_OTH_CP_CA_E!D48</f>
        <v>0</v>
      </c>
      <c r="E48" s="8">
        <f>FC_OTH_CP_SH_E!E48+FC_OTH_CP_SC_E!E48+FC_OTH_CP_HW_E!E48+FC_OTH_CP_CA_E!E48</f>
        <v>0</v>
      </c>
      <c r="F48" s="8">
        <f>FC_OTH_CP_SH_E!F48+FC_OTH_CP_SC_E!F48+FC_OTH_CP_HW_E!F48+FC_OTH_CP_CA_E!F48</f>
        <v>0</v>
      </c>
      <c r="G48" s="8">
        <f>FC_OTH_CP_SH_E!G48+FC_OTH_CP_SC_E!G48+FC_OTH_CP_HW_E!G48+FC_OTH_CP_CA_E!G48</f>
        <v>0</v>
      </c>
      <c r="H48" s="8">
        <f>FC_OTH_CP_SH_E!H48+FC_OTH_CP_SC_E!H48+FC_OTH_CP_HW_E!H48+FC_OTH_CP_CA_E!H48</f>
        <v>0</v>
      </c>
      <c r="I48" s="8">
        <f>FC_OTH_CP_SH_E!I48+FC_OTH_CP_SC_E!I48+FC_OTH_CP_HW_E!I48+FC_OTH_CP_CA_E!I48</f>
        <v>0</v>
      </c>
      <c r="J48" s="8">
        <f>FC_OTH_CP_SH_E!J48+FC_OTH_CP_SC_E!J48+FC_OTH_CP_HW_E!J48+FC_OTH_CP_CA_E!J48</f>
        <v>0</v>
      </c>
      <c r="K48" s="8">
        <f>FC_OTH_CP_SH_E!K48+FC_OTH_CP_SC_E!K48+FC_OTH_CP_HW_E!K48+FC_OTH_CP_CA_E!K48</f>
        <v>0</v>
      </c>
      <c r="L48" s="8">
        <f>FC_OTH_CP_SH_E!L48+FC_OTH_CP_SC_E!L48+FC_OTH_CP_HW_E!L48+FC_OTH_CP_CA_E!L48</f>
        <v>0</v>
      </c>
      <c r="M48" s="8">
        <f>FC_OTH_CP_SH_E!M48+FC_OTH_CP_SC_E!M48+FC_OTH_CP_HW_E!M48+FC_OTH_CP_CA_E!M48</f>
        <v>0</v>
      </c>
      <c r="N48" s="8">
        <f>FC_OTH_CP_SH_E!N48+FC_OTH_CP_SC_E!N48+FC_OTH_CP_HW_E!N48+FC_OTH_CP_CA_E!N48</f>
        <v>0</v>
      </c>
      <c r="O48" s="8">
        <f>FC_OTH_CP_SH_E!O48+FC_OTH_CP_SC_E!O48+FC_OTH_CP_HW_E!O48+FC_OTH_CP_CA_E!O48</f>
        <v>0</v>
      </c>
      <c r="P48" s="8">
        <f>FC_OTH_CP_SH_E!P48+FC_OTH_CP_SC_E!P48+FC_OTH_CP_HW_E!P48+FC_OTH_CP_CA_E!P48</f>
        <v>0</v>
      </c>
      <c r="Q48" s="8">
        <f>FC_OTH_CP_SH_E!Q48+FC_OTH_CP_SC_E!Q48+FC_OTH_CP_HW_E!Q48+FC_OTH_CP_CA_E!Q48</f>
        <v>0</v>
      </c>
      <c r="R48" s="8">
        <f>FC_OTH_CP_SH_E!R48+FC_OTH_CP_SC_E!R48+FC_OTH_CP_HW_E!R48+FC_OTH_CP_CA_E!R48</f>
        <v>0</v>
      </c>
      <c r="S48" s="8">
        <f>FC_OTH_CP_SH_E!S48+FC_OTH_CP_SC_E!S48+FC_OTH_CP_HW_E!S48+FC_OTH_CP_CA_E!S48</f>
        <v>0</v>
      </c>
      <c r="T48" s="8">
        <f>FC_OTH_CP_SH_E!T48+FC_OTH_CP_SC_E!T48+FC_OTH_CP_HW_E!T48+FC_OTH_CP_CA_E!T48</f>
        <v>0</v>
      </c>
      <c r="U48" s="8">
        <f>FC_OTH_CP_SH_E!U48+FC_OTH_CP_SC_E!U48+FC_OTH_CP_HW_E!U48+FC_OTH_CP_CA_E!U48</f>
        <v>0</v>
      </c>
      <c r="V48" s="8">
        <f>FC_OTH_CP_SH_E!V48+FC_OTH_CP_SC_E!V48+FC_OTH_CP_HW_E!V48+FC_OTH_CP_CA_E!V48</f>
        <v>0</v>
      </c>
      <c r="W48" s="8">
        <f>FC_OTH_CP_SH_E!W48+FC_OTH_CP_SC_E!W48+FC_OTH_CP_HW_E!W48+FC_OTH_CP_CA_E!W48</f>
        <v>0</v>
      </c>
      <c r="X48" s="8">
        <f>FC_OTH_CP_SH_E!X48+FC_OTH_CP_SC_E!X48+FC_OTH_CP_HW_E!X48+FC_OTH_CP_CA_E!X48</f>
        <v>0</v>
      </c>
      <c r="Y48" s="8">
        <f>FC_OTH_CP_SH_E!Y48+FC_OTH_CP_SC_E!Y48+FC_OTH_CP_HW_E!Y48+FC_OTH_CP_CA_E!Y48</f>
        <v>0</v>
      </c>
      <c r="Z48" s="8">
        <f>FC_OTH_CP_SH_E!Z48+FC_OTH_CP_SC_E!Z48+FC_OTH_CP_HW_E!Z48+FC_OTH_CP_CA_E!Z48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FC_OTH_CP_SH_E!C49+FC_OTH_CP_SC_E!C49+FC_OTH_CP_HW_E!C49+FC_OTH_CP_CA_E!C49</f>
        <v>0</v>
      </c>
      <c r="D49" s="8">
        <f>FC_OTH_CP_SH_E!D49+FC_OTH_CP_SC_E!D49+FC_OTH_CP_HW_E!D49+FC_OTH_CP_CA_E!D49</f>
        <v>0</v>
      </c>
      <c r="E49" s="8">
        <f>FC_OTH_CP_SH_E!E49+FC_OTH_CP_SC_E!E49+FC_OTH_CP_HW_E!E49+FC_OTH_CP_CA_E!E49</f>
        <v>0</v>
      </c>
      <c r="F49" s="8">
        <f>FC_OTH_CP_SH_E!F49+FC_OTH_CP_SC_E!F49+FC_OTH_CP_HW_E!F49+FC_OTH_CP_CA_E!F49</f>
        <v>0</v>
      </c>
      <c r="G49" s="8">
        <f>FC_OTH_CP_SH_E!G49+FC_OTH_CP_SC_E!G49+FC_OTH_CP_HW_E!G49+FC_OTH_CP_CA_E!G49</f>
        <v>0</v>
      </c>
      <c r="H49" s="8">
        <f>FC_OTH_CP_SH_E!H49+FC_OTH_CP_SC_E!H49+FC_OTH_CP_HW_E!H49+FC_OTH_CP_CA_E!H49</f>
        <v>0</v>
      </c>
      <c r="I49" s="8">
        <f>FC_OTH_CP_SH_E!I49+FC_OTH_CP_SC_E!I49+FC_OTH_CP_HW_E!I49+FC_OTH_CP_CA_E!I49</f>
        <v>0</v>
      </c>
      <c r="J49" s="8">
        <f>FC_OTH_CP_SH_E!J49+FC_OTH_CP_SC_E!J49+FC_OTH_CP_HW_E!J49+FC_OTH_CP_CA_E!J49</f>
        <v>0</v>
      </c>
      <c r="K49" s="8">
        <f>FC_OTH_CP_SH_E!K49+FC_OTH_CP_SC_E!K49+FC_OTH_CP_HW_E!K49+FC_OTH_CP_CA_E!K49</f>
        <v>0</v>
      </c>
      <c r="L49" s="8">
        <f>FC_OTH_CP_SH_E!L49+FC_OTH_CP_SC_E!L49+FC_OTH_CP_HW_E!L49+FC_OTH_CP_CA_E!L49</f>
        <v>0</v>
      </c>
      <c r="M49" s="8">
        <f>FC_OTH_CP_SH_E!M49+FC_OTH_CP_SC_E!M49+FC_OTH_CP_HW_E!M49+FC_OTH_CP_CA_E!M49</f>
        <v>0</v>
      </c>
      <c r="N49" s="8">
        <f>FC_OTH_CP_SH_E!N49+FC_OTH_CP_SC_E!N49+FC_OTH_CP_HW_E!N49+FC_OTH_CP_CA_E!N49</f>
        <v>0</v>
      </c>
      <c r="O49" s="8">
        <f>FC_OTH_CP_SH_E!O49+FC_OTH_CP_SC_E!O49+FC_OTH_CP_HW_E!O49+FC_OTH_CP_CA_E!O49</f>
        <v>0</v>
      </c>
      <c r="P49" s="8">
        <f>FC_OTH_CP_SH_E!P49+FC_OTH_CP_SC_E!P49+FC_OTH_CP_HW_E!P49+FC_OTH_CP_CA_E!P49</f>
        <v>0</v>
      </c>
      <c r="Q49" s="8">
        <f>FC_OTH_CP_SH_E!Q49+FC_OTH_CP_SC_E!Q49+FC_OTH_CP_HW_E!Q49+FC_OTH_CP_CA_E!Q49</f>
        <v>0</v>
      </c>
      <c r="R49" s="8">
        <f>FC_OTH_CP_SH_E!R49+FC_OTH_CP_SC_E!R49+FC_OTH_CP_HW_E!R49+FC_OTH_CP_CA_E!R49</f>
        <v>0</v>
      </c>
      <c r="S49" s="8">
        <f>FC_OTH_CP_SH_E!S49+FC_OTH_CP_SC_E!S49+FC_OTH_CP_HW_E!S49+FC_OTH_CP_CA_E!S49</f>
        <v>0</v>
      </c>
      <c r="T49" s="8">
        <f>FC_OTH_CP_SH_E!T49+FC_OTH_CP_SC_E!T49+FC_OTH_CP_HW_E!T49+FC_OTH_CP_CA_E!T49</f>
        <v>0</v>
      </c>
      <c r="U49" s="8">
        <f>FC_OTH_CP_SH_E!U49+FC_OTH_CP_SC_E!U49+FC_OTH_CP_HW_E!U49+FC_OTH_CP_CA_E!U49</f>
        <v>0</v>
      </c>
      <c r="V49" s="8">
        <f>FC_OTH_CP_SH_E!V49+FC_OTH_CP_SC_E!V49+FC_OTH_CP_HW_E!V49+FC_OTH_CP_CA_E!V49</f>
        <v>0</v>
      </c>
      <c r="W49" s="8">
        <f>FC_OTH_CP_SH_E!W49+FC_OTH_CP_SC_E!W49+FC_OTH_CP_HW_E!W49+FC_OTH_CP_CA_E!W49</f>
        <v>0</v>
      </c>
      <c r="X49" s="8">
        <f>FC_OTH_CP_SH_E!X49+FC_OTH_CP_SC_E!X49+FC_OTH_CP_HW_E!X49+FC_OTH_CP_CA_E!X49</f>
        <v>0</v>
      </c>
      <c r="Y49" s="8">
        <f>FC_OTH_CP_SH_E!Y49+FC_OTH_CP_SC_E!Y49+FC_OTH_CP_HW_E!Y49+FC_OTH_CP_CA_E!Y49</f>
        <v>0</v>
      </c>
      <c r="Z49" s="8">
        <f>FC_OTH_CP_SH_E!Z49+FC_OTH_CP_SC_E!Z49+FC_OTH_CP_HW_E!Z49+FC_OTH_CP_CA_E!Z49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FC_OTH_CP_SH_E!C50+FC_OTH_CP_SC_E!C50+FC_OTH_CP_HW_E!C50+FC_OTH_CP_CA_E!C50</f>
        <v>0</v>
      </c>
      <c r="D50" s="8">
        <f>FC_OTH_CP_SH_E!D50+FC_OTH_CP_SC_E!D50+FC_OTH_CP_HW_E!D50+FC_OTH_CP_CA_E!D50</f>
        <v>0</v>
      </c>
      <c r="E50" s="8">
        <f>FC_OTH_CP_SH_E!E50+FC_OTH_CP_SC_E!E50+FC_OTH_CP_HW_E!E50+FC_OTH_CP_CA_E!E50</f>
        <v>0</v>
      </c>
      <c r="F50" s="8">
        <f>FC_OTH_CP_SH_E!F50+FC_OTH_CP_SC_E!F50+FC_OTH_CP_HW_E!F50+FC_OTH_CP_CA_E!F50</f>
        <v>0</v>
      </c>
      <c r="G50" s="8">
        <f>FC_OTH_CP_SH_E!G50+FC_OTH_CP_SC_E!G50+FC_OTH_CP_HW_E!G50+FC_OTH_CP_CA_E!G50</f>
        <v>0</v>
      </c>
      <c r="H50" s="8">
        <f>FC_OTH_CP_SH_E!H50+FC_OTH_CP_SC_E!H50+FC_OTH_CP_HW_E!H50+FC_OTH_CP_CA_E!H50</f>
        <v>0</v>
      </c>
      <c r="I50" s="8">
        <f>FC_OTH_CP_SH_E!I50+FC_OTH_CP_SC_E!I50+FC_OTH_CP_HW_E!I50+FC_OTH_CP_CA_E!I50</f>
        <v>0</v>
      </c>
      <c r="J50" s="8">
        <f>FC_OTH_CP_SH_E!J50+FC_OTH_CP_SC_E!J50+FC_OTH_CP_HW_E!J50+FC_OTH_CP_CA_E!J50</f>
        <v>0</v>
      </c>
      <c r="K50" s="8">
        <f>FC_OTH_CP_SH_E!K50+FC_OTH_CP_SC_E!K50+FC_OTH_CP_HW_E!K50+FC_OTH_CP_CA_E!K50</f>
        <v>0</v>
      </c>
      <c r="L50" s="8">
        <f>FC_OTH_CP_SH_E!L50+FC_OTH_CP_SC_E!L50+FC_OTH_CP_HW_E!L50+FC_OTH_CP_CA_E!L50</f>
        <v>0</v>
      </c>
      <c r="M50" s="8">
        <f>FC_OTH_CP_SH_E!M50+FC_OTH_CP_SC_E!M50+FC_OTH_CP_HW_E!M50+FC_OTH_CP_CA_E!M50</f>
        <v>0</v>
      </c>
      <c r="N50" s="8">
        <f>FC_OTH_CP_SH_E!N50+FC_OTH_CP_SC_E!N50+FC_OTH_CP_HW_E!N50+FC_OTH_CP_CA_E!N50</f>
        <v>0</v>
      </c>
      <c r="O50" s="8">
        <f>FC_OTH_CP_SH_E!O50+FC_OTH_CP_SC_E!O50+FC_OTH_CP_HW_E!O50+FC_OTH_CP_CA_E!O50</f>
        <v>0</v>
      </c>
      <c r="P50" s="8">
        <f>FC_OTH_CP_SH_E!P50+FC_OTH_CP_SC_E!P50+FC_OTH_CP_HW_E!P50+FC_OTH_CP_CA_E!P50</f>
        <v>0</v>
      </c>
      <c r="Q50" s="8">
        <f>FC_OTH_CP_SH_E!Q50+FC_OTH_CP_SC_E!Q50+FC_OTH_CP_HW_E!Q50+FC_OTH_CP_CA_E!Q50</f>
        <v>0</v>
      </c>
      <c r="R50" s="8">
        <f>FC_OTH_CP_SH_E!R50+FC_OTH_CP_SC_E!R50+FC_OTH_CP_HW_E!R50+FC_OTH_CP_CA_E!R50</f>
        <v>0</v>
      </c>
      <c r="S50" s="8">
        <f>FC_OTH_CP_SH_E!S50+FC_OTH_CP_SC_E!S50+FC_OTH_CP_HW_E!S50+FC_OTH_CP_CA_E!S50</f>
        <v>0</v>
      </c>
      <c r="T50" s="8">
        <f>FC_OTH_CP_SH_E!T50+FC_OTH_CP_SC_E!T50+FC_OTH_CP_HW_E!T50+FC_OTH_CP_CA_E!T50</f>
        <v>0</v>
      </c>
      <c r="U50" s="8">
        <f>FC_OTH_CP_SH_E!U50+FC_OTH_CP_SC_E!U50+FC_OTH_CP_HW_E!U50+FC_OTH_CP_CA_E!U50</f>
        <v>0</v>
      </c>
      <c r="V50" s="8">
        <f>FC_OTH_CP_SH_E!V50+FC_OTH_CP_SC_E!V50+FC_OTH_CP_HW_E!V50+FC_OTH_CP_CA_E!V50</f>
        <v>0</v>
      </c>
      <c r="W50" s="8">
        <f>FC_OTH_CP_SH_E!W50+FC_OTH_CP_SC_E!W50+FC_OTH_CP_HW_E!W50+FC_OTH_CP_CA_E!W50</f>
        <v>0</v>
      </c>
      <c r="X50" s="8">
        <f>FC_OTH_CP_SH_E!X50+FC_OTH_CP_SC_E!X50+FC_OTH_CP_HW_E!X50+FC_OTH_CP_CA_E!X50</f>
        <v>0</v>
      </c>
      <c r="Y50" s="8">
        <f>FC_OTH_CP_SH_E!Y50+FC_OTH_CP_SC_E!Y50+FC_OTH_CP_HW_E!Y50+FC_OTH_CP_CA_E!Y50</f>
        <v>0</v>
      </c>
      <c r="Z50" s="8">
        <f>FC_OTH_CP_SH_E!Z50+FC_OTH_CP_SC_E!Z50+FC_OTH_CP_HW_E!Z50+FC_OTH_CP_CA_E!Z50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FC_OTH_CP_SH_E!C51+FC_OTH_CP_SC_E!C51+FC_OTH_CP_HW_E!C51+FC_OTH_CP_CA_E!C51</f>
        <v>134.45487000000003</v>
      </c>
      <c r="D51" s="27">
        <f>FC_OTH_CP_SH_E!D51+FC_OTH_CP_SC_E!D51+FC_OTH_CP_HW_E!D51+FC_OTH_CP_CA_E!D51</f>
        <v>200.29383000000001</v>
      </c>
      <c r="E51" s="27">
        <f>FC_OTH_CP_SH_E!E51+FC_OTH_CP_SC_E!E51+FC_OTH_CP_HW_E!E51+FC_OTH_CP_CA_E!E51</f>
        <v>257.95341000000019</v>
      </c>
      <c r="F51" s="27">
        <f>FC_OTH_CP_SH_E!F51+FC_OTH_CP_SC_E!F51+FC_OTH_CP_HW_E!F51+FC_OTH_CP_CA_E!F51</f>
        <v>276.12981000000002</v>
      </c>
      <c r="G51" s="27">
        <f>FC_OTH_CP_SH_E!G51+FC_OTH_CP_SC_E!G51+FC_OTH_CP_HW_E!G51+FC_OTH_CP_CA_E!G51</f>
        <v>329.04333000000008</v>
      </c>
      <c r="H51" s="27">
        <f>FC_OTH_CP_SH_E!H51+FC_OTH_CP_SC_E!H51+FC_OTH_CP_HW_E!H51+FC_OTH_CP_CA_E!H51</f>
        <v>320.10660000000007</v>
      </c>
      <c r="I51" s="27">
        <f>FC_OTH_CP_SH_E!I51+FC_OTH_CP_SC_E!I51+FC_OTH_CP_HW_E!I51+FC_OTH_CP_CA_E!I51</f>
        <v>365.04270000000014</v>
      </c>
      <c r="J51" s="27">
        <f>FC_OTH_CP_SH_E!J51+FC_OTH_CP_SC_E!J51+FC_OTH_CP_HW_E!J51+FC_OTH_CP_CA_E!J51</f>
        <v>395.4881700000002</v>
      </c>
      <c r="K51" s="27">
        <f>FC_OTH_CP_SH_E!K51+FC_OTH_CP_SC_E!K51+FC_OTH_CP_HW_E!K51+FC_OTH_CP_CA_E!K51</f>
        <v>422.80325999999997</v>
      </c>
      <c r="L51" s="27">
        <f>FC_OTH_CP_SH_E!L51+FC_OTH_CP_SC_E!L51+FC_OTH_CP_HW_E!L51+FC_OTH_CP_CA_E!L51</f>
        <v>473.14179000000007</v>
      </c>
      <c r="M51" s="27">
        <f>FC_OTH_CP_SH_E!M51+FC_OTH_CP_SC_E!M51+FC_OTH_CP_HW_E!M51+FC_OTH_CP_CA_E!M51</f>
        <v>461.02419000000037</v>
      </c>
      <c r="N51" s="27">
        <f>FC_OTH_CP_SH_E!N51+FC_OTH_CP_SC_E!N51+FC_OTH_CP_HW_E!N51+FC_OTH_CP_CA_E!N51</f>
        <v>511.05977999999993</v>
      </c>
      <c r="O51" s="27">
        <f>FC_OTH_CP_SH_E!O51+FC_OTH_CP_SC_E!O51+FC_OTH_CP_HW_E!O51+FC_OTH_CP_CA_E!O51</f>
        <v>511.71615000000037</v>
      </c>
      <c r="P51" s="27">
        <f>FC_OTH_CP_SH_E!P51+FC_OTH_CP_SC_E!P51+FC_OTH_CP_HW_E!P51+FC_OTH_CP_CA_E!P51</f>
        <v>514.03868999999963</v>
      </c>
      <c r="Q51" s="27">
        <f>FC_OTH_CP_SH_E!Q51+FC_OTH_CP_SC_E!Q51+FC_OTH_CP_HW_E!Q51+FC_OTH_CP_CA_E!Q51</f>
        <v>507.07106999999985</v>
      </c>
      <c r="R51" s="27">
        <f>FC_OTH_CP_SH_E!R51+FC_OTH_CP_SC_E!R51+FC_OTH_CP_HW_E!R51+FC_OTH_CP_CA_E!R51</f>
        <v>548.79923735999967</v>
      </c>
      <c r="S51" s="27">
        <f>FC_OTH_CP_SH_E!S51+FC_OTH_CP_SC_E!S51+FC_OTH_CP_HW_E!S51+FC_OTH_CP_CA_E!S51</f>
        <v>593.53620480000018</v>
      </c>
      <c r="T51" s="27">
        <f>FC_OTH_CP_SH_E!T51+FC_OTH_CP_SC_E!T51+FC_OTH_CP_HW_E!T51+FC_OTH_CP_CA_E!T51</f>
        <v>600.09122052000021</v>
      </c>
      <c r="U51" s="27">
        <f>FC_OTH_CP_SH_E!U51+FC_OTH_CP_SC_E!U51+FC_OTH_CP_HW_E!U51+FC_OTH_CP_CA_E!U51</f>
        <v>616.81552812000018</v>
      </c>
      <c r="V51" s="27">
        <f>FC_OTH_CP_SH_E!V51+FC_OTH_CP_SC_E!V51+FC_OTH_CP_HW_E!V51+FC_OTH_CP_CA_E!V51</f>
        <v>581.37881867999999</v>
      </c>
      <c r="W51" s="27">
        <f>FC_OTH_CP_SH_E!W51+FC_OTH_CP_SC_E!W51+FC_OTH_CP_HW_E!W51+FC_OTH_CP_CA_E!W51</f>
        <v>476.09303148000004</v>
      </c>
      <c r="X51" s="27">
        <f>FC_OTH_CP_SH_E!X51+FC_OTH_CP_SC_E!X51+FC_OTH_CP_HW_E!X51+FC_OTH_CP_CA_E!X51</f>
        <v>558.23238503999994</v>
      </c>
      <c r="Y51" s="27">
        <f>FC_OTH_CP_SH_E!Y51+FC_OTH_CP_SC_E!Y51+FC_OTH_CP_HW_E!Y51+FC_OTH_CP_CA_E!Y51</f>
        <v>529.6037472000005</v>
      </c>
      <c r="Z51" s="27">
        <f>FC_OTH_CP_SH_E!Z51+FC_OTH_CP_SC_E!Z51+FC_OTH_CP_HW_E!Z51+FC_OTH_CP_CA_E!Z51</f>
        <v>525.24646019999955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f>FC_OTH_CP_SH_E!C53+FC_OTH_CP_SC_E!C53+FC_OTH_CP_HW_E!C53+FC_OTH_CP_CA_E!C53</f>
        <v>0</v>
      </c>
      <c r="D53" s="8">
        <f>FC_OTH_CP_SH_E!D53+FC_OTH_CP_SC_E!D53+FC_OTH_CP_HW_E!D53+FC_OTH_CP_CA_E!D53</f>
        <v>0</v>
      </c>
      <c r="E53" s="8">
        <f>FC_OTH_CP_SH_E!E53+FC_OTH_CP_SC_E!E53+FC_OTH_CP_HW_E!E53+FC_OTH_CP_CA_E!E53</f>
        <v>0</v>
      </c>
      <c r="F53" s="8">
        <f>FC_OTH_CP_SH_E!F53+FC_OTH_CP_SC_E!F53+FC_OTH_CP_HW_E!F53+FC_OTH_CP_CA_E!F53</f>
        <v>0</v>
      </c>
      <c r="G53" s="8">
        <f>FC_OTH_CP_SH_E!G53+FC_OTH_CP_SC_E!G53+FC_OTH_CP_HW_E!G53+FC_OTH_CP_CA_E!G53</f>
        <v>0</v>
      </c>
      <c r="H53" s="8">
        <f>FC_OTH_CP_SH_E!H53+FC_OTH_CP_SC_E!H53+FC_OTH_CP_HW_E!H53+FC_OTH_CP_CA_E!H53</f>
        <v>0</v>
      </c>
      <c r="I53" s="8">
        <f>FC_OTH_CP_SH_E!I53+FC_OTH_CP_SC_E!I53+FC_OTH_CP_HW_E!I53+FC_OTH_CP_CA_E!I53</f>
        <v>0</v>
      </c>
      <c r="J53" s="8">
        <f>FC_OTH_CP_SH_E!J53+FC_OTH_CP_SC_E!J53+FC_OTH_CP_HW_E!J53+FC_OTH_CP_CA_E!J53</f>
        <v>0</v>
      </c>
      <c r="K53" s="8">
        <f>FC_OTH_CP_SH_E!K53+FC_OTH_CP_SC_E!K53+FC_OTH_CP_HW_E!K53+FC_OTH_CP_CA_E!K53</f>
        <v>0</v>
      </c>
      <c r="L53" s="8">
        <f>FC_OTH_CP_SH_E!L53+FC_OTH_CP_SC_E!L53+FC_OTH_CP_HW_E!L53+FC_OTH_CP_CA_E!L53</f>
        <v>0</v>
      </c>
      <c r="M53" s="8">
        <f>FC_OTH_CP_SH_E!M53+FC_OTH_CP_SC_E!M53+FC_OTH_CP_HW_E!M53+FC_OTH_CP_CA_E!M53</f>
        <v>0</v>
      </c>
      <c r="N53" s="8">
        <f>FC_OTH_CP_SH_E!N53+FC_OTH_CP_SC_E!N53+FC_OTH_CP_HW_E!N53+FC_OTH_CP_CA_E!N53</f>
        <v>0</v>
      </c>
      <c r="O53" s="8">
        <f>FC_OTH_CP_SH_E!O53+FC_OTH_CP_SC_E!O53+FC_OTH_CP_HW_E!O53+FC_OTH_CP_CA_E!O53</f>
        <v>0</v>
      </c>
      <c r="P53" s="8">
        <f>FC_OTH_CP_SH_E!P53+FC_OTH_CP_SC_E!P53+FC_OTH_CP_HW_E!P53+FC_OTH_CP_CA_E!P53</f>
        <v>0</v>
      </c>
      <c r="Q53" s="8">
        <f>FC_OTH_CP_SH_E!Q53+FC_OTH_CP_SC_E!Q53+FC_OTH_CP_HW_E!Q53+FC_OTH_CP_CA_E!Q53</f>
        <v>0</v>
      </c>
      <c r="R53" s="8">
        <f>FC_OTH_CP_SH_E!R53+FC_OTH_CP_SC_E!R53+FC_OTH_CP_HW_E!R53+FC_OTH_CP_CA_E!R53</f>
        <v>0</v>
      </c>
      <c r="S53" s="8">
        <f>FC_OTH_CP_SH_E!S53+FC_OTH_CP_SC_E!S53+FC_OTH_CP_HW_E!S53+FC_OTH_CP_CA_E!S53</f>
        <v>0</v>
      </c>
      <c r="T53" s="8">
        <f>FC_OTH_CP_SH_E!T53+FC_OTH_CP_SC_E!T53+FC_OTH_CP_HW_E!T53+FC_OTH_CP_CA_E!T53</f>
        <v>0</v>
      </c>
      <c r="U53" s="8">
        <f>FC_OTH_CP_SH_E!U53+FC_OTH_CP_SC_E!U53+FC_OTH_CP_HW_E!U53+FC_OTH_CP_CA_E!U53</f>
        <v>0</v>
      </c>
      <c r="V53" s="8">
        <f>FC_OTH_CP_SH_E!V53+FC_OTH_CP_SC_E!V53+FC_OTH_CP_HW_E!V53+FC_OTH_CP_CA_E!V53</f>
        <v>0</v>
      </c>
      <c r="W53" s="8">
        <f>FC_OTH_CP_SH_E!W53+FC_OTH_CP_SC_E!W53+FC_OTH_CP_HW_E!W53+FC_OTH_CP_CA_E!W53</f>
        <v>0</v>
      </c>
      <c r="X53" s="8">
        <f>FC_OTH_CP_SH_E!X53+FC_OTH_CP_SC_E!X53+FC_OTH_CP_HW_E!X53+FC_OTH_CP_CA_E!X53</f>
        <v>0</v>
      </c>
      <c r="Y53" s="8">
        <f>FC_OTH_CP_SH_E!Y53+FC_OTH_CP_SC_E!Y53+FC_OTH_CP_HW_E!Y53+FC_OTH_CP_CA_E!Y53</f>
        <v>0</v>
      </c>
      <c r="Z53" s="8">
        <f>FC_OTH_CP_SH_E!Z53+FC_OTH_CP_SC_E!Z53+FC_OTH_CP_HW_E!Z53+FC_OTH_CP_CA_E!Z53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FC_OTH_CP_SH_E!C54+FC_OTH_CP_SC_E!C54+FC_OTH_CP_HW_E!C54+FC_OTH_CP_CA_E!C54</f>
        <v>0</v>
      </c>
      <c r="D54" s="45">
        <f>FC_OTH_CP_SH_E!D54+FC_OTH_CP_SC_E!D54+FC_OTH_CP_HW_E!D54+FC_OTH_CP_CA_E!D54</f>
        <v>0</v>
      </c>
      <c r="E54" s="45">
        <f>FC_OTH_CP_SH_E!E54+FC_OTH_CP_SC_E!E54+FC_OTH_CP_HW_E!E54+FC_OTH_CP_CA_E!E54</f>
        <v>0</v>
      </c>
      <c r="F54" s="45">
        <f>FC_OTH_CP_SH_E!F54+FC_OTH_CP_SC_E!F54+FC_OTH_CP_HW_E!F54+FC_OTH_CP_CA_E!F54</f>
        <v>0</v>
      </c>
      <c r="G54" s="45">
        <f>FC_OTH_CP_SH_E!G54+FC_OTH_CP_SC_E!G54+FC_OTH_CP_HW_E!G54+FC_OTH_CP_CA_E!G54</f>
        <v>0</v>
      </c>
      <c r="H54" s="45">
        <f>FC_OTH_CP_SH_E!H54+FC_OTH_CP_SC_E!H54+FC_OTH_CP_HW_E!H54+FC_OTH_CP_CA_E!H54</f>
        <v>0</v>
      </c>
      <c r="I54" s="45">
        <f>FC_OTH_CP_SH_E!I54+FC_OTH_CP_SC_E!I54+FC_OTH_CP_HW_E!I54+FC_OTH_CP_CA_E!I54</f>
        <v>0</v>
      </c>
      <c r="J54" s="45">
        <f>FC_OTH_CP_SH_E!J54+FC_OTH_CP_SC_E!J54+FC_OTH_CP_HW_E!J54+FC_OTH_CP_CA_E!J54</f>
        <v>0</v>
      </c>
      <c r="K54" s="45">
        <f>FC_OTH_CP_SH_E!K54+FC_OTH_CP_SC_E!K54+FC_OTH_CP_HW_E!K54+FC_OTH_CP_CA_E!K54</f>
        <v>0</v>
      </c>
      <c r="L54" s="45">
        <f>FC_OTH_CP_SH_E!L54+FC_OTH_CP_SC_E!L54+FC_OTH_CP_HW_E!L54+FC_OTH_CP_CA_E!L54</f>
        <v>0</v>
      </c>
      <c r="M54" s="45">
        <f>FC_OTH_CP_SH_E!M54+FC_OTH_CP_SC_E!M54+FC_OTH_CP_HW_E!M54+FC_OTH_CP_CA_E!M54</f>
        <v>0</v>
      </c>
      <c r="N54" s="45">
        <f>FC_OTH_CP_SH_E!N54+FC_OTH_CP_SC_E!N54+FC_OTH_CP_HW_E!N54+FC_OTH_CP_CA_E!N54</f>
        <v>0</v>
      </c>
      <c r="O54" s="45">
        <f>FC_OTH_CP_SH_E!O54+FC_OTH_CP_SC_E!O54+FC_OTH_CP_HW_E!O54+FC_OTH_CP_CA_E!O54</f>
        <v>0</v>
      </c>
      <c r="P54" s="45">
        <f>FC_OTH_CP_SH_E!P54+FC_OTH_CP_SC_E!P54+FC_OTH_CP_HW_E!P54+FC_OTH_CP_CA_E!P54</f>
        <v>0</v>
      </c>
      <c r="Q54" s="45">
        <f>FC_OTH_CP_SH_E!Q54+FC_OTH_CP_SC_E!Q54+FC_OTH_CP_HW_E!Q54+FC_OTH_CP_CA_E!Q54</f>
        <v>0</v>
      </c>
      <c r="R54" s="45">
        <f>FC_OTH_CP_SH_E!R54+FC_OTH_CP_SC_E!R54+FC_OTH_CP_HW_E!R54+FC_OTH_CP_CA_E!R54</f>
        <v>0</v>
      </c>
      <c r="S54" s="45">
        <f>FC_OTH_CP_SH_E!S54+FC_OTH_CP_SC_E!S54+FC_OTH_CP_HW_E!S54+FC_OTH_CP_CA_E!S54</f>
        <v>0</v>
      </c>
      <c r="T54" s="45">
        <f>FC_OTH_CP_SH_E!T54+FC_OTH_CP_SC_E!T54+FC_OTH_CP_HW_E!T54+FC_OTH_CP_CA_E!T54</f>
        <v>0</v>
      </c>
      <c r="U54" s="45">
        <f>FC_OTH_CP_SH_E!U54+FC_OTH_CP_SC_E!U54+FC_OTH_CP_HW_E!U54+FC_OTH_CP_CA_E!U54</f>
        <v>0</v>
      </c>
      <c r="V54" s="45">
        <f>FC_OTH_CP_SH_E!V54+FC_OTH_CP_SC_E!V54+FC_OTH_CP_HW_E!V54+FC_OTH_CP_CA_E!V54</f>
        <v>0</v>
      </c>
      <c r="W54" s="45">
        <f>FC_OTH_CP_SH_E!W54+FC_OTH_CP_SC_E!W54+FC_OTH_CP_HW_E!W54+FC_OTH_CP_CA_E!W54</f>
        <v>0</v>
      </c>
      <c r="X54" s="45">
        <f>FC_OTH_CP_SH_E!X54+FC_OTH_CP_SC_E!X54+FC_OTH_CP_HW_E!X54+FC_OTH_CP_CA_E!X54</f>
        <v>0</v>
      </c>
      <c r="Y54" s="45">
        <f>FC_OTH_CP_SH_E!Y54+FC_OTH_CP_SC_E!Y54+FC_OTH_CP_HW_E!Y54+FC_OTH_CP_CA_E!Y54</f>
        <v>0</v>
      </c>
      <c r="Z54" s="45">
        <f>FC_OTH_CP_SH_E!Z54+FC_OTH_CP_SC_E!Z54+FC_OTH_CP_HW_E!Z54+FC_OTH_CP_CA_E!Z54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13.098028319999994</v>
      </c>
      <c r="K61" s="49">
        <f t="shared" si="22"/>
        <v>13.098028320000004</v>
      </c>
      <c r="L61" s="49">
        <f t="shared" si="22"/>
        <v>13.098028319999999</v>
      </c>
      <c r="M61" s="49">
        <f t="shared" si="22"/>
        <v>5.2393132799999984</v>
      </c>
      <c r="N61" s="49">
        <f t="shared" si="22"/>
        <v>63.435522239999969</v>
      </c>
      <c r="O61" s="49">
        <f t="shared" si="22"/>
        <v>243.47601504000005</v>
      </c>
      <c r="P61" s="49">
        <f t="shared" si="22"/>
        <v>156.98692512</v>
      </c>
      <c r="Q61" s="49">
        <f t="shared" si="22"/>
        <v>160.52735807999997</v>
      </c>
      <c r="R61" s="49">
        <f t="shared" si="22"/>
        <v>161.80314912</v>
      </c>
      <c r="S61" s="49">
        <f t="shared" si="22"/>
        <v>137.34335808000003</v>
      </c>
      <c r="T61" s="49">
        <f t="shared" si="22"/>
        <v>157.73449248000009</v>
      </c>
      <c r="U61" s="49">
        <f t="shared" si="22"/>
        <v>151.1664897600001</v>
      </c>
      <c r="V61" s="49">
        <f t="shared" si="22"/>
        <v>133.23874176000004</v>
      </c>
      <c r="W61" s="49">
        <f t="shared" si="22"/>
        <v>91.19010671999996</v>
      </c>
      <c r="X61" s="49">
        <f t="shared" si="22"/>
        <v>116.94540240000003</v>
      </c>
      <c r="Y61" s="49">
        <f t="shared" ref="Y61:Z61" si="23">SUM(Y62:Y72)</f>
        <v>139.94302608000004</v>
      </c>
      <c r="Z61" s="49">
        <f t="shared" si="23"/>
        <v>131.29007616000001</v>
      </c>
    </row>
    <row r="62" spans="1:26" ht="11.25" customHeight="1" x14ac:dyDescent="0.2">
      <c r="A62" s="50" t="s">
        <v>92</v>
      </c>
      <c r="B62" s="51" t="s">
        <v>93</v>
      </c>
      <c r="C62" s="52">
        <f>FC_OTH_CP_SH_E!C62+FC_OTH_CP_SC_E!C62+FC_OTH_CP_HW_E!C62+FC_OTH_CP_CA_E!C62</f>
        <v>0</v>
      </c>
      <c r="D62" s="52">
        <f>FC_OTH_CP_SH_E!D62+FC_OTH_CP_SC_E!D62+FC_OTH_CP_HW_E!D62+FC_OTH_CP_CA_E!D62</f>
        <v>0</v>
      </c>
      <c r="E62" s="52">
        <f>FC_OTH_CP_SH_E!E62+FC_OTH_CP_SC_E!E62+FC_OTH_CP_HW_E!E62+FC_OTH_CP_CA_E!E62</f>
        <v>0</v>
      </c>
      <c r="F62" s="52">
        <f>FC_OTH_CP_SH_E!F62+FC_OTH_CP_SC_E!F62+FC_OTH_CP_HW_E!F62+FC_OTH_CP_CA_E!F62</f>
        <v>0</v>
      </c>
      <c r="G62" s="52">
        <f>FC_OTH_CP_SH_E!G62+FC_OTH_CP_SC_E!G62+FC_OTH_CP_HW_E!G62+FC_OTH_CP_CA_E!G62</f>
        <v>0</v>
      </c>
      <c r="H62" s="52">
        <f>FC_OTH_CP_SH_E!H62+FC_OTH_CP_SC_E!H62+FC_OTH_CP_HW_E!H62+FC_OTH_CP_CA_E!H62</f>
        <v>0</v>
      </c>
      <c r="I62" s="52">
        <f>FC_OTH_CP_SH_E!I62+FC_OTH_CP_SC_E!I62+FC_OTH_CP_HW_E!I62+FC_OTH_CP_CA_E!I62</f>
        <v>0</v>
      </c>
      <c r="J62" s="52">
        <f>FC_OTH_CP_SH_E!J62+FC_OTH_CP_SC_E!J62+FC_OTH_CP_HW_E!J62+FC_OTH_CP_CA_E!J62</f>
        <v>0</v>
      </c>
      <c r="K62" s="52">
        <f>FC_OTH_CP_SH_E!K62+FC_OTH_CP_SC_E!K62+FC_OTH_CP_HW_E!K62+FC_OTH_CP_CA_E!K62</f>
        <v>0</v>
      </c>
      <c r="L62" s="52">
        <f>FC_OTH_CP_SH_E!L62+FC_OTH_CP_SC_E!L62+FC_OTH_CP_HW_E!L62+FC_OTH_CP_CA_E!L62</f>
        <v>0</v>
      </c>
      <c r="M62" s="52">
        <f>FC_OTH_CP_SH_E!M62+FC_OTH_CP_SC_E!M62+FC_OTH_CP_HW_E!M62+FC_OTH_CP_CA_E!M62</f>
        <v>0</v>
      </c>
      <c r="N62" s="52">
        <f>FC_OTH_CP_SH_E!N62+FC_OTH_CP_SC_E!N62+FC_OTH_CP_HW_E!N62+FC_OTH_CP_CA_E!N62</f>
        <v>60.815865599999967</v>
      </c>
      <c r="O62" s="52">
        <f>FC_OTH_CP_SH_E!O62+FC_OTH_CP_SC_E!O62+FC_OTH_CP_HW_E!O62+FC_OTH_CP_CA_E!O62</f>
        <v>65.744179200000019</v>
      </c>
      <c r="P62" s="52">
        <f>FC_OTH_CP_SH_E!P62+FC_OTH_CP_SC_E!P62+FC_OTH_CP_HW_E!P62+FC_OTH_CP_CA_E!P62</f>
        <v>46.7038656</v>
      </c>
      <c r="Q62" s="52">
        <f>FC_OTH_CP_SH_E!Q62+FC_OTH_CP_SC_E!Q62+FC_OTH_CP_HW_E!Q62+FC_OTH_CP_CA_E!Q62</f>
        <v>52.863955199999978</v>
      </c>
      <c r="R62" s="52">
        <f>FC_OTH_CP_SH_E!R62+FC_OTH_CP_SC_E!R62+FC_OTH_CP_HW_E!R62+FC_OTH_CP_CA_E!R62</f>
        <v>51.520089599999991</v>
      </c>
      <c r="S62" s="52">
        <f>FC_OTH_CP_SH_E!S62+FC_OTH_CP_SC_E!S62+FC_OTH_CP_HW_E!S62+FC_OTH_CP_CA_E!S62</f>
        <v>49.504089600000007</v>
      </c>
      <c r="T62" s="52">
        <f>FC_OTH_CP_SH_E!T62+FC_OTH_CP_SC_E!T62+FC_OTH_CP_HW_E!T62+FC_OTH_CP_CA_E!T62</f>
        <v>66.192134400000015</v>
      </c>
      <c r="U62" s="52">
        <f>FC_OTH_CP_SH_E!U62+FC_OTH_CP_SC_E!U62+FC_OTH_CP_HW_E!U62+FC_OTH_CP_CA_E!U62</f>
        <v>55.267027200000044</v>
      </c>
      <c r="V62" s="52">
        <f>FC_OTH_CP_SH_E!V62+FC_OTH_CP_SC_E!V62+FC_OTH_CP_HW_E!V62+FC_OTH_CP_CA_E!V62</f>
        <v>55.093651200000011</v>
      </c>
      <c r="W62" s="52">
        <f>FC_OTH_CP_SH_E!W62+FC_OTH_CP_SC_E!W62+FC_OTH_CP_HW_E!W62+FC_OTH_CP_CA_E!W62</f>
        <v>55.093651199999982</v>
      </c>
      <c r="X62" s="52">
        <f>FC_OTH_CP_SH_E!X62+FC_OTH_CP_SC_E!X62+FC_OTH_CP_HW_E!X62+FC_OTH_CP_CA_E!X62</f>
        <v>57.489868800000025</v>
      </c>
      <c r="Y62" s="52">
        <f>FC_OTH_CP_SH_E!Y62+FC_OTH_CP_SC_E!Y62+FC_OTH_CP_HW_E!Y62+FC_OTH_CP_CA_E!Y62</f>
        <v>68.931475200000023</v>
      </c>
      <c r="Z62" s="52">
        <f>FC_OTH_CP_SH_E!Z62+FC_OTH_CP_SC_E!Z62+FC_OTH_CP_HW_E!Z62+FC_OTH_CP_CA_E!Z62</f>
        <v>43.037568</v>
      </c>
    </row>
    <row r="63" spans="1:26" ht="11.25" customHeight="1" x14ac:dyDescent="0.2">
      <c r="A63" s="50" t="s">
        <v>94</v>
      </c>
      <c r="B63" s="51" t="s">
        <v>95</v>
      </c>
      <c r="C63" s="52">
        <f>FC_OTH_CP_SH_E!C63+FC_OTH_CP_SC_E!C63+FC_OTH_CP_HW_E!C63+FC_OTH_CP_CA_E!C63</f>
        <v>0</v>
      </c>
      <c r="D63" s="52">
        <f>FC_OTH_CP_SH_E!D63+FC_OTH_CP_SC_E!D63+FC_OTH_CP_HW_E!D63+FC_OTH_CP_CA_E!D63</f>
        <v>0</v>
      </c>
      <c r="E63" s="52">
        <f>FC_OTH_CP_SH_E!E63+FC_OTH_CP_SC_E!E63+FC_OTH_CP_HW_E!E63+FC_OTH_CP_CA_E!E63</f>
        <v>0</v>
      </c>
      <c r="F63" s="52">
        <f>FC_OTH_CP_SH_E!F63+FC_OTH_CP_SC_E!F63+FC_OTH_CP_HW_E!F63+FC_OTH_CP_CA_E!F63</f>
        <v>0</v>
      </c>
      <c r="G63" s="52">
        <f>FC_OTH_CP_SH_E!G63+FC_OTH_CP_SC_E!G63+FC_OTH_CP_HW_E!G63+FC_OTH_CP_CA_E!G63</f>
        <v>0</v>
      </c>
      <c r="H63" s="52">
        <f>FC_OTH_CP_SH_E!H63+FC_OTH_CP_SC_E!H63+FC_OTH_CP_HW_E!H63+FC_OTH_CP_CA_E!H63</f>
        <v>0</v>
      </c>
      <c r="I63" s="52">
        <f>FC_OTH_CP_SH_E!I63+FC_OTH_CP_SC_E!I63+FC_OTH_CP_HW_E!I63+FC_OTH_CP_CA_E!I63</f>
        <v>0</v>
      </c>
      <c r="J63" s="52">
        <f>FC_OTH_CP_SH_E!J63+FC_OTH_CP_SC_E!J63+FC_OTH_CP_HW_E!J63+FC_OTH_CP_CA_E!J63</f>
        <v>0</v>
      </c>
      <c r="K63" s="52">
        <f>FC_OTH_CP_SH_E!K63+FC_OTH_CP_SC_E!K63+FC_OTH_CP_HW_E!K63+FC_OTH_CP_CA_E!K63</f>
        <v>0</v>
      </c>
      <c r="L63" s="52">
        <f>FC_OTH_CP_SH_E!L63+FC_OTH_CP_SC_E!L63+FC_OTH_CP_HW_E!L63+FC_OTH_CP_CA_E!L63</f>
        <v>0</v>
      </c>
      <c r="M63" s="52">
        <f>FC_OTH_CP_SH_E!M63+FC_OTH_CP_SC_E!M63+FC_OTH_CP_HW_E!M63+FC_OTH_CP_CA_E!M63</f>
        <v>0</v>
      </c>
      <c r="N63" s="52">
        <f>FC_OTH_CP_SH_E!N63+FC_OTH_CP_SC_E!N63+FC_OTH_CP_HW_E!N63+FC_OTH_CP_CA_E!N63</f>
        <v>0</v>
      </c>
      <c r="O63" s="52">
        <f>FC_OTH_CP_SH_E!O63+FC_OTH_CP_SC_E!O63+FC_OTH_CP_HW_E!O63+FC_OTH_CP_CA_E!O63</f>
        <v>175.11217920000004</v>
      </c>
      <c r="P63" s="52">
        <f>FC_OTH_CP_SH_E!P63+FC_OTH_CP_SC_E!P63+FC_OTH_CP_HW_E!P63+FC_OTH_CP_CA_E!P63</f>
        <v>102.4240896</v>
      </c>
      <c r="Q63" s="52">
        <f>FC_OTH_CP_SH_E!Q63+FC_OTH_CP_SC_E!Q63+FC_OTH_CP_HW_E!Q63+FC_OTH_CP_CA_E!Q63</f>
        <v>102.42408959999997</v>
      </c>
      <c r="R63" s="52">
        <f>FC_OTH_CP_SH_E!R63+FC_OTH_CP_SC_E!R63+FC_OTH_CP_HW_E!R63+FC_OTH_CP_CA_E!R63</f>
        <v>102.4240896</v>
      </c>
      <c r="S63" s="52">
        <f>FC_OTH_CP_SH_E!S63+FC_OTH_CP_SC_E!S63+FC_OTH_CP_HW_E!S63+FC_OTH_CP_CA_E!S63</f>
        <v>82.599955200000011</v>
      </c>
      <c r="T63" s="52">
        <f>FC_OTH_CP_SH_E!T63+FC_OTH_CP_SC_E!T63+FC_OTH_CP_HW_E!T63+FC_OTH_CP_CA_E!T63</f>
        <v>87.427065600000077</v>
      </c>
      <c r="U63" s="52">
        <f>FC_OTH_CP_SH_E!U63+FC_OTH_CP_SC_E!U63+FC_OTH_CP_HW_E!U63+FC_OTH_CP_CA_E!U63</f>
        <v>91.500998400000071</v>
      </c>
      <c r="V63" s="52">
        <f>FC_OTH_CP_SH_E!V63+FC_OTH_CP_SC_E!V63+FC_OTH_CP_HW_E!V63+FC_OTH_CP_CA_E!V63</f>
        <v>74.069049600000028</v>
      </c>
      <c r="W63" s="52">
        <f>FC_OTH_CP_SH_E!W63+FC_OTH_CP_SC_E!W63+FC_OTH_CP_HW_E!W63+FC_OTH_CP_CA_E!W63</f>
        <v>32.151167999999984</v>
      </c>
      <c r="X63" s="52">
        <f>FC_OTH_CP_SH_E!X63+FC_OTH_CP_SC_E!X63+FC_OTH_CP_HW_E!X63+FC_OTH_CP_CA_E!X63</f>
        <v>54.387244800000019</v>
      </c>
      <c r="Y63" s="52">
        <f>FC_OTH_CP_SH_E!Y63+FC_OTH_CP_SC_E!Y63+FC_OTH_CP_HW_E!Y63+FC_OTH_CP_CA_E!Y63</f>
        <v>69.645139200000017</v>
      </c>
      <c r="Z63" s="52">
        <f>FC_OTH_CP_SH_E!Z63+FC_OTH_CP_SC_E!Z63+FC_OTH_CP_HW_E!Z63+FC_OTH_CP_CA_E!Z63</f>
        <v>84.972384000000034</v>
      </c>
    </row>
    <row r="64" spans="1:26" ht="11.25" customHeight="1" x14ac:dyDescent="0.2">
      <c r="A64" s="50" t="s">
        <v>96</v>
      </c>
      <c r="B64" s="51" t="s">
        <v>97</v>
      </c>
      <c r="C64" s="52">
        <f>FC_OTH_CP_SH_E!C64+FC_OTH_CP_SC_E!C64+FC_OTH_CP_HW_E!C64+FC_OTH_CP_CA_E!C64</f>
        <v>0</v>
      </c>
      <c r="D64" s="52">
        <f>FC_OTH_CP_SH_E!D64+FC_OTH_CP_SC_E!D64+FC_OTH_CP_HW_E!D64+FC_OTH_CP_CA_E!D64</f>
        <v>0</v>
      </c>
      <c r="E64" s="52">
        <f>FC_OTH_CP_SH_E!E64+FC_OTH_CP_SC_E!E64+FC_OTH_CP_HW_E!E64+FC_OTH_CP_CA_E!E64</f>
        <v>0</v>
      </c>
      <c r="F64" s="52">
        <f>FC_OTH_CP_SH_E!F64+FC_OTH_CP_SC_E!F64+FC_OTH_CP_HW_E!F64+FC_OTH_CP_CA_E!F64</f>
        <v>0</v>
      </c>
      <c r="G64" s="52">
        <f>FC_OTH_CP_SH_E!G64+FC_OTH_CP_SC_E!G64+FC_OTH_CP_HW_E!G64+FC_OTH_CP_CA_E!G64</f>
        <v>0</v>
      </c>
      <c r="H64" s="52">
        <f>FC_OTH_CP_SH_E!H64+FC_OTH_CP_SC_E!H64+FC_OTH_CP_HW_E!H64+FC_OTH_CP_CA_E!H64</f>
        <v>0</v>
      </c>
      <c r="I64" s="52">
        <f>FC_OTH_CP_SH_E!I64+FC_OTH_CP_SC_E!I64+FC_OTH_CP_HW_E!I64+FC_OTH_CP_CA_E!I64</f>
        <v>0</v>
      </c>
      <c r="J64" s="52">
        <f>FC_OTH_CP_SH_E!J64+FC_OTH_CP_SC_E!J64+FC_OTH_CP_HW_E!J64+FC_OTH_CP_CA_E!J64</f>
        <v>0</v>
      </c>
      <c r="K64" s="52">
        <f>FC_OTH_CP_SH_E!K64+FC_OTH_CP_SC_E!K64+FC_OTH_CP_HW_E!K64+FC_OTH_CP_CA_E!K64</f>
        <v>0</v>
      </c>
      <c r="L64" s="52">
        <f>FC_OTH_CP_SH_E!L64+FC_OTH_CP_SC_E!L64+FC_OTH_CP_HW_E!L64+FC_OTH_CP_CA_E!L64</f>
        <v>0</v>
      </c>
      <c r="M64" s="52">
        <f>FC_OTH_CP_SH_E!M64+FC_OTH_CP_SC_E!M64+FC_OTH_CP_HW_E!M64+FC_OTH_CP_CA_E!M64</f>
        <v>0</v>
      </c>
      <c r="N64" s="52">
        <f>FC_OTH_CP_SH_E!N64+FC_OTH_CP_SC_E!N64+FC_OTH_CP_HW_E!N64+FC_OTH_CP_CA_E!N64</f>
        <v>0</v>
      </c>
      <c r="O64" s="52">
        <f>FC_OTH_CP_SH_E!O64+FC_OTH_CP_SC_E!O64+FC_OTH_CP_HW_E!O64+FC_OTH_CP_CA_E!O64</f>
        <v>0</v>
      </c>
      <c r="P64" s="52">
        <f>FC_OTH_CP_SH_E!P64+FC_OTH_CP_SC_E!P64+FC_OTH_CP_HW_E!P64+FC_OTH_CP_CA_E!P64</f>
        <v>0</v>
      </c>
      <c r="Q64" s="52">
        <f>FC_OTH_CP_SH_E!Q64+FC_OTH_CP_SC_E!Q64+FC_OTH_CP_HW_E!Q64+FC_OTH_CP_CA_E!Q64</f>
        <v>0</v>
      </c>
      <c r="R64" s="52">
        <f>FC_OTH_CP_SH_E!R64+FC_OTH_CP_SC_E!R64+FC_OTH_CP_HW_E!R64+FC_OTH_CP_CA_E!R64</f>
        <v>0</v>
      </c>
      <c r="S64" s="52">
        <f>FC_OTH_CP_SH_E!S64+FC_OTH_CP_SC_E!S64+FC_OTH_CP_HW_E!S64+FC_OTH_CP_CA_E!S64</f>
        <v>0</v>
      </c>
      <c r="T64" s="52">
        <f>FC_OTH_CP_SH_E!T64+FC_OTH_CP_SC_E!T64+FC_OTH_CP_HW_E!T64+FC_OTH_CP_CA_E!T64</f>
        <v>0</v>
      </c>
      <c r="U64" s="52">
        <f>FC_OTH_CP_SH_E!U64+FC_OTH_CP_SC_E!U64+FC_OTH_CP_HW_E!U64+FC_OTH_CP_CA_E!U64</f>
        <v>0</v>
      </c>
      <c r="V64" s="52">
        <f>FC_OTH_CP_SH_E!V64+FC_OTH_CP_SC_E!V64+FC_OTH_CP_HW_E!V64+FC_OTH_CP_CA_E!V64</f>
        <v>0</v>
      </c>
      <c r="W64" s="52">
        <f>FC_OTH_CP_SH_E!W64+FC_OTH_CP_SC_E!W64+FC_OTH_CP_HW_E!W64+FC_OTH_CP_CA_E!W64</f>
        <v>0</v>
      </c>
      <c r="X64" s="52">
        <f>FC_OTH_CP_SH_E!X64+FC_OTH_CP_SC_E!X64+FC_OTH_CP_HW_E!X64+FC_OTH_CP_CA_E!X64</f>
        <v>0</v>
      </c>
      <c r="Y64" s="52">
        <f>FC_OTH_CP_SH_E!Y64+FC_OTH_CP_SC_E!Y64+FC_OTH_CP_HW_E!Y64+FC_OTH_CP_CA_E!Y64</f>
        <v>0</v>
      </c>
      <c r="Z64" s="52">
        <f>FC_OTH_CP_SH_E!Z64+FC_OTH_CP_SC_E!Z64+FC_OTH_CP_HW_E!Z64+FC_OTH_CP_CA_E!Z64</f>
        <v>0.67066271999999949</v>
      </c>
    </row>
    <row r="65" spans="1:26" ht="11.25" customHeight="1" x14ac:dyDescent="0.2">
      <c r="A65" s="50" t="s">
        <v>98</v>
      </c>
      <c r="B65" s="51" t="s">
        <v>99</v>
      </c>
      <c r="C65" s="52">
        <f>FC_OTH_CP_SH_E!C65+FC_OTH_CP_SC_E!C65+FC_OTH_CP_HW_E!C65+FC_OTH_CP_CA_E!C65</f>
        <v>0</v>
      </c>
      <c r="D65" s="52">
        <f>FC_OTH_CP_SH_E!D65+FC_OTH_CP_SC_E!D65+FC_OTH_CP_HW_E!D65+FC_OTH_CP_CA_E!D65</f>
        <v>0</v>
      </c>
      <c r="E65" s="52">
        <f>FC_OTH_CP_SH_E!E65+FC_OTH_CP_SC_E!E65+FC_OTH_CP_HW_E!E65+FC_OTH_CP_CA_E!E65</f>
        <v>0</v>
      </c>
      <c r="F65" s="52">
        <f>FC_OTH_CP_SH_E!F65+FC_OTH_CP_SC_E!F65+FC_OTH_CP_HW_E!F65+FC_OTH_CP_CA_E!F65</f>
        <v>0</v>
      </c>
      <c r="G65" s="52">
        <f>FC_OTH_CP_SH_E!G65+FC_OTH_CP_SC_E!G65+FC_OTH_CP_HW_E!G65+FC_OTH_CP_CA_E!G65</f>
        <v>0</v>
      </c>
      <c r="H65" s="52">
        <f>FC_OTH_CP_SH_E!H65+FC_OTH_CP_SC_E!H65+FC_OTH_CP_HW_E!H65+FC_OTH_CP_CA_E!H65</f>
        <v>0</v>
      </c>
      <c r="I65" s="52">
        <f>FC_OTH_CP_SH_E!I65+FC_OTH_CP_SC_E!I65+FC_OTH_CP_HW_E!I65+FC_OTH_CP_CA_E!I65</f>
        <v>0</v>
      </c>
      <c r="J65" s="52">
        <f>FC_OTH_CP_SH_E!J65+FC_OTH_CP_SC_E!J65+FC_OTH_CP_HW_E!J65+FC_OTH_CP_CA_E!J65</f>
        <v>0</v>
      </c>
      <c r="K65" s="52">
        <f>FC_OTH_CP_SH_E!K65+FC_OTH_CP_SC_E!K65+FC_OTH_CP_HW_E!K65+FC_OTH_CP_CA_E!K65</f>
        <v>0</v>
      </c>
      <c r="L65" s="52">
        <f>FC_OTH_CP_SH_E!L65+FC_OTH_CP_SC_E!L65+FC_OTH_CP_HW_E!L65+FC_OTH_CP_CA_E!L65</f>
        <v>0</v>
      </c>
      <c r="M65" s="52">
        <f>FC_OTH_CP_SH_E!M65+FC_OTH_CP_SC_E!M65+FC_OTH_CP_HW_E!M65+FC_OTH_CP_CA_E!M65</f>
        <v>0</v>
      </c>
      <c r="N65" s="52">
        <f>FC_OTH_CP_SH_E!N65+FC_OTH_CP_SC_E!N65+FC_OTH_CP_HW_E!N65+FC_OTH_CP_CA_E!N65</f>
        <v>0</v>
      </c>
      <c r="O65" s="52">
        <f>FC_OTH_CP_SH_E!O65+FC_OTH_CP_SC_E!O65+FC_OTH_CP_HW_E!O65+FC_OTH_CP_CA_E!O65</f>
        <v>0</v>
      </c>
      <c r="P65" s="52">
        <f>FC_OTH_CP_SH_E!P65+FC_OTH_CP_SC_E!P65+FC_OTH_CP_HW_E!P65+FC_OTH_CP_CA_E!P65</f>
        <v>0</v>
      </c>
      <c r="Q65" s="52">
        <f>FC_OTH_CP_SH_E!Q65+FC_OTH_CP_SC_E!Q65+FC_OTH_CP_HW_E!Q65+FC_OTH_CP_CA_E!Q65</f>
        <v>0</v>
      </c>
      <c r="R65" s="52">
        <f>FC_OTH_CP_SH_E!R65+FC_OTH_CP_SC_E!R65+FC_OTH_CP_HW_E!R65+FC_OTH_CP_CA_E!R65</f>
        <v>0</v>
      </c>
      <c r="S65" s="52">
        <f>FC_OTH_CP_SH_E!S65+FC_OTH_CP_SC_E!S65+FC_OTH_CP_HW_E!S65+FC_OTH_CP_CA_E!S65</f>
        <v>0</v>
      </c>
      <c r="T65" s="52">
        <f>FC_OTH_CP_SH_E!T65+FC_OTH_CP_SC_E!T65+FC_OTH_CP_HW_E!T65+FC_OTH_CP_CA_E!T65</f>
        <v>0</v>
      </c>
      <c r="U65" s="52">
        <f>FC_OTH_CP_SH_E!U65+FC_OTH_CP_SC_E!U65+FC_OTH_CP_HW_E!U65+FC_OTH_CP_CA_E!U65</f>
        <v>0</v>
      </c>
      <c r="V65" s="52">
        <f>FC_OTH_CP_SH_E!V65+FC_OTH_CP_SC_E!V65+FC_OTH_CP_HW_E!V65+FC_OTH_CP_CA_E!V65</f>
        <v>0</v>
      </c>
      <c r="W65" s="52">
        <f>FC_OTH_CP_SH_E!W65+FC_OTH_CP_SC_E!W65+FC_OTH_CP_HW_E!W65+FC_OTH_CP_CA_E!W65</f>
        <v>0</v>
      </c>
      <c r="X65" s="52">
        <f>FC_OTH_CP_SH_E!X65+FC_OTH_CP_SC_E!X65+FC_OTH_CP_HW_E!X65+FC_OTH_CP_CA_E!X65</f>
        <v>0</v>
      </c>
      <c r="Y65" s="52">
        <f>FC_OTH_CP_SH_E!Y65+FC_OTH_CP_SC_E!Y65+FC_OTH_CP_HW_E!Y65+FC_OTH_CP_CA_E!Y65</f>
        <v>0</v>
      </c>
      <c r="Z65" s="52">
        <f>FC_OTH_CP_SH_E!Z65+FC_OTH_CP_SC_E!Z65+FC_OTH_CP_HW_E!Z65+FC_OTH_CP_CA_E!Z65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FC_OTH_CP_SH_E!C66+FC_OTH_CP_SC_E!C66+FC_OTH_CP_HW_E!C66+FC_OTH_CP_CA_E!C66</f>
        <v>0</v>
      </c>
      <c r="D66" s="52">
        <f>FC_OTH_CP_SH_E!D66+FC_OTH_CP_SC_E!D66+FC_OTH_CP_HW_E!D66+FC_OTH_CP_CA_E!D66</f>
        <v>0</v>
      </c>
      <c r="E66" s="52">
        <f>FC_OTH_CP_SH_E!E66+FC_OTH_CP_SC_E!E66+FC_OTH_CP_HW_E!E66+FC_OTH_CP_CA_E!E66</f>
        <v>0</v>
      </c>
      <c r="F66" s="52">
        <f>FC_OTH_CP_SH_E!F66+FC_OTH_CP_SC_E!F66+FC_OTH_CP_HW_E!F66+FC_OTH_CP_CA_E!F66</f>
        <v>0</v>
      </c>
      <c r="G66" s="52">
        <f>FC_OTH_CP_SH_E!G66+FC_OTH_CP_SC_E!G66+FC_OTH_CP_HW_E!G66+FC_OTH_CP_CA_E!G66</f>
        <v>0</v>
      </c>
      <c r="H66" s="52">
        <f>FC_OTH_CP_SH_E!H66+FC_OTH_CP_SC_E!H66+FC_OTH_CP_HW_E!H66+FC_OTH_CP_CA_E!H66</f>
        <v>0</v>
      </c>
      <c r="I66" s="52">
        <f>FC_OTH_CP_SH_E!I66+FC_OTH_CP_SC_E!I66+FC_OTH_CP_HW_E!I66+FC_OTH_CP_CA_E!I66</f>
        <v>0</v>
      </c>
      <c r="J66" s="52">
        <f>FC_OTH_CP_SH_E!J66+FC_OTH_CP_SC_E!J66+FC_OTH_CP_HW_E!J66+FC_OTH_CP_CA_E!J66</f>
        <v>0</v>
      </c>
      <c r="K66" s="52">
        <f>FC_OTH_CP_SH_E!K66+FC_OTH_CP_SC_E!K66+FC_OTH_CP_HW_E!K66+FC_OTH_CP_CA_E!K66</f>
        <v>0</v>
      </c>
      <c r="L66" s="52">
        <f>FC_OTH_CP_SH_E!L66+FC_OTH_CP_SC_E!L66+FC_OTH_CP_HW_E!L66+FC_OTH_CP_CA_E!L66</f>
        <v>0</v>
      </c>
      <c r="M66" s="52">
        <f>FC_OTH_CP_SH_E!M66+FC_OTH_CP_SC_E!M66+FC_OTH_CP_HW_E!M66+FC_OTH_CP_CA_E!M66</f>
        <v>0</v>
      </c>
      <c r="N66" s="52">
        <f>FC_OTH_CP_SH_E!N66+FC_OTH_CP_SC_E!N66+FC_OTH_CP_HW_E!N66+FC_OTH_CP_CA_E!N66</f>
        <v>0</v>
      </c>
      <c r="O66" s="52">
        <f>FC_OTH_CP_SH_E!O66+FC_OTH_CP_SC_E!O66+FC_OTH_CP_HW_E!O66+FC_OTH_CP_CA_E!O66</f>
        <v>0</v>
      </c>
      <c r="P66" s="52">
        <f>FC_OTH_CP_SH_E!P66+FC_OTH_CP_SC_E!P66+FC_OTH_CP_HW_E!P66+FC_OTH_CP_CA_E!P66</f>
        <v>0</v>
      </c>
      <c r="Q66" s="52">
        <f>FC_OTH_CP_SH_E!Q66+FC_OTH_CP_SC_E!Q66+FC_OTH_CP_HW_E!Q66+FC_OTH_CP_CA_E!Q66</f>
        <v>0</v>
      </c>
      <c r="R66" s="52">
        <f>FC_OTH_CP_SH_E!R66+FC_OTH_CP_SC_E!R66+FC_OTH_CP_HW_E!R66+FC_OTH_CP_CA_E!R66</f>
        <v>0</v>
      </c>
      <c r="S66" s="52">
        <f>FC_OTH_CP_SH_E!S66+FC_OTH_CP_SC_E!S66+FC_OTH_CP_HW_E!S66+FC_OTH_CP_CA_E!S66</f>
        <v>0</v>
      </c>
      <c r="T66" s="52">
        <f>FC_OTH_CP_SH_E!T66+FC_OTH_CP_SC_E!T66+FC_OTH_CP_HW_E!T66+FC_OTH_CP_CA_E!T66</f>
        <v>0</v>
      </c>
      <c r="U66" s="52">
        <f>FC_OTH_CP_SH_E!U66+FC_OTH_CP_SC_E!U66+FC_OTH_CP_HW_E!U66+FC_OTH_CP_CA_E!U66</f>
        <v>0</v>
      </c>
      <c r="V66" s="52">
        <f>FC_OTH_CP_SH_E!V66+FC_OTH_CP_SC_E!V66+FC_OTH_CP_HW_E!V66+FC_OTH_CP_CA_E!V66</f>
        <v>0</v>
      </c>
      <c r="W66" s="52">
        <f>FC_OTH_CP_SH_E!W66+FC_OTH_CP_SC_E!W66+FC_OTH_CP_HW_E!W66+FC_OTH_CP_CA_E!W66</f>
        <v>0</v>
      </c>
      <c r="X66" s="52">
        <f>FC_OTH_CP_SH_E!X66+FC_OTH_CP_SC_E!X66+FC_OTH_CP_HW_E!X66+FC_OTH_CP_CA_E!X66</f>
        <v>0</v>
      </c>
      <c r="Y66" s="52">
        <f>FC_OTH_CP_SH_E!Y66+FC_OTH_CP_SC_E!Y66+FC_OTH_CP_HW_E!Y66+FC_OTH_CP_CA_E!Y66</f>
        <v>0</v>
      </c>
      <c r="Z66" s="52">
        <f>FC_OTH_CP_SH_E!Z66+FC_OTH_CP_SC_E!Z66+FC_OTH_CP_HW_E!Z66+FC_OTH_CP_CA_E!Z66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FC_OTH_CP_SH_E!C67+FC_OTH_CP_SC_E!C67+FC_OTH_CP_HW_E!C67+FC_OTH_CP_CA_E!C67</f>
        <v>0</v>
      </c>
      <c r="D67" s="52">
        <f>FC_OTH_CP_SH_E!D67+FC_OTH_CP_SC_E!D67+FC_OTH_CP_HW_E!D67+FC_OTH_CP_CA_E!D67</f>
        <v>0</v>
      </c>
      <c r="E67" s="52">
        <f>FC_OTH_CP_SH_E!E67+FC_OTH_CP_SC_E!E67+FC_OTH_CP_HW_E!E67+FC_OTH_CP_CA_E!E67</f>
        <v>0</v>
      </c>
      <c r="F67" s="52">
        <f>FC_OTH_CP_SH_E!F67+FC_OTH_CP_SC_E!F67+FC_OTH_CP_HW_E!F67+FC_OTH_CP_CA_E!F67</f>
        <v>0</v>
      </c>
      <c r="G67" s="52">
        <f>FC_OTH_CP_SH_E!G67+FC_OTH_CP_SC_E!G67+FC_OTH_CP_HW_E!G67+FC_OTH_CP_CA_E!G67</f>
        <v>0</v>
      </c>
      <c r="H67" s="52">
        <f>FC_OTH_CP_SH_E!H67+FC_OTH_CP_SC_E!H67+FC_OTH_CP_HW_E!H67+FC_OTH_CP_CA_E!H67</f>
        <v>0</v>
      </c>
      <c r="I67" s="52">
        <f>FC_OTH_CP_SH_E!I67+FC_OTH_CP_SC_E!I67+FC_OTH_CP_HW_E!I67+FC_OTH_CP_CA_E!I67</f>
        <v>0</v>
      </c>
      <c r="J67" s="52">
        <f>FC_OTH_CP_SH_E!J67+FC_OTH_CP_SC_E!J67+FC_OTH_CP_HW_E!J67+FC_OTH_CP_CA_E!J67</f>
        <v>0</v>
      </c>
      <c r="K67" s="52">
        <f>FC_OTH_CP_SH_E!K67+FC_OTH_CP_SC_E!K67+FC_OTH_CP_HW_E!K67+FC_OTH_CP_CA_E!K67</f>
        <v>0</v>
      </c>
      <c r="L67" s="52">
        <f>FC_OTH_CP_SH_E!L67+FC_OTH_CP_SC_E!L67+FC_OTH_CP_HW_E!L67+FC_OTH_CP_CA_E!L67</f>
        <v>0</v>
      </c>
      <c r="M67" s="52">
        <f>FC_OTH_CP_SH_E!M67+FC_OTH_CP_SC_E!M67+FC_OTH_CP_HW_E!M67+FC_OTH_CP_CA_E!M67</f>
        <v>0</v>
      </c>
      <c r="N67" s="52">
        <f>FC_OTH_CP_SH_E!N67+FC_OTH_CP_SC_E!N67+FC_OTH_CP_HW_E!N67+FC_OTH_CP_CA_E!N67</f>
        <v>0</v>
      </c>
      <c r="O67" s="52">
        <f>FC_OTH_CP_SH_E!O67+FC_OTH_CP_SC_E!O67+FC_OTH_CP_HW_E!O67+FC_OTH_CP_CA_E!O67</f>
        <v>0</v>
      </c>
      <c r="P67" s="52">
        <f>FC_OTH_CP_SH_E!P67+FC_OTH_CP_SC_E!P67+FC_OTH_CP_HW_E!P67+FC_OTH_CP_CA_E!P67</f>
        <v>0</v>
      </c>
      <c r="Q67" s="52">
        <f>FC_OTH_CP_SH_E!Q67+FC_OTH_CP_SC_E!Q67+FC_OTH_CP_HW_E!Q67+FC_OTH_CP_CA_E!Q67</f>
        <v>0</v>
      </c>
      <c r="R67" s="52">
        <f>FC_OTH_CP_SH_E!R67+FC_OTH_CP_SC_E!R67+FC_OTH_CP_HW_E!R67+FC_OTH_CP_CA_E!R67</f>
        <v>0</v>
      </c>
      <c r="S67" s="52">
        <f>FC_OTH_CP_SH_E!S67+FC_OTH_CP_SC_E!S67+FC_OTH_CP_HW_E!S67+FC_OTH_CP_CA_E!S67</f>
        <v>0</v>
      </c>
      <c r="T67" s="52">
        <f>FC_OTH_CP_SH_E!T67+FC_OTH_CP_SC_E!T67+FC_OTH_CP_HW_E!T67+FC_OTH_CP_CA_E!T67</f>
        <v>0</v>
      </c>
      <c r="U67" s="52">
        <f>FC_OTH_CP_SH_E!U67+FC_OTH_CP_SC_E!U67+FC_OTH_CP_HW_E!U67+FC_OTH_CP_CA_E!U67</f>
        <v>0</v>
      </c>
      <c r="V67" s="52">
        <f>FC_OTH_CP_SH_E!V67+FC_OTH_CP_SC_E!V67+FC_OTH_CP_HW_E!V67+FC_OTH_CP_CA_E!V67</f>
        <v>0</v>
      </c>
      <c r="W67" s="52">
        <f>FC_OTH_CP_SH_E!W67+FC_OTH_CP_SC_E!W67+FC_OTH_CP_HW_E!W67+FC_OTH_CP_CA_E!W67</f>
        <v>0</v>
      </c>
      <c r="X67" s="52">
        <f>FC_OTH_CP_SH_E!X67+FC_OTH_CP_SC_E!X67+FC_OTH_CP_HW_E!X67+FC_OTH_CP_CA_E!X67</f>
        <v>0</v>
      </c>
      <c r="Y67" s="52">
        <f>FC_OTH_CP_SH_E!Y67+FC_OTH_CP_SC_E!Y67+FC_OTH_CP_HW_E!Y67+FC_OTH_CP_CA_E!Y67</f>
        <v>0</v>
      </c>
      <c r="Z67" s="52">
        <f>FC_OTH_CP_SH_E!Z67+FC_OTH_CP_SC_E!Z67+FC_OTH_CP_HW_E!Z67+FC_OTH_CP_CA_E!Z67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FC_OTH_CP_SH_E!C68+FC_OTH_CP_SC_E!C68+FC_OTH_CP_HW_E!C68+FC_OTH_CP_CA_E!C68</f>
        <v>0</v>
      </c>
      <c r="D68" s="52">
        <f>FC_OTH_CP_SH_E!D68+FC_OTH_CP_SC_E!D68+FC_OTH_CP_HW_E!D68+FC_OTH_CP_CA_E!D68</f>
        <v>0</v>
      </c>
      <c r="E68" s="52">
        <f>FC_OTH_CP_SH_E!E68+FC_OTH_CP_SC_E!E68+FC_OTH_CP_HW_E!E68+FC_OTH_CP_CA_E!E68</f>
        <v>0</v>
      </c>
      <c r="F68" s="52">
        <f>FC_OTH_CP_SH_E!F68+FC_OTH_CP_SC_E!F68+FC_OTH_CP_HW_E!F68+FC_OTH_CP_CA_E!F68</f>
        <v>0</v>
      </c>
      <c r="G68" s="52">
        <f>FC_OTH_CP_SH_E!G68+FC_OTH_CP_SC_E!G68+FC_OTH_CP_HW_E!G68+FC_OTH_CP_CA_E!G68</f>
        <v>0</v>
      </c>
      <c r="H68" s="52">
        <f>FC_OTH_CP_SH_E!H68+FC_OTH_CP_SC_E!H68+FC_OTH_CP_HW_E!H68+FC_OTH_CP_CA_E!H68</f>
        <v>0</v>
      </c>
      <c r="I68" s="52">
        <f>FC_OTH_CP_SH_E!I68+FC_OTH_CP_SC_E!I68+FC_OTH_CP_HW_E!I68+FC_OTH_CP_CA_E!I68</f>
        <v>0</v>
      </c>
      <c r="J68" s="52">
        <f>FC_OTH_CP_SH_E!J68+FC_OTH_CP_SC_E!J68+FC_OTH_CP_HW_E!J68+FC_OTH_CP_CA_E!J68</f>
        <v>0</v>
      </c>
      <c r="K68" s="52">
        <f>FC_OTH_CP_SH_E!K68+FC_OTH_CP_SC_E!K68+FC_OTH_CP_HW_E!K68+FC_OTH_CP_CA_E!K68</f>
        <v>0</v>
      </c>
      <c r="L68" s="52">
        <f>FC_OTH_CP_SH_E!L68+FC_OTH_CP_SC_E!L68+FC_OTH_CP_HW_E!L68+FC_OTH_CP_CA_E!L68</f>
        <v>0</v>
      </c>
      <c r="M68" s="52">
        <f>FC_OTH_CP_SH_E!M68+FC_OTH_CP_SC_E!M68+FC_OTH_CP_HW_E!M68+FC_OTH_CP_CA_E!M68</f>
        <v>0</v>
      </c>
      <c r="N68" s="52">
        <f>FC_OTH_CP_SH_E!N68+FC_OTH_CP_SC_E!N68+FC_OTH_CP_HW_E!N68+FC_OTH_CP_CA_E!N68</f>
        <v>0</v>
      </c>
      <c r="O68" s="52">
        <f>FC_OTH_CP_SH_E!O68+FC_OTH_CP_SC_E!O68+FC_OTH_CP_HW_E!O68+FC_OTH_CP_CA_E!O68</f>
        <v>0</v>
      </c>
      <c r="P68" s="52">
        <f>FC_OTH_CP_SH_E!P68+FC_OTH_CP_SC_E!P68+FC_OTH_CP_HW_E!P68+FC_OTH_CP_CA_E!P68</f>
        <v>0</v>
      </c>
      <c r="Q68" s="52">
        <f>FC_OTH_CP_SH_E!Q68+FC_OTH_CP_SC_E!Q68+FC_OTH_CP_HW_E!Q68+FC_OTH_CP_CA_E!Q68</f>
        <v>0</v>
      </c>
      <c r="R68" s="52">
        <f>FC_OTH_CP_SH_E!R68+FC_OTH_CP_SC_E!R68+FC_OTH_CP_HW_E!R68+FC_OTH_CP_CA_E!R68</f>
        <v>0</v>
      </c>
      <c r="S68" s="52">
        <f>FC_OTH_CP_SH_E!S68+FC_OTH_CP_SC_E!S68+FC_OTH_CP_HW_E!S68+FC_OTH_CP_CA_E!S68</f>
        <v>0</v>
      </c>
      <c r="T68" s="52">
        <f>FC_OTH_CP_SH_E!T68+FC_OTH_CP_SC_E!T68+FC_OTH_CP_HW_E!T68+FC_OTH_CP_CA_E!T68</f>
        <v>0</v>
      </c>
      <c r="U68" s="52">
        <f>FC_OTH_CP_SH_E!U68+FC_OTH_CP_SC_E!U68+FC_OTH_CP_HW_E!U68+FC_OTH_CP_CA_E!U68</f>
        <v>0</v>
      </c>
      <c r="V68" s="52">
        <f>FC_OTH_CP_SH_E!V68+FC_OTH_CP_SC_E!V68+FC_OTH_CP_HW_E!V68+FC_OTH_CP_CA_E!V68</f>
        <v>0</v>
      </c>
      <c r="W68" s="52">
        <f>FC_OTH_CP_SH_E!W68+FC_OTH_CP_SC_E!W68+FC_OTH_CP_HW_E!W68+FC_OTH_CP_CA_E!W68</f>
        <v>0</v>
      </c>
      <c r="X68" s="52">
        <f>FC_OTH_CP_SH_E!X68+FC_OTH_CP_SC_E!X68+FC_OTH_CP_HW_E!X68+FC_OTH_CP_CA_E!X68</f>
        <v>0</v>
      </c>
      <c r="Y68" s="52">
        <f>FC_OTH_CP_SH_E!Y68+FC_OTH_CP_SC_E!Y68+FC_OTH_CP_HW_E!Y68+FC_OTH_CP_CA_E!Y68</f>
        <v>0</v>
      </c>
      <c r="Z68" s="52">
        <f>FC_OTH_CP_SH_E!Z68+FC_OTH_CP_SC_E!Z68+FC_OTH_CP_HW_E!Z68+FC_OTH_CP_CA_E!Z68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FC_OTH_CP_SH_E!C69+FC_OTH_CP_SC_E!C69+FC_OTH_CP_HW_E!C69+FC_OTH_CP_CA_E!C69</f>
        <v>0</v>
      </c>
      <c r="D69" s="52">
        <f>FC_OTH_CP_SH_E!D69+FC_OTH_CP_SC_E!D69+FC_OTH_CP_HW_E!D69+FC_OTH_CP_CA_E!D69</f>
        <v>0</v>
      </c>
      <c r="E69" s="52">
        <f>FC_OTH_CP_SH_E!E69+FC_OTH_CP_SC_E!E69+FC_OTH_CP_HW_E!E69+FC_OTH_CP_CA_E!E69</f>
        <v>0</v>
      </c>
      <c r="F69" s="52">
        <f>FC_OTH_CP_SH_E!F69+FC_OTH_CP_SC_E!F69+FC_OTH_CP_HW_E!F69+FC_OTH_CP_CA_E!F69</f>
        <v>0</v>
      </c>
      <c r="G69" s="52">
        <f>FC_OTH_CP_SH_E!G69+FC_OTH_CP_SC_E!G69+FC_OTH_CP_HW_E!G69+FC_OTH_CP_CA_E!G69</f>
        <v>0</v>
      </c>
      <c r="H69" s="52">
        <f>FC_OTH_CP_SH_E!H69+FC_OTH_CP_SC_E!H69+FC_OTH_CP_HW_E!H69+FC_OTH_CP_CA_E!H69</f>
        <v>0</v>
      </c>
      <c r="I69" s="52">
        <f>FC_OTH_CP_SH_E!I69+FC_OTH_CP_SC_E!I69+FC_OTH_CP_HW_E!I69+FC_OTH_CP_CA_E!I69</f>
        <v>0</v>
      </c>
      <c r="J69" s="52">
        <f>FC_OTH_CP_SH_E!J69+FC_OTH_CP_SC_E!J69+FC_OTH_CP_HW_E!J69+FC_OTH_CP_CA_E!J69</f>
        <v>13.098028319999994</v>
      </c>
      <c r="K69" s="52">
        <f>FC_OTH_CP_SH_E!K69+FC_OTH_CP_SC_E!K69+FC_OTH_CP_HW_E!K69+FC_OTH_CP_CA_E!K69</f>
        <v>13.098028320000004</v>
      </c>
      <c r="L69" s="52">
        <f>FC_OTH_CP_SH_E!L69+FC_OTH_CP_SC_E!L69+FC_OTH_CP_HW_E!L69+FC_OTH_CP_CA_E!L69</f>
        <v>13.098028319999999</v>
      </c>
      <c r="M69" s="52">
        <f>FC_OTH_CP_SH_E!M69+FC_OTH_CP_SC_E!M69+FC_OTH_CP_HW_E!M69+FC_OTH_CP_CA_E!M69</f>
        <v>5.2393132799999984</v>
      </c>
      <c r="N69" s="52">
        <f>FC_OTH_CP_SH_E!N69+FC_OTH_CP_SC_E!N69+FC_OTH_CP_HW_E!N69+FC_OTH_CP_CA_E!N69</f>
        <v>2.6196566399999992</v>
      </c>
      <c r="O69" s="52">
        <f>FC_OTH_CP_SH_E!O69+FC_OTH_CP_SC_E!O69+FC_OTH_CP_HW_E!O69+FC_OTH_CP_CA_E!O69</f>
        <v>2.6196566400000001</v>
      </c>
      <c r="P69" s="52">
        <f>FC_OTH_CP_SH_E!P69+FC_OTH_CP_SC_E!P69+FC_OTH_CP_HW_E!P69+FC_OTH_CP_CA_E!P69</f>
        <v>7.8589699199999998</v>
      </c>
      <c r="Q69" s="52">
        <f>FC_OTH_CP_SH_E!Q69+FC_OTH_CP_SC_E!Q69+FC_OTH_CP_HW_E!Q69+FC_OTH_CP_CA_E!Q69</f>
        <v>5.2393132799999975</v>
      </c>
      <c r="R69" s="52">
        <f>FC_OTH_CP_SH_E!R69+FC_OTH_CP_SC_E!R69+FC_OTH_CP_HW_E!R69+FC_OTH_CP_CA_E!R69</f>
        <v>7.8589699199999989</v>
      </c>
      <c r="S69" s="52">
        <f>FC_OTH_CP_SH_E!S69+FC_OTH_CP_SC_E!S69+FC_OTH_CP_HW_E!S69+FC_OTH_CP_CA_E!S69</f>
        <v>5.2393132799999984</v>
      </c>
      <c r="T69" s="52">
        <f>FC_OTH_CP_SH_E!T69+FC_OTH_CP_SC_E!T69+FC_OTH_CP_HW_E!T69+FC_OTH_CP_CA_E!T69</f>
        <v>4.115292479999999</v>
      </c>
      <c r="U69" s="52">
        <f>FC_OTH_CP_SH_E!U69+FC_OTH_CP_SC_E!U69+FC_OTH_CP_HW_E!U69+FC_OTH_CP_CA_E!U69</f>
        <v>4.398464159999997</v>
      </c>
      <c r="V69" s="52">
        <f>FC_OTH_CP_SH_E!V69+FC_OTH_CP_SC_E!V69+FC_OTH_CP_HW_E!V69+FC_OTH_CP_CA_E!V69</f>
        <v>4.0760409599999976</v>
      </c>
      <c r="W69" s="52">
        <f>FC_OTH_CP_SH_E!W69+FC_OTH_CP_SC_E!W69+FC_OTH_CP_HW_E!W69+FC_OTH_CP_CA_E!W69</f>
        <v>3.9452875199999964</v>
      </c>
      <c r="X69" s="52">
        <f>FC_OTH_CP_SH_E!X69+FC_OTH_CP_SC_E!X69+FC_OTH_CP_HW_E!X69+FC_OTH_CP_CA_E!X69</f>
        <v>5.0682887999999977</v>
      </c>
      <c r="Y69" s="52">
        <f>FC_OTH_CP_SH_E!Y69+FC_OTH_CP_SC_E!Y69+FC_OTH_CP_HW_E!Y69+FC_OTH_CP_CA_E!Y69</f>
        <v>1.3664116799999988</v>
      </c>
      <c r="Z69" s="52">
        <f>FC_OTH_CP_SH_E!Z69+FC_OTH_CP_SC_E!Z69+FC_OTH_CP_HW_E!Z69+FC_OTH_CP_CA_E!Z69</f>
        <v>2.6094614400000005</v>
      </c>
    </row>
    <row r="70" spans="1:26" ht="11.25" customHeight="1" x14ac:dyDescent="0.2">
      <c r="A70" s="50" t="s">
        <v>108</v>
      </c>
      <c r="B70" s="51" t="s">
        <v>109</v>
      </c>
      <c r="C70" s="52">
        <f>FC_OTH_CP_SH_E!C70+FC_OTH_CP_SC_E!C70+FC_OTH_CP_HW_E!C70+FC_OTH_CP_CA_E!C70</f>
        <v>0</v>
      </c>
      <c r="D70" s="52">
        <f>FC_OTH_CP_SH_E!D70+FC_OTH_CP_SC_E!D70+FC_OTH_CP_HW_E!D70+FC_OTH_CP_CA_E!D70</f>
        <v>0</v>
      </c>
      <c r="E70" s="52">
        <f>FC_OTH_CP_SH_E!E70+FC_OTH_CP_SC_E!E70+FC_OTH_CP_HW_E!E70+FC_OTH_CP_CA_E!E70</f>
        <v>0</v>
      </c>
      <c r="F70" s="52">
        <f>FC_OTH_CP_SH_E!F70+FC_OTH_CP_SC_E!F70+FC_OTH_CP_HW_E!F70+FC_OTH_CP_CA_E!F70</f>
        <v>0</v>
      </c>
      <c r="G70" s="52">
        <f>FC_OTH_CP_SH_E!G70+FC_OTH_CP_SC_E!G70+FC_OTH_CP_HW_E!G70+FC_OTH_CP_CA_E!G70</f>
        <v>0</v>
      </c>
      <c r="H70" s="52">
        <f>FC_OTH_CP_SH_E!H70+FC_OTH_CP_SC_E!H70+FC_OTH_CP_HW_E!H70+FC_OTH_CP_CA_E!H70</f>
        <v>0</v>
      </c>
      <c r="I70" s="52">
        <f>FC_OTH_CP_SH_E!I70+FC_OTH_CP_SC_E!I70+FC_OTH_CP_HW_E!I70+FC_OTH_CP_CA_E!I70</f>
        <v>0</v>
      </c>
      <c r="J70" s="52">
        <f>FC_OTH_CP_SH_E!J70+FC_OTH_CP_SC_E!J70+FC_OTH_CP_HW_E!J70+FC_OTH_CP_CA_E!J70</f>
        <v>0</v>
      </c>
      <c r="K70" s="52">
        <f>FC_OTH_CP_SH_E!K70+FC_OTH_CP_SC_E!K70+FC_OTH_CP_HW_E!K70+FC_OTH_CP_CA_E!K70</f>
        <v>0</v>
      </c>
      <c r="L70" s="52">
        <f>FC_OTH_CP_SH_E!L70+FC_OTH_CP_SC_E!L70+FC_OTH_CP_HW_E!L70+FC_OTH_CP_CA_E!L70</f>
        <v>0</v>
      </c>
      <c r="M70" s="52">
        <f>FC_OTH_CP_SH_E!M70+FC_OTH_CP_SC_E!M70+FC_OTH_CP_HW_E!M70+FC_OTH_CP_CA_E!M70</f>
        <v>0</v>
      </c>
      <c r="N70" s="52">
        <f>FC_OTH_CP_SH_E!N70+FC_OTH_CP_SC_E!N70+FC_OTH_CP_HW_E!N70+FC_OTH_CP_CA_E!N70</f>
        <v>0</v>
      </c>
      <c r="O70" s="52">
        <f>FC_OTH_CP_SH_E!O70+FC_OTH_CP_SC_E!O70+FC_OTH_CP_HW_E!O70+FC_OTH_CP_CA_E!O70</f>
        <v>0</v>
      </c>
      <c r="P70" s="52">
        <f>FC_OTH_CP_SH_E!P70+FC_OTH_CP_SC_E!P70+FC_OTH_CP_HW_E!P70+FC_OTH_CP_CA_E!P70</f>
        <v>0</v>
      </c>
      <c r="Q70" s="52">
        <f>FC_OTH_CP_SH_E!Q70+FC_OTH_CP_SC_E!Q70+FC_OTH_CP_HW_E!Q70+FC_OTH_CP_CA_E!Q70</f>
        <v>0</v>
      </c>
      <c r="R70" s="52">
        <f>FC_OTH_CP_SH_E!R70+FC_OTH_CP_SC_E!R70+FC_OTH_CP_HW_E!R70+FC_OTH_CP_CA_E!R70</f>
        <v>0</v>
      </c>
      <c r="S70" s="52">
        <f>FC_OTH_CP_SH_E!S70+FC_OTH_CP_SC_E!S70+FC_OTH_CP_HW_E!S70+FC_OTH_CP_CA_E!S70</f>
        <v>0</v>
      </c>
      <c r="T70" s="52">
        <f>FC_OTH_CP_SH_E!T70+FC_OTH_CP_SC_E!T70+FC_OTH_CP_HW_E!T70+FC_OTH_CP_CA_E!T70</f>
        <v>0</v>
      </c>
      <c r="U70" s="52">
        <f>FC_OTH_CP_SH_E!U70+FC_OTH_CP_SC_E!U70+FC_OTH_CP_HW_E!U70+FC_OTH_CP_CA_E!U70</f>
        <v>0</v>
      </c>
      <c r="V70" s="52">
        <f>FC_OTH_CP_SH_E!V70+FC_OTH_CP_SC_E!V70+FC_OTH_CP_HW_E!V70+FC_OTH_CP_CA_E!V70</f>
        <v>0</v>
      </c>
      <c r="W70" s="52">
        <f>FC_OTH_CP_SH_E!W70+FC_OTH_CP_SC_E!W70+FC_OTH_CP_HW_E!W70+FC_OTH_CP_CA_E!W70</f>
        <v>0</v>
      </c>
      <c r="X70" s="52">
        <f>FC_OTH_CP_SH_E!X70+FC_OTH_CP_SC_E!X70+FC_OTH_CP_HW_E!X70+FC_OTH_CP_CA_E!X70</f>
        <v>0</v>
      </c>
      <c r="Y70" s="52">
        <f>FC_OTH_CP_SH_E!Y70+FC_OTH_CP_SC_E!Y70+FC_OTH_CP_HW_E!Y70+FC_OTH_CP_CA_E!Y70</f>
        <v>0</v>
      </c>
      <c r="Z70" s="52">
        <f>FC_OTH_CP_SH_E!Z70+FC_OTH_CP_SC_E!Z70+FC_OTH_CP_HW_E!Z70+FC_OTH_CP_CA_E!Z70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FC_OTH_CP_SH_E!C71+FC_OTH_CP_SC_E!C71+FC_OTH_CP_HW_E!C71+FC_OTH_CP_CA_E!C71</f>
        <v>0</v>
      </c>
      <c r="D71" s="52">
        <f>FC_OTH_CP_SH_E!D71+FC_OTH_CP_SC_E!D71+FC_OTH_CP_HW_E!D71+FC_OTH_CP_CA_E!D71</f>
        <v>0</v>
      </c>
      <c r="E71" s="52">
        <f>FC_OTH_CP_SH_E!E71+FC_OTH_CP_SC_E!E71+FC_OTH_CP_HW_E!E71+FC_OTH_CP_CA_E!E71</f>
        <v>0</v>
      </c>
      <c r="F71" s="52">
        <f>FC_OTH_CP_SH_E!F71+FC_OTH_CP_SC_E!F71+FC_OTH_CP_HW_E!F71+FC_OTH_CP_CA_E!F71</f>
        <v>0</v>
      </c>
      <c r="G71" s="52">
        <f>FC_OTH_CP_SH_E!G71+FC_OTH_CP_SC_E!G71+FC_OTH_CP_HW_E!G71+FC_OTH_CP_CA_E!G71</f>
        <v>0</v>
      </c>
      <c r="H71" s="52">
        <f>FC_OTH_CP_SH_E!H71+FC_OTH_CP_SC_E!H71+FC_OTH_CP_HW_E!H71+FC_OTH_CP_CA_E!H71</f>
        <v>0</v>
      </c>
      <c r="I71" s="52">
        <f>FC_OTH_CP_SH_E!I71+FC_OTH_CP_SC_E!I71+FC_OTH_CP_HW_E!I71+FC_OTH_CP_CA_E!I71</f>
        <v>0</v>
      </c>
      <c r="J71" s="52">
        <f>FC_OTH_CP_SH_E!J71+FC_OTH_CP_SC_E!J71+FC_OTH_CP_HW_E!J71+FC_OTH_CP_CA_E!J71</f>
        <v>0</v>
      </c>
      <c r="K71" s="52">
        <f>FC_OTH_CP_SH_E!K71+FC_OTH_CP_SC_E!K71+FC_OTH_CP_HW_E!K71+FC_OTH_CP_CA_E!K71</f>
        <v>0</v>
      </c>
      <c r="L71" s="52">
        <f>FC_OTH_CP_SH_E!L71+FC_OTH_CP_SC_E!L71+FC_OTH_CP_HW_E!L71+FC_OTH_CP_CA_E!L71</f>
        <v>0</v>
      </c>
      <c r="M71" s="52">
        <f>FC_OTH_CP_SH_E!M71+FC_OTH_CP_SC_E!M71+FC_OTH_CP_HW_E!M71+FC_OTH_CP_CA_E!M71</f>
        <v>0</v>
      </c>
      <c r="N71" s="52">
        <f>FC_OTH_CP_SH_E!N71+FC_OTH_CP_SC_E!N71+FC_OTH_CP_HW_E!N71+FC_OTH_CP_CA_E!N71</f>
        <v>0</v>
      </c>
      <c r="O71" s="52">
        <f>FC_OTH_CP_SH_E!O71+FC_OTH_CP_SC_E!O71+FC_OTH_CP_HW_E!O71+FC_OTH_CP_CA_E!O71</f>
        <v>0</v>
      </c>
      <c r="P71" s="52">
        <f>FC_OTH_CP_SH_E!P71+FC_OTH_CP_SC_E!P71+FC_OTH_CP_HW_E!P71+FC_OTH_CP_CA_E!P71</f>
        <v>0</v>
      </c>
      <c r="Q71" s="52">
        <f>FC_OTH_CP_SH_E!Q71+FC_OTH_CP_SC_E!Q71+FC_OTH_CP_HW_E!Q71+FC_OTH_CP_CA_E!Q71</f>
        <v>0</v>
      </c>
      <c r="R71" s="52">
        <f>FC_OTH_CP_SH_E!R71+FC_OTH_CP_SC_E!R71+FC_OTH_CP_HW_E!R71+FC_OTH_CP_CA_E!R71</f>
        <v>0</v>
      </c>
      <c r="S71" s="52">
        <f>FC_OTH_CP_SH_E!S71+FC_OTH_CP_SC_E!S71+FC_OTH_CP_HW_E!S71+FC_OTH_CP_CA_E!S71</f>
        <v>0</v>
      </c>
      <c r="T71" s="52">
        <f>FC_OTH_CP_SH_E!T71+FC_OTH_CP_SC_E!T71+FC_OTH_CP_HW_E!T71+FC_OTH_CP_CA_E!T71</f>
        <v>0</v>
      </c>
      <c r="U71" s="52">
        <f>FC_OTH_CP_SH_E!U71+FC_OTH_CP_SC_E!U71+FC_OTH_CP_HW_E!U71+FC_OTH_CP_CA_E!U71</f>
        <v>0</v>
      </c>
      <c r="V71" s="52">
        <f>FC_OTH_CP_SH_E!V71+FC_OTH_CP_SC_E!V71+FC_OTH_CP_HW_E!V71+FC_OTH_CP_CA_E!V71</f>
        <v>0</v>
      </c>
      <c r="W71" s="52">
        <f>FC_OTH_CP_SH_E!W71+FC_OTH_CP_SC_E!W71+FC_OTH_CP_HW_E!W71+FC_OTH_CP_CA_E!W71</f>
        <v>0</v>
      </c>
      <c r="X71" s="52">
        <f>FC_OTH_CP_SH_E!X71+FC_OTH_CP_SC_E!X71+FC_OTH_CP_HW_E!X71+FC_OTH_CP_CA_E!X71</f>
        <v>0</v>
      </c>
      <c r="Y71" s="52">
        <f>FC_OTH_CP_SH_E!Y71+FC_OTH_CP_SC_E!Y71+FC_OTH_CP_HW_E!Y71+FC_OTH_CP_CA_E!Y71</f>
        <v>0</v>
      </c>
      <c r="Z71" s="52">
        <f>FC_OTH_CP_SH_E!Z71+FC_OTH_CP_SC_E!Z71+FC_OTH_CP_HW_E!Z71+FC_OTH_CP_CA_E!Z71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FC_OTH_CP_SH_E!C72+FC_OTH_CP_SC_E!C72+FC_OTH_CP_HW_E!C72+FC_OTH_CP_CA_E!C72</f>
        <v>0</v>
      </c>
      <c r="D72" s="55">
        <f>FC_OTH_CP_SH_E!D72+FC_OTH_CP_SC_E!D72+FC_OTH_CP_HW_E!D72+FC_OTH_CP_CA_E!D72</f>
        <v>0</v>
      </c>
      <c r="E72" s="55">
        <f>FC_OTH_CP_SH_E!E72+FC_OTH_CP_SC_E!E72+FC_OTH_CP_HW_E!E72+FC_OTH_CP_CA_E!E72</f>
        <v>0</v>
      </c>
      <c r="F72" s="55">
        <f>FC_OTH_CP_SH_E!F72+FC_OTH_CP_SC_E!F72+FC_OTH_CP_HW_E!F72+FC_OTH_CP_CA_E!F72</f>
        <v>0</v>
      </c>
      <c r="G72" s="55">
        <f>FC_OTH_CP_SH_E!G72+FC_OTH_CP_SC_E!G72+FC_OTH_CP_HW_E!G72+FC_OTH_CP_CA_E!G72</f>
        <v>0</v>
      </c>
      <c r="H72" s="55">
        <f>FC_OTH_CP_SH_E!H72+FC_OTH_CP_SC_E!H72+FC_OTH_CP_HW_E!H72+FC_OTH_CP_CA_E!H72</f>
        <v>0</v>
      </c>
      <c r="I72" s="55">
        <f>FC_OTH_CP_SH_E!I72+FC_OTH_CP_SC_E!I72+FC_OTH_CP_HW_E!I72+FC_OTH_CP_CA_E!I72</f>
        <v>0</v>
      </c>
      <c r="J72" s="55">
        <f>FC_OTH_CP_SH_E!J72+FC_OTH_CP_SC_E!J72+FC_OTH_CP_HW_E!J72+FC_OTH_CP_CA_E!J72</f>
        <v>0</v>
      </c>
      <c r="K72" s="55">
        <f>FC_OTH_CP_SH_E!K72+FC_OTH_CP_SC_E!K72+FC_OTH_CP_HW_E!K72+FC_OTH_CP_CA_E!K72</f>
        <v>0</v>
      </c>
      <c r="L72" s="55">
        <f>FC_OTH_CP_SH_E!L72+FC_OTH_CP_SC_E!L72+FC_OTH_CP_HW_E!L72+FC_OTH_CP_CA_E!L72</f>
        <v>0</v>
      </c>
      <c r="M72" s="55">
        <f>FC_OTH_CP_SH_E!M72+FC_OTH_CP_SC_E!M72+FC_OTH_CP_HW_E!M72+FC_OTH_CP_CA_E!M72</f>
        <v>0</v>
      </c>
      <c r="N72" s="55">
        <f>FC_OTH_CP_SH_E!N72+FC_OTH_CP_SC_E!N72+FC_OTH_CP_HW_E!N72+FC_OTH_CP_CA_E!N72</f>
        <v>0</v>
      </c>
      <c r="O72" s="55">
        <f>FC_OTH_CP_SH_E!O72+FC_OTH_CP_SC_E!O72+FC_OTH_CP_HW_E!O72+FC_OTH_CP_CA_E!O72</f>
        <v>0</v>
      </c>
      <c r="P72" s="55">
        <f>FC_OTH_CP_SH_E!P72+FC_OTH_CP_SC_E!P72+FC_OTH_CP_HW_E!P72+FC_OTH_CP_CA_E!P72</f>
        <v>0</v>
      </c>
      <c r="Q72" s="55">
        <f>FC_OTH_CP_SH_E!Q72+FC_OTH_CP_SC_E!Q72+FC_OTH_CP_HW_E!Q72+FC_OTH_CP_CA_E!Q72</f>
        <v>0</v>
      </c>
      <c r="R72" s="55">
        <f>FC_OTH_CP_SH_E!R72+FC_OTH_CP_SC_E!R72+FC_OTH_CP_HW_E!R72+FC_OTH_CP_CA_E!R72</f>
        <v>0</v>
      </c>
      <c r="S72" s="55">
        <f>FC_OTH_CP_SH_E!S72+FC_OTH_CP_SC_E!S72+FC_OTH_CP_HW_E!S72+FC_OTH_CP_CA_E!S72</f>
        <v>0</v>
      </c>
      <c r="T72" s="55">
        <f>FC_OTH_CP_SH_E!T72+FC_OTH_CP_SC_E!T72+FC_OTH_CP_HW_E!T72+FC_OTH_CP_CA_E!T72</f>
        <v>0</v>
      </c>
      <c r="U72" s="55">
        <f>FC_OTH_CP_SH_E!U72+FC_OTH_CP_SC_E!U72+FC_OTH_CP_HW_E!U72+FC_OTH_CP_CA_E!U72</f>
        <v>0</v>
      </c>
      <c r="V72" s="55">
        <f>FC_OTH_CP_SH_E!V72+FC_OTH_CP_SC_E!V72+FC_OTH_CP_HW_E!V72+FC_OTH_CP_CA_E!V72</f>
        <v>0</v>
      </c>
      <c r="W72" s="55">
        <f>FC_OTH_CP_SH_E!W72+FC_OTH_CP_SC_E!W72+FC_OTH_CP_HW_E!W72+FC_OTH_CP_CA_E!W72</f>
        <v>0</v>
      </c>
      <c r="X72" s="55">
        <f>FC_OTH_CP_SH_E!X72+FC_OTH_CP_SC_E!X72+FC_OTH_CP_HW_E!X72+FC_OTH_CP_CA_E!X72</f>
        <v>0</v>
      </c>
      <c r="Y72" s="55">
        <f>FC_OTH_CP_SH_E!Y72+FC_OTH_CP_SC_E!Y72+FC_OTH_CP_HW_E!Y72+FC_OTH_CP_CA_E!Y72</f>
        <v>0</v>
      </c>
      <c r="Z72" s="55">
        <f>FC_OTH_CP_SH_E!Z72+FC_OTH_CP_SC_E!Z72+FC_OTH_CP_HW_E!Z72+FC_OTH_CP_CA_E!Z72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6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307</v>
      </c>
      <c r="B1" s="4" t="s">
        <v>299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883.8536833394586</v>
      </c>
      <c r="D2" s="21">
        <f t="shared" ref="D2:X2" si="0">SUM(D3,D17,D22,D25,D26,D51,D52)</f>
        <v>1055.0927259279247</v>
      </c>
      <c r="E2" s="21">
        <f t="shared" si="0"/>
        <v>1128.2413958168374</v>
      </c>
      <c r="F2" s="21">
        <f t="shared" si="0"/>
        <v>1197.4522964672026</v>
      </c>
      <c r="G2" s="21">
        <f t="shared" si="0"/>
        <v>1529.3398298639338</v>
      </c>
      <c r="H2" s="21">
        <f t="shared" si="0"/>
        <v>1681.3921478281964</v>
      </c>
      <c r="I2" s="21">
        <f t="shared" si="0"/>
        <v>1600.1451144190869</v>
      </c>
      <c r="J2" s="21">
        <f t="shared" si="0"/>
        <v>1427.7699739105501</v>
      </c>
      <c r="K2" s="21">
        <f t="shared" si="0"/>
        <v>1052.0962610128959</v>
      </c>
      <c r="L2" s="21">
        <f t="shared" si="0"/>
        <v>1293.7396253073882</v>
      </c>
      <c r="M2" s="21">
        <f t="shared" si="0"/>
        <v>838.071285237859</v>
      </c>
      <c r="N2" s="21">
        <f t="shared" si="0"/>
        <v>696.14103400676368</v>
      </c>
      <c r="O2" s="21">
        <f t="shared" si="0"/>
        <v>569.01923506899607</v>
      </c>
      <c r="P2" s="21">
        <f t="shared" si="0"/>
        <v>519.66654909682507</v>
      </c>
      <c r="Q2" s="21">
        <f t="shared" si="0"/>
        <v>490.36485856329426</v>
      </c>
      <c r="R2" s="21">
        <f t="shared" si="0"/>
        <v>557.07581770355978</v>
      </c>
      <c r="S2" s="21">
        <f t="shared" si="0"/>
        <v>511.42503121584355</v>
      </c>
      <c r="T2" s="21">
        <f t="shared" si="0"/>
        <v>491.46444663734553</v>
      </c>
      <c r="U2" s="21">
        <f t="shared" si="0"/>
        <v>509.09021521489638</v>
      </c>
      <c r="V2" s="21">
        <f t="shared" si="0"/>
        <v>486.92699143973317</v>
      </c>
      <c r="W2" s="21">
        <f t="shared" si="0"/>
        <v>362.70208644344166</v>
      </c>
      <c r="X2" s="21">
        <f t="shared" si="0"/>
        <v>438.90775312471828</v>
      </c>
      <c r="Y2" s="21">
        <f t="shared" ref="Y2:Z2" si="1">SUM(Y3,Y17,Y22,Y25,Y26,Y51,Y52)</f>
        <v>400.5394969548932</v>
      </c>
      <c r="Z2" s="21">
        <f t="shared" si="1"/>
        <v>371.1121937220928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16.390150652062808</v>
      </c>
      <c r="D17" s="27">
        <f t="shared" si="12"/>
        <v>1.373534827561437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16.390150652062808</v>
      </c>
      <c r="D18" s="8">
        <v>1.373534827561437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792.22678245819247</v>
      </c>
      <c r="D26" s="27">
        <f t="shared" si="16"/>
        <v>932.93588531621504</v>
      </c>
      <c r="E26" s="27">
        <f t="shared" si="16"/>
        <v>956.29951267909507</v>
      </c>
      <c r="F26" s="27">
        <f t="shared" si="16"/>
        <v>1009.8830163093454</v>
      </c>
      <c r="G26" s="27">
        <f t="shared" si="16"/>
        <v>1296.4434018976781</v>
      </c>
      <c r="H26" s="27">
        <f t="shared" si="16"/>
        <v>1465.0573383256174</v>
      </c>
      <c r="I26" s="27">
        <f t="shared" si="16"/>
        <v>1345.6094419032215</v>
      </c>
      <c r="J26" s="27">
        <f t="shared" si="16"/>
        <v>1150.8047196362479</v>
      </c>
      <c r="K26" s="27">
        <f t="shared" si="16"/>
        <v>753.5682100934946</v>
      </c>
      <c r="L26" s="27">
        <f t="shared" si="16"/>
        <v>956.19498578708703</v>
      </c>
      <c r="M26" s="27">
        <f t="shared" si="16"/>
        <v>536.43168443990783</v>
      </c>
      <c r="N26" s="27">
        <f t="shared" si="16"/>
        <v>353.38910211737323</v>
      </c>
      <c r="O26" s="27">
        <f t="shared" si="16"/>
        <v>233.00997557848927</v>
      </c>
      <c r="P26" s="27">
        <f t="shared" si="16"/>
        <v>209.6075035704925</v>
      </c>
      <c r="Q26" s="27">
        <f t="shared" si="16"/>
        <v>187.33950035624929</v>
      </c>
      <c r="R26" s="27">
        <f t="shared" si="16"/>
        <v>230.92625345552031</v>
      </c>
      <c r="S26" s="27">
        <f t="shared" si="16"/>
        <v>155.05778034434834</v>
      </c>
      <c r="T26" s="27">
        <f t="shared" si="16"/>
        <v>138.39011525392877</v>
      </c>
      <c r="U26" s="27">
        <f t="shared" si="16"/>
        <v>146.91446055687842</v>
      </c>
      <c r="V26" s="27">
        <f t="shared" si="16"/>
        <v>169.99963375600453</v>
      </c>
      <c r="W26" s="27">
        <f t="shared" si="16"/>
        <v>125.80460903280897</v>
      </c>
      <c r="X26" s="27">
        <f t="shared" si="16"/>
        <v>116.74016638408573</v>
      </c>
      <c r="Y26" s="27">
        <f t="shared" ref="Y26:Z26" si="17">SUM(Y27,Y33)</f>
        <v>100.19742130457752</v>
      </c>
      <c r="Z26" s="27">
        <f t="shared" si="17"/>
        <v>79.753370440654209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792.22678245819247</v>
      </c>
      <c r="D33" s="19">
        <f t="shared" si="20"/>
        <v>932.93588531621504</v>
      </c>
      <c r="E33" s="19">
        <f t="shared" si="20"/>
        <v>956.29951267909507</v>
      </c>
      <c r="F33" s="19">
        <f t="shared" si="20"/>
        <v>1009.8830163093454</v>
      </c>
      <c r="G33" s="19">
        <f t="shared" si="20"/>
        <v>1296.4434018976781</v>
      </c>
      <c r="H33" s="19">
        <f t="shared" si="20"/>
        <v>1465.0573383256174</v>
      </c>
      <c r="I33" s="19">
        <f t="shared" si="20"/>
        <v>1345.6094419032215</v>
      </c>
      <c r="J33" s="19">
        <f t="shared" si="20"/>
        <v>1150.8047196362479</v>
      </c>
      <c r="K33" s="19">
        <f t="shared" si="20"/>
        <v>753.5682100934946</v>
      </c>
      <c r="L33" s="19">
        <f t="shared" si="20"/>
        <v>956.19498578708703</v>
      </c>
      <c r="M33" s="19">
        <f t="shared" si="20"/>
        <v>536.43168443990783</v>
      </c>
      <c r="N33" s="19">
        <f t="shared" si="20"/>
        <v>353.38910211737323</v>
      </c>
      <c r="O33" s="19">
        <f t="shared" si="20"/>
        <v>233.00997557848927</v>
      </c>
      <c r="P33" s="19">
        <f t="shared" si="20"/>
        <v>209.6075035704925</v>
      </c>
      <c r="Q33" s="19">
        <f t="shared" si="20"/>
        <v>187.33950035624929</v>
      </c>
      <c r="R33" s="19">
        <f t="shared" si="20"/>
        <v>230.92625345552031</v>
      </c>
      <c r="S33" s="19">
        <f t="shared" si="20"/>
        <v>155.05778034434834</v>
      </c>
      <c r="T33" s="19">
        <f t="shared" si="20"/>
        <v>138.39011525392877</v>
      </c>
      <c r="U33" s="19">
        <f t="shared" si="20"/>
        <v>146.91446055687842</v>
      </c>
      <c r="V33" s="19">
        <f t="shared" si="20"/>
        <v>169.99963375600453</v>
      </c>
      <c r="W33" s="19">
        <f t="shared" si="20"/>
        <v>125.80460903280897</v>
      </c>
      <c r="X33" s="19">
        <f t="shared" si="20"/>
        <v>116.74016638408573</v>
      </c>
      <c r="Y33" s="19">
        <f t="shared" ref="Y33:Z33" si="21">SUM(Y34:Y50)</f>
        <v>100.19742130457752</v>
      </c>
      <c r="Z33" s="19">
        <f t="shared" si="21"/>
        <v>79.753370440654209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2.660486225450994</v>
      </c>
      <c r="M37" s="8">
        <v>2.4230371775473065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0.27699495288882509</v>
      </c>
      <c r="V38" s="8">
        <v>0.20997418243130794</v>
      </c>
      <c r="W38" s="8">
        <v>0.26535610487484101</v>
      </c>
      <c r="X38" s="8">
        <v>0.15868233979622945</v>
      </c>
      <c r="Y38" s="8">
        <v>0</v>
      </c>
      <c r="Z38" s="8">
        <v>0.21563643523858031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83.729123761914011</v>
      </c>
      <c r="D40" s="8">
        <v>55.545189510210264</v>
      </c>
      <c r="E40" s="8">
        <v>37.634629146292298</v>
      </c>
      <c r="F40" s="8">
        <v>46.431218201775209</v>
      </c>
      <c r="G40" s="8">
        <v>36.865632492346002</v>
      </c>
      <c r="H40" s="8">
        <v>69.163644419539267</v>
      </c>
      <c r="I40" s="8">
        <v>71.57185079992928</v>
      </c>
      <c r="J40" s="8">
        <v>68.138432785841289</v>
      </c>
      <c r="K40" s="8">
        <v>72.451416832847016</v>
      </c>
      <c r="L40" s="8">
        <v>75.533185382334281</v>
      </c>
      <c r="M40" s="8">
        <v>68.791830068183884</v>
      </c>
      <c r="N40" s="8">
        <v>55.518178705712295</v>
      </c>
      <c r="O40" s="8">
        <v>29.28206452876875</v>
      </c>
      <c r="P40" s="8">
        <v>35.833383972166175</v>
      </c>
      <c r="Q40" s="8">
        <v>39.670393861267165</v>
      </c>
      <c r="R40" s="8">
        <v>48.975265018367942</v>
      </c>
      <c r="S40" s="8">
        <v>23.406769444934618</v>
      </c>
      <c r="T40" s="8">
        <v>22.437780223409401</v>
      </c>
      <c r="U40" s="8">
        <v>30.858468171151863</v>
      </c>
      <c r="V40" s="8">
        <v>34.04559960627796</v>
      </c>
      <c r="W40" s="8">
        <v>33.404380854587501</v>
      </c>
      <c r="X40" s="8">
        <v>34.348931320865546</v>
      </c>
      <c r="Y40" s="8">
        <v>38.12156665958998</v>
      </c>
      <c r="Z40" s="8">
        <v>18.477070671807361</v>
      </c>
    </row>
    <row r="41" spans="1:26" ht="11.25" customHeight="1" x14ac:dyDescent="0.2">
      <c r="A41" s="28" t="s">
        <v>68</v>
      </c>
      <c r="B41" s="7" t="s">
        <v>69</v>
      </c>
      <c r="C41" s="8">
        <v>22.430626292207759</v>
      </c>
      <c r="D41" s="8">
        <v>18.187126712811903</v>
      </c>
      <c r="E41" s="8">
        <v>13.202699992251706</v>
      </c>
      <c r="F41" s="8">
        <v>10.731502518121777</v>
      </c>
      <c r="G41" s="8">
        <v>8.3471343717570612</v>
      </c>
      <c r="H41" s="8">
        <v>8.4825027609777166</v>
      </c>
      <c r="I41" s="8">
        <v>5.6179833734634608</v>
      </c>
      <c r="J41" s="8">
        <v>2.773127492444448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6.4626082642002093E-3</v>
      </c>
      <c r="U41" s="8">
        <v>3.2484877715438132E-3</v>
      </c>
      <c r="V41" s="8">
        <v>3.4716053387320589E-3</v>
      </c>
      <c r="W41" s="8">
        <v>8.1949121179806156E-2</v>
      </c>
      <c r="X41" s="8">
        <v>6.488046581389946E-2</v>
      </c>
      <c r="Y41" s="8">
        <v>3.4646899299753051E-2</v>
      </c>
      <c r="Z41" s="8">
        <v>2.9622870635854386E-2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686.06703240407069</v>
      </c>
      <c r="D43" s="8">
        <v>859.20356909319287</v>
      </c>
      <c r="E43" s="8">
        <v>905.46218354055111</v>
      </c>
      <c r="F43" s="8">
        <v>952.72029558944837</v>
      </c>
      <c r="G43" s="8">
        <v>948.56375240700686</v>
      </c>
      <c r="H43" s="8">
        <v>872.92151827959481</v>
      </c>
      <c r="I43" s="8">
        <v>776.75638352269368</v>
      </c>
      <c r="J43" s="8">
        <v>834.2535439225428</v>
      </c>
      <c r="K43" s="8">
        <v>536.01228474426716</v>
      </c>
      <c r="L43" s="8">
        <v>764.54372462710148</v>
      </c>
      <c r="M43" s="8">
        <v>268.39508200161896</v>
      </c>
      <c r="N43" s="8">
        <v>231.15649186441934</v>
      </c>
      <c r="O43" s="8">
        <v>152.90181564147747</v>
      </c>
      <c r="P43" s="8">
        <v>134.11369556547723</v>
      </c>
      <c r="Q43" s="8">
        <v>113.36070824864048</v>
      </c>
      <c r="R43" s="8">
        <v>121.13725205510859</v>
      </c>
      <c r="S43" s="8">
        <v>96.492028311105841</v>
      </c>
      <c r="T43" s="8">
        <v>88.103809182725271</v>
      </c>
      <c r="U43" s="8">
        <v>91.563961979870939</v>
      </c>
      <c r="V43" s="8">
        <v>109.409137840897</v>
      </c>
      <c r="W43" s="8">
        <v>68.447534574667372</v>
      </c>
      <c r="X43" s="8">
        <v>69.260722967853908</v>
      </c>
      <c r="Y43" s="8">
        <v>46.504673711357938</v>
      </c>
      <c r="Z43" s="8">
        <v>42.580703233858422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302.66688262656811</v>
      </c>
      <c r="H44" s="8">
        <v>514.48967286550544</v>
      </c>
      <c r="I44" s="8">
        <v>491.66322420713493</v>
      </c>
      <c r="J44" s="8">
        <v>245.63961543541936</v>
      </c>
      <c r="K44" s="8">
        <v>145.10450851638041</v>
      </c>
      <c r="L44" s="8">
        <v>113.45758955220026</v>
      </c>
      <c r="M44" s="8">
        <v>196.8217351925577</v>
      </c>
      <c r="N44" s="8">
        <v>66.714431547241603</v>
      </c>
      <c r="O44" s="8">
        <v>50.826095408243056</v>
      </c>
      <c r="P44" s="8">
        <v>39.660424032849122</v>
      </c>
      <c r="Q44" s="8">
        <v>34.308398246341667</v>
      </c>
      <c r="R44" s="8">
        <v>60.813736382043778</v>
      </c>
      <c r="S44" s="8">
        <v>35.158982588307886</v>
      </c>
      <c r="T44" s="8">
        <v>27.842063239529892</v>
      </c>
      <c r="U44" s="8">
        <v>24.211786965195262</v>
      </c>
      <c r="V44" s="8">
        <v>26.331450521059548</v>
      </c>
      <c r="W44" s="8">
        <v>23.605388377499445</v>
      </c>
      <c r="X44" s="8">
        <v>12.90694928975614</v>
      </c>
      <c r="Y44" s="8">
        <v>15.536534034329851</v>
      </c>
      <c r="Z44" s="8">
        <v>18.450337229113995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75.236750229203281</v>
      </c>
      <c r="D51" s="27">
        <v>120.7833057841481</v>
      </c>
      <c r="E51" s="27">
        <v>171.94188313774228</v>
      </c>
      <c r="F51" s="27">
        <v>187.56928015785718</v>
      </c>
      <c r="G51" s="27">
        <v>232.89642796625569</v>
      </c>
      <c r="H51" s="27">
        <v>216.33480950257893</v>
      </c>
      <c r="I51" s="27">
        <v>254.5356725158654</v>
      </c>
      <c r="J51" s="27">
        <v>276.96525427430214</v>
      </c>
      <c r="K51" s="27">
        <v>298.52805091940121</v>
      </c>
      <c r="L51" s="27">
        <v>337.54463952030119</v>
      </c>
      <c r="M51" s="27">
        <v>301.63960079795123</v>
      </c>
      <c r="N51" s="27">
        <v>342.75193188939051</v>
      </c>
      <c r="O51" s="27">
        <v>336.00925949050674</v>
      </c>
      <c r="P51" s="27">
        <v>310.05904552633251</v>
      </c>
      <c r="Q51" s="27">
        <v>303.02535820704497</v>
      </c>
      <c r="R51" s="27">
        <v>326.14956424803944</v>
      </c>
      <c r="S51" s="27">
        <v>356.36725087149517</v>
      </c>
      <c r="T51" s="27">
        <v>353.07433138341679</v>
      </c>
      <c r="U51" s="27">
        <v>362.17575465801792</v>
      </c>
      <c r="V51" s="27">
        <v>316.92735768372864</v>
      </c>
      <c r="W51" s="27">
        <v>236.89747741063266</v>
      </c>
      <c r="X51" s="27">
        <v>322.16758674063254</v>
      </c>
      <c r="Y51" s="27">
        <v>300.34207565031568</v>
      </c>
      <c r="Z51" s="27">
        <v>291.35882328143862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0</v>
      </c>
      <c r="H61" s="49">
        <f t="shared" si="24"/>
        <v>0</v>
      </c>
      <c r="I61" s="49">
        <f t="shared" si="24"/>
        <v>0</v>
      </c>
      <c r="J61" s="49">
        <f t="shared" si="24"/>
        <v>11.546779498589693</v>
      </c>
      <c r="K61" s="49">
        <f t="shared" si="24"/>
        <v>10.962207229876702</v>
      </c>
      <c r="L61" s="49">
        <f t="shared" si="24"/>
        <v>11.428491906571667</v>
      </c>
      <c r="M61" s="49">
        <f t="shared" si="24"/>
        <v>4.1634794980849703</v>
      </c>
      <c r="N61" s="49">
        <f t="shared" si="24"/>
        <v>62.697530956972784</v>
      </c>
      <c r="O61" s="49">
        <f t="shared" si="24"/>
        <v>67.398259739544159</v>
      </c>
      <c r="P61" s="49">
        <f t="shared" si="24"/>
        <v>51.49792436646954</v>
      </c>
      <c r="Q61" s="49">
        <f t="shared" si="24"/>
        <v>55.91972395347122</v>
      </c>
      <c r="R61" s="49">
        <f t="shared" si="24"/>
        <v>56.49981308960399</v>
      </c>
      <c r="S61" s="49">
        <f t="shared" si="24"/>
        <v>52.337379675399809</v>
      </c>
      <c r="T61" s="49">
        <f t="shared" si="24"/>
        <v>68.289050562127485</v>
      </c>
      <c r="U61" s="49">
        <f t="shared" si="24"/>
        <v>57.567089825131021</v>
      </c>
      <c r="V61" s="49">
        <f t="shared" si="24"/>
        <v>46.465546003809585</v>
      </c>
      <c r="W61" s="49">
        <f t="shared" si="24"/>
        <v>31.632963532332571</v>
      </c>
      <c r="X61" s="49">
        <f t="shared" si="24"/>
        <v>40.953580081853971</v>
      </c>
      <c r="Y61" s="49">
        <f t="shared" ref="Y61:Z61" si="25">SUM(Y62:Y72)</f>
        <v>63.639668671119296</v>
      </c>
      <c r="Z61" s="49">
        <f t="shared" si="25"/>
        <v>50.847707639344925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60.815865599999967</v>
      </c>
      <c r="O62" s="52">
        <v>17.945538691170857</v>
      </c>
      <c r="P62" s="52">
        <v>14.626708044494549</v>
      </c>
      <c r="Q62" s="52">
        <v>17.996219625193003</v>
      </c>
      <c r="R62" s="52">
        <v>17.2420915567298</v>
      </c>
      <c r="S62" s="52">
        <v>18.55094513445836</v>
      </c>
      <c r="T62" s="52">
        <v>28.521165690406285</v>
      </c>
      <c r="U62" s="52">
        <v>20.811374160269015</v>
      </c>
      <c r="V62" s="52">
        <v>18.848020122050968</v>
      </c>
      <c r="W62" s="52">
        <v>18.727627280623874</v>
      </c>
      <c r="X62" s="52">
        <v>19.824435344232104</v>
      </c>
      <c r="Y62" s="52">
        <v>31.368054565292667</v>
      </c>
      <c r="Z62" s="52">
        <v>16.639894642868793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47.798640508829173</v>
      </c>
      <c r="P63" s="52">
        <v>32.077157555505437</v>
      </c>
      <c r="Q63" s="52">
        <v>34.867735574807064</v>
      </c>
      <c r="R63" s="52">
        <v>34.277998043270038</v>
      </c>
      <c r="S63" s="52">
        <v>30.953144465541662</v>
      </c>
      <c r="T63" s="52">
        <v>37.670968709593708</v>
      </c>
      <c r="U63" s="52">
        <v>34.455653039731011</v>
      </c>
      <c r="V63" s="52">
        <v>25.33966994153387</v>
      </c>
      <c r="W63" s="52">
        <v>10.928937868992085</v>
      </c>
      <c r="X63" s="52">
        <v>18.754546506958174</v>
      </c>
      <c r="Y63" s="52">
        <v>31.692815514167368</v>
      </c>
      <c r="Z63" s="52">
        <v>32.853425112529372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0.3720224993872866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11.546779498589693</v>
      </c>
      <c r="K69" s="52">
        <v>10.962207229876702</v>
      </c>
      <c r="L69" s="52">
        <v>11.428491906571667</v>
      </c>
      <c r="M69" s="52">
        <v>4.1634794980849703</v>
      </c>
      <c r="N69" s="52">
        <v>1.8816653569728172</v>
      </c>
      <c r="O69" s="52">
        <v>1.6540805395441254</v>
      </c>
      <c r="P69" s="52">
        <v>4.7940587664695542</v>
      </c>
      <c r="Q69" s="52">
        <v>3.055768753471154</v>
      </c>
      <c r="R69" s="52">
        <v>4.979723489604158</v>
      </c>
      <c r="S69" s="52">
        <v>2.8332900753997858</v>
      </c>
      <c r="T69" s="52">
        <v>2.0969161621274957</v>
      </c>
      <c r="U69" s="52">
        <v>2.3000626251309901</v>
      </c>
      <c r="V69" s="52">
        <v>2.2778559402247436</v>
      </c>
      <c r="W69" s="52">
        <v>1.9763983827166132</v>
      </c>
      <c r="X69" s="52">
        <v>2.3745982306636906</v>
      </c>
      <c r="Y69" s="52">
        <v>0.57879859165926228</v>
      </c>
      <c r="Z69" s="52">
        <v>0.98236538455948086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7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306</v>
      </c>
      <c r="B1" s="4" t="s">
        <v>298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0.53562237543176661</v>
      </c>
      <c r="D2" s="21">
        <f t="shared" ref="D2:X2" si="0">SUM(D3,D17,D22,D25,D26,D51,D52)</f>
        <v>0.57564374082428493</v>
      </c>
      <c r="E2" s="21">
        <f t="shared" si="0"/>
        <v>0.49288711766913063</v>
      </c>
      <c r="F2" s="21">
        <f t="shared" si="0"/>
        <v>0.66076563386450615</v>
      </c>
      <c r="G2" s="21">
        <f t="shared" si="0"/>
        <v>0.62786433101526784</v>
      </c>
      <c r="H2" s="21">
        <f t="shared" si="0"/>
        <v>0.72318810157252789</v>
      </c>
      <c r="I2" s="21">
        <f t="shared" si="0"/>
        <v>0.96767210756346156</v>
      </c>
      <c r="J2" s="21">
        <f t="shared" si="0"/>
        <v>0.84725691507988798</v>
      </c>
      <c r="K2" s="21">
        <f t="shared" si="0"/>
        <v>0.9924513421935518</v>
      </c>
      <c r="L2" s="21">
        <f t="shared" si="0"/>
        <v>1.5268123069546193</v>
      </c>
      <c r="M2" s="21">
        <f t="shared" si="0"/>
        <v>2.2454917522685167</v>
      </c>
      <c r="N2" s="21">
        <f t="shared" si="0"/>
        <v>1.7401307877483236</v>
      </c>
      <c r="O2" s="21">
        <f t="shared" si="0"/>
        <v>1.9817332739610274</v>
      </c>
      <c r="P2" s="21">
        <f t="shared" si="0"/>
        <v>2.9170350230533098</v>
      </c>
      <c r="Q2" s="21">
        <f t="shared" si="0"/>
        <v>2.2367369690899457</v>
      </c>
      <c r="R2" s="21">
        <f t="shared" si="0"/>
        <v>3.0985632039082236</v>
      </c>
      <c r="S2" s="21">
        <f t="shared" si="0"/>
        <v>5.6522505102833227</v>
      </c>
      <c r="T2" s="21">
        <f t="shared" si="0"/>
        <v>6.1105910981942273</v>
      </c>
      <c r="U2" s="21">
        <f t="shared" si="0"/>
        <v>5.8427386565132879</v>
      </c>
      <c r="V2" s="21">
        <f t="shared" si="0"/>
        <v>5.1819391733505054</v>
      </c>
      <c r="W2" s="21">
        <f t="shared" si="0"/>
        <v>7.4648389872430974</v>
      </c>
      <c r="X2" s="21">
        <f t="shared" si="0"/>
        <v>4.9441599226549799</v>
      </c>
      <c r="Y2" s="21">
        <f t="shared" ref="Y2:Z2" si="1">SUM(Y3,Y17,Y22,Y25,Y26,Y51,Y52)</f>
        <v>9.2952066826146602</v>
      </c>
      <c r="Z2" s="21">
        <f t="shared" si="1"/>
        <v>7.779300310746164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9.5811724957482747E-2</v>
      </c>
      <c r="D17" s="27">
        <f t="shared" si="10"/>
        <v>6.4725538277724086E-3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9.5811724957482747E-2</v>
      </c>
      <c r="D18" s="8">
        <v>6.4725538277724086E-3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0.43981065047428392</v>
      </c>
      <c r="D51" s="27">
        <v>0.56917118699651248</v>
      </c>
      <c r="E51" s="27">
        <v>0.49288711766913063</v>
      </c>
      <c r="F51" s="27">
        <v>0.66076563386450615</v>
      </c>
      <c r="G51" s="27">
        <v>0.62786433101526784</v>
      </c>
      <c r="H51" s="27">
        <v>0.72318810157252789</v>
      </c>
      <c r="I51" s="27">
        <v>0.96767210756346156</v>
      </c>
      <c r="J51" s="27">
        <v>0.84725691507988798</v>
      </c>
      <c r="K51" s="27">
        <v>0.9924513421935518</v>
      </c>
      <c r="L51" s="27">
        <v>1.5268123069546193</v>
      </c>
      <c r="M51" s="27">
        <v>2.2454917522685167</v>
      </c>
      <c r="N51" s="27">
        <v>1.7401307877483236</v>
      </c>
      <c r="O51" s="27">
        <v>1.9817332739610274</v>
      </c>
      <c r="P51" s="27">
        <v>2.9170350230533098</v>
      </c>
      <c r="Q51" s="27">
        <v>2.2367369690899457</v>
      </c>
      <c r="R51" s="27">
        <v>3.0985632039082236</v>
      </c>
      <c r="S51" s="27">
        <v>5.6522505102833227</v>
      </c>
      <c r="T51" s="27">
        <v>6.1105910981942273</v>
      </c>
      <c r="U51" s="27">
        <v>5.8427386565132879</v>
      </c>
      <c r="V51" s="27">
        <v>5.1819391733505054</v>
      </c>
      <c r="W51" s="27">
        <v>7.4648389872430974</v>
      </c>
      <c r="X51" s="27">
        <v>4.9441599226549799</v>
      </c>
      <c r="Y51" s="27">
        <v>9.2952066826146602</v>
      </c>
      <c r="Z51" s="27">
        <v>7.779300310746164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9.9330259248491884E-3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9.9330259248491884E-3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8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305</v>
      </c>
      <c r="B1" s="4" t="s">
        <v>297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281.7441739670486</v>
      </c>
      <c r="D2" s="21">
        <f t="shared" ref="D2:X2" si="0">SUM(D3,D17,D22,D25,D26,D51,D52)</f>
        <v>272.49911648400445</v>
      </c>
      <c r="E2" s="21">
        <f t="shared" si="0"/>
        <v>259.05345691899038</v>
      </c>
      <c r="F2" s="21">
        <f t="shared" si="0"/>
        <v>250.07041570438579</v>
      </c>
      <c r="G2" s="21">
        <f t="shared" si="0"/>
        <v>245.06385981908412</v>
      </c>
      <c r="H2" s="21">
        <f t="shared" si="0"/>
        <v>243.23308860670954</v>
      </c>
      <c r="I2" s="21">
        <f t="shared" si="0"/>
        <v>242.84645867663352</v>
      </c>
      <c r="J2" s="21">
        <f t="shared" si="0"/>
        <v>242.71993628011577</v>
      </c>
      <c r="K2" s="21">
        <f t="shared" si="0"/>
        <v>238.64842786409187</v>
      </c>
      <c r="L2" s="21">
        <f t="shared" si="0"/>
        <v>234.94980675414206</v>
      </c>
      <c r="M2" s="21">
        <f t="shared" si="0"/>
        <v>238.04746277954931</v>
      </c>
      <c r="N2" s="21">
        <f t="shared" si="0"/>
        <v>243.03656454366157</v>
      </c>
      <c r="O2" s="21">
        <f t="shared" si="0"/>
        <v>243.55441187522587</v>
      </c>
      <c r="P2" s="21">
        <f t="shared" si="0"/>
        <v>243.87595578040225</v>
      </c>
      <c r="Q2" s="21">
        <f t="shared" si="0"/>
        <v>244.85041886690942</v>
      </c>
      <c r="R2" s="21">
        <f t="shared" si="0"/>
        <v>247.65321251124999</v>
      </c>
      <c r="S2" s="21">
        <f t="shared" si="0"/>
        <v>251.73740757223436</v>
      </c>
      <c r="T2" s="21">
        <f t="shared" si="0"/>
        <v>258.06245900678971</v>
      </c>
      <c r="U2" s="21">
        <f t="shared" si="0"/>
        <v>261.29875465796329</v>
      </c>
      <c r="V2" s="21">
        <f t="shared" si="0"/>
        <v>263.55064296578718</v>
      </c>
      <c r="W2" s="21">
        <f t="shared" si="0"/>
        <v>235.71065353405504</v>
      </c>
      <c r="X2" s="21">
        <f t="shared" si="0"/>
        <v>250.67698893444378</v>
      </c>
      <c r="Y2" s="21">
        <f t="shared" ref="Y2:Z2" si="1">SUM(Y3,Y17,Y22,Y25,Y26,Y51,Y52)</f>
        <v>256.95993077013799</v>
      </c>
      <c r="Z2" s="21">
        <f t="shared" si="1"/>
        <v>253.83994092165557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0</v>
      </c>
      <c r="D8" s="19">
        <f t="shared" ref="D8:X8" si="9">SUM(D9:D10)</f>
        <v>0</v>
      </c>
      <c r="E8" s="19">
        <f t="shared" si="9"/>
        <v>0</v>
      </c>
      <c r="F8" s="19">
        <f t="shared" si="9"/>
        <v>0</v>
      </c>
      <c r="G8" s="19">
        <f t="shared" si="9"/>
        <v>0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si="9"/>
        <v>0</v>
      </c>
      <c r="Y8" s="19">
        <f t="shared" ref="Y8:Z8" si="10">SUM(Y9:Y10)</f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0</v>
      </c>
      <c r="D11" s="19">
        <f t="shared" ref="D11:X11" si="12">SUM(D12:D16)</f>
        <v>0</v>
      </c>
      <c r="E11" s="19">
        <f t="shared" si="12"/>
        <v>0</v>
      </c>
      <c r="F11" s="19">
        <f t="shared" si="12"/>
        <v>0</v>
      </c>
      <c r="G11" s="19">
        <f t="shared" si="12"/>
        <v>0</v>
      </c>
      <c r="H11" s="19">
        <f t="shared" si="12"/>
        <v>0</v>
      </c>
      <c r="I11" s="19">
        <f t="shared" si="12"/>
        <v>0</v>
      </c>
      <c r="J11" s="19">
        <f t="shared" si="12"/>
        <v>0</v>
      </c>
      <c r="K11" s="19">
        <f t="shared" si="12"/>
        <v>0</v>
      </c>
      <c r="L11" s="19">
        <f t="shared" si="12"/>
        <v>0</v>
      </c>
      <c r="M11" s="19">
        <f t="shared" si="12"/>
        <v>0</v>
      </c>
      <c r="N11" s="19">
        <f t="shared" si="12"/>
        <v>0</v>
      </c>
      <c r="O11" s="19">
        <f t="shared" si="12"/>
        <v>0</v>
      </c>
      <c r="P11" s="19">
        <f t="shared" si="12"/>
        <v>0</v>
      </c>
      <c r="Q11" s="19">
        <f t="shared" si="12"/>
        <v>0</v>
      </c>
      <c r="R11" s="19">
        <f t="shared" si="12"/>
        <v>0</v>
      </c>
      <c r="S11" s="19">
        <f t="shared" si="12"/>
        <v>0</v>
      </c>
      <c r="T11" s="19">
        <f t="shared" si="12"/>
        <v>0</v>
      </c>
      <c r="U11" s="19">
        <f t="shared" si="12"/>
        <v>0</v>
      </c>
      <c r="V11" s="19">
        <f t="shared" si="12"/>
        <v>0</v>
      </c>
      <c r="W11" s="19">
        <f t="shared" si="12"/>
        <v>0</v>
      </c>
      <c r="X11" s="19">
        <f t="shared" si="12"/>
        <v>0</v>
      </c>
      <c r="Y11" s="19">
        <f t="shared" ref="Y11:Z11" si="13">SUM(Y12:Y16)</f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6.9672867217825605</v>
      </c>
      <c r="D17" s="27">
        <f t="shared" ref="D17:X17" si="15">SUM(D18:D21)</f>
        <v>0.487155595455601</v>
      </c>
      <c r="E17" s="27">
        <f t="shared" si="15"/>
        <v>0</v>
      </c>
      <c r="F17" s="27">
        <f t="shared" si="15"/>
        <v>0</v>
      </c>
      <c r="G17" s="27">
        <f t="shared" si="15"/>
        <v>0</v>
      </c>
      <c r="H17" s="27">
        <f t="shared" si="15"/>
        <v>0</v>
      </c>
      <c r="I17" s="27">
        <f t="shared" si="15"/>
        <v>0</v>
      </c>
      <c r="J17" s="27">
        <f t="shared" si="15"/>
        <v>0</v>
      </c>
      <c r="K17" s="27">
        <f t="shared" si="15"/>
        <v>0</v>
      </c>
      <c r="L17" s="27">
        <f t="shared" si="15"/>
        <v>0</v>
      </c>
      <c r="M17" s="27">
        <f t="shared" si="15"/>
        <v>0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si="15"/>
        <v>0</v>
      </c>
      <c r="Y17" s="27">
        <f t="shared" ref="Y17:Z17" si="16">SUM(Y18:Y21)</f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v>6.9672867217825605</v>
      </c>
      <c r="D18" s="8">
        <v>0.487155595455601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X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si="18"/>
        <v>0</v>
      </c>
      <c r="Y22" s="27">
        <f t="shared" ref="Y22:Z22" si="19">SUM(Y23:Y24)</f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242.79450819397738</v>
      </c>
      <c r="D26" s="27">
        <f t="shared" ref="D26:X26" si="21">SUM(D27,D33)</f>
        <v>229.17339424307312</v>
      </c>
      <c r="E26" s="27">
        <f t="shared" si="21"/>
        <v>214.22014999955232</v>
      </c>
      <c r="F26" s="27">
        <f t="shared" si="21"/>
        <v>204.57607726338594</v>
      </c>
      <c r="G26" s="27">
        <f t="shared" si="21"/>
        <v>198.18498897592374</v>
      </c>
      <c r="H26" s="27">
        <f t="shared" si="21"/>
        <v>193.46366783035944</v>
      </c>
      <c r="I26" s="27">
        <f t="shared" si="21"/>
        <v>189.60889074798439</v>
      </c>
      <c r="J26" s="27">
        <f t="shared" si="21"/>
        <v>183.45044663465188</v>
      </c>
      <c r="K26" s="27">
        <f t="shared" si="21"/>
        <v>175.47104367128969</v>
      </c>
      <c r="L26" s="27">
        <f t="shared" si="21"/>
        <v>168.58823577255066</v>
      </c>
      <c r="M26" s="27">
        <f t="shared" si="21"/>
        <v>166.52010629402633</v>
      </c>
      <c r="N26" s="27">
        <f t="shared" si="21"/>
        <v>166.5686109001393</v>
      </c>
      <c r="O26" s="27">
        <f t="shared" si="21"/>
        <v>163.40688936613401</v>
      </c>
      <c r="P26" s="27">
        <f t="shared" si="21"/>
        <v>160.83067447857837</v>
      </c>
      <c r="Q26" s="27">
        <f t="shared" si="21"/>
        <v>160.76454923478843</v>
      </c>
      <c r="R26" s="27">
        <f t="shared" si="21"/>
        <v>160.7021284848413</v>
      </c>
      <c r="S26" s="27">
        <f t="shared" si="21"/>
        <v>158.89476824039062</v>
      </c>
      <c r="T26" s="27">
        <f t="shared" si="21"/>
        <v>160.0377963642259</v>
      </c>
      <c r="U26" s="27">
        <f t="shared" si="21"/>
        <v>160.43240478255061</v>
      </c>
      <c r="V26" s="27">
        <f t="shared" si="21"/>
        <v>160.70757724307938</v>
      </c>
      <c r="W26" s="27">
        <f t="shared" si="21"/>
        <v>150.37657303066953</v>
      </c>
      <c r="X26" s="27">
        <f t="shared" si="21"/>
        <v>155.99368688164441</v>
      </c>
      <c r="Y26" s="27">
        <f t="shared" ref="Y26:Z26" si="22">SUM(Y27,Y33)</f>
        <v>160.99702841656551</v>
      </c>
      <c r="Z26" s="27">
        <f t="shared" si="22"/>
        <v>155.02902055959686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X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si="24"/>
        <v>0</v>
      </c>
      <c r="Y27" s="19">
        <f t="shared" ref="Y27:Z27" si="25">SUM(Y28:Y32)</f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242.79450819397738</v>
      </c>
      <c r="D33" s="19">
        <f t="shared" ref="D33:X33" si="27">SUM(D34:D50)</f>
        <v>229.17339424307312</v>
      </c>
      <c r="E33" s="19">
        <f t="shared" si="27"/>
        <v>214.22014999955232</v>
      </c>
      <c r="F33" s="19">
        <f t="shared" si="27"/>
        <v>204.57607726338594</v>
      </c>
      <c r="G33" s="19">
        <f t="shared" si="27"/>
        <v>198.18498897592374</v>
      </c>
      <c r="H33" s="19">
        <f t="shared" si="27"/>
        <v>193.46366783035944</v>
      </c>
      <c r="I33" s="19">
        <f t="shared" si="27"/>
        <v>189.60889074798439</v>
      </c>
      <c r="J33" s="19">
        <f t="shared" si="27"/>
        <v>183.45044663465188</v>
      </c>
      <c r="K33" s="19">
        <f t="shared" si="27"/>
        <v>175.47104367128969</v>
      </c>
      <c r="L33" s="19">
        <f t="shared" si="27"/>
        <v>168.58823577255066</v>
      </c>
      <c r="M33" s="19">
        <f t="shared" si="27"/>
        <v>166.52010629402633</v>
      </c>
      <c r="N33" s="19">
        <f t="shared" si="27"/>
        <v>166.5686109001393</v>
      </c>
      <c r="O33" s="19">
        <f t="shared" si="27"/>
        <v>163.40688936613401</v>
      </c>
      <c r="P33" s="19">
        <f t="shared" si="27"/>
        <v>160.83067447857837</v>
      </c>
      <c r="Q33" s="19">
        <f t="shared" si="27"/>
        <v>160.76454923478843</v>
      </c>
      <c r="R33" s="19">
        <f t="shared" si="27"/>
        <v>160.7021284848413</v>
      </c>
      <c r="S33" s="19">
        <f t="shared" si="27"/>
        <v>158.89476824039062</v>
      </c>
      <c r="T33" s="19">
        <f t="shared" si="27"/>
        <v>160.0377963642259</v>
      </c>
      <c r="U33" s="19">
        <f t="shared" si="27"/>
        <v>160.43240478255061</v>
      </c>
      <c r="V33" s="19">
        <f t="shared" si="27"/>
        <v>160.70757724307938</v>
      </c>
      <c r="W33" s="19">
        <f t="shared" si="27"/>
        <v>150.37657303066953</v>
      </c>
      <c r="X33" s="19">
        <f t="shared" si="27"/>
        <v>155.99368688164441</v>
      </c>
      <c r="Y33" s="19">
        <f t="shared" ref="Y33:Z33" si="28">SUM(Y34:Y50)</f>
        <v>160.99702841656551</v>
      </c>
      <c r="Z33" s="19">
        <f t="shared" si="28"/>
        <v>155.02902055959686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33.976221372170102</v>
      </c>
      <c r="D36" s="8">
        <v>31.297180443651065</v>
      </c>
      <c r="E36" s="8">
        <v>30.002552094342061</v>
      </c>
      <c r="F36" s="8">
        <v>29.027483999758253</v>
      </c>
      <c r="G36" s="8">
        <v>28.944249913602089</v>
      </c>
      <c r="H36" s="8">
        <v>28.643957595976339</v>
      </c>
      <c r="I36" s="8">
        <v>28.321704891205044</v>
      </c>
      <c r="J36" s="8">
        <v>28.845912510900732</v>
      </c>
      <c r="K36" s="8">
        <v>28.649619644784025</v>
      </c>
      <c r="L36" s="8">
        <v>28.902058439637809</v>
      </c>
      <c r="M36" s="8">
        <v>27.907359893934174</v>
      </c>
      <c r="N36" s="8">
        <v>27.969005017512885</v>
      </c>
      <c r="O36" s="8">
        <v>27.386388424623306</v>
      </c>
      <c r="P36" s="8">
        <v>26.82556380907085</v>
      </c>
      <c r="Q36" s="8">
        <v>26.898352671037859</v>
      </c>
      <c r="R36" s="8">
        <v>27.181945620361581</v>
      </c>
      <c r="S36" s="8">
        <v>27.220069344738988</v>
      </c>
      <c r="T36" s="8">
        <v>26.831072938154652</v>
      </c>
      <c r="U36" s="8">
        <v>26.398867539429304</v>
      </c>
      <c r="V36" s="8">
        <v>26.506467599084022</v>
      </c>
      <c r="W36" s="8">
        <v>25.049953503478598</v>
      </c>
      <c r="X36" s="8">
        <v>23.566280345730245</v>
      </c>
      <c r="Y36" s="8">
        <v>24.651153401143262</v>
      </c>
      <c r="Z36" s="8">
        <v>22.933166520251021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0.38865833454900578</v>
      </c>
      <c r="M37" s="8">
        <v>0.62610738245269326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0.25270904711117442</v>
      </c>
      <c r="V38" s="8">
        <v>0.16575781756869193</v>
      </c>
      <c r="W38" s="8">
        <v>0.26434789512515872</v>
      </c>
      <c r="X38" s="8">
        <v>0.18000566020377035</v>
      </c>
      <c r="Y38" s="8">
        <v>0</v>
      </c>
      <c r="Z38" s="8">
        <v>0.35715956476141991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22.069655518085995</v>
      </c>
      <c r="D40" s="8">
        <v>11.781165209789735</v>
      </c>
      <c r="E40" s="8">
        <v>7.2497798937077045</v>
      </c>
      <c r="F40" s="8">
        <v>8.0711675582247882</v>
      </c>
      <c r="G40" s="8">
        <v>4.8125254676540088</v>
      </c>
      <c r="H40" s="8">
        <v>7.7809458604607586</v>
      </c>
      <c r="I40" s="8">
        <v>8.578731720070758</v>
      </c>
      <c r="J40" s="8">
        <v>9.1540384541586892</v>
      </c>
      <c r="K40" s="8">
        <v>14.116068127153037</v>
      </c>
      <c r="L40" s="8">
        <v>11.034299577665713</v>
      </c>
      <c r="M40" s="8">
        <v>17.775654891816117</v>
      </c>
      <c r="N40" s="8">
        <v>21.774292534287685</v>
      </c>
      <c r="O40" s="8">
        <v>17.093521751231243</v>
      </c>
      <c r="P40" s="8">
        <v>22.908800987833846</v>
      </c>
      <c r="Q40" s="8">
        <v>28.347063658732797</v>
      </c>
      <c r="R40" s="8">
        <v>28.317206221632066</v>
      </c>
      <c r="S40" s="8">
        <v>19.87697303506539</v>
      </c>
      <c r="T40" s="8">
        <v>21.597374776590605</v>
      </c>
      <c r="U40" s="8">
        <v>28.152910388848092</v>
      </c>
      <c r="V40" s="8">
        <v>26.876276993722023</v>
      </c>
      <c r="W40" s="8">
        <v>33.277462265412474</v>
      </c>
      <c r="X40" s="8">
        <v>38.964651439134414</v>
      </c>
      <c r="Y40" s="8">
        <v>51.874771780409944</v>
      </c>
      <c r="Z40" s="8">
        <v>30.603652448192655</v>
      </c>
    </row>
    <row r="41" spans="1:26" ht="11.25" customHeight="1" x14ac:dyDescent="0.2">
      <c r="A41" s="28" t="s">
        <v>68</v>
      </c>
      <c r="B41" s="7" t="s">
        <v>69</v>
      </c>
      <c r="C41" s="8">
        <v>5.9123537077922403</v>
      </c>
      <c r="D41" s="8">
        <v>3.8574995671881012</v>
      </c>
      <c r="E41" s="8">
        <v>2.5433137277482949</v>
      </c>
      <c r="F41" s="8">
        <v>1.865463761878221</v>
      </c>
      <c r="G41" s="8">
        <v>1.0896543482429391</v>
      </c>
      <c r="H41" s="8">
        <v>0.95428595902228752</v>
      </c>
      <c r="I41" s="8">
        <v>0.67338166653654197</v>
      </c>
      <c r="J41" s="8">
        <v>0.3725550275555507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6.2205517357997913E-3</v>
      </c>
      <c r="U41" s="8">
        <v>2.9636722284561825E-3</v>
      </c>
      <c r="V41" s="8">
        <v>2.7405546612679394E-3</v>
      </c>
      <c r="W41" s="8">
        <v>8.1637758820193793E-2</v>
      </c>
      <c r="X41" s="8">
        <v>7.3598934186100487E-2</v>
      </c>
      <c r="Y41" s="8">
        <v>4.714654070024691E-2</v>
      </c>
      <c r="Z41" s="8">
        <v>4.9064489364145619E-2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180.83627759592903</v>
      </c>
      <c r="D43" s="8">
        <v>182.23754902244423</v>
      </c>
      <c r="E43" s="8">
        <v>174.42450428375426</v>
      </c>
      <c r="F43" s="8">
        <v>165.61196194352468</v>
      </c>
      <c r="G43" s="8">
        <v>123.82771995299278</v>
      </c>
      <c r="H43" s="8">
        <v>98.204123440405326</v>
      </c>
      <c r="I43" s="8">
        <v>93.103427557306702</v>
      </c>
      <c r="J43" s="8">
        <v>112.07755607745644</v>
      </c>
      <c r="K43" s="8">
        <v>104.43392633573296</v>
      </c>
      <c r="L43" s="8">
        <v>111.68871609289839</v>
      </c>
      <c r="M43" s="8">
        <v>69.352688358381073</v>
      </c>
      <c r="N43" s="8">
        <v>90.659837775580371</v>
      </c>
      <c r="O43" s="8">
        <v>89.257043638522532</v>
      </c>
      <c r="P43" s="8">
        <v>85.740826594522787</v>
      </c>
      <c r="Q43" s="8">
        <v>81.003562111359457</v>
      </c>
      <c r="R43" s="8">
        <v>70.040836864891432</v>
      </c>
      <c r="S43" s="8">
        <v>81.940801328894125</v>
      </c>
      <c r="T43" s="8">
        <v>84.803887337274745</v>
      </c>
      <c r="U43" s="8">
        <v>83.535968220128879</v>
      </c>
      <c r="V43" s="8">
        <v>86.369760799102963</v>
      </c>
      <c r="W43" s="8">
        <v>68.187470945332564</v>
      </c>
      <c r="X43" s="8">
        <v>78.567798912146031</v>
      </c>
      <c r="Y43" s="8">
        <v>63.282271608641963</v>
      </c>
      <c r="Z43" s="8">
        <v>70.52660380614158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39.510839293431928</v>
      </c>
      <c r="H44" s="8">
        <v>57.880354974494736</v>
      </c>
      <c r="I44" s="8">
        <v>58.931644912865345</v>
      </c>
      <c r="J44" s="8">
        <v>33.000384564580486</v>
      </c>
      <c r="K44" s="8">
        <v>28.27142956361968</v>
      </c>
      <c r="L44" s="8">
        <v>16.574503327799725</v>
      </c>
      <c r="M44" s="8">
        <v>50.858295767442272</v>
      </c>
      <c r="N44" s="8">
        <v>26.165475572758378</v>
      </c>
      <c r="O44" s="8">
        <v>29.66993555175695</v>
      </c>
      <c r="P44" s="8">
        <v>25.355483087150887</v>
      </c>
      <c r="Q44" s="8">
        <v>24.515570793658323</v>
      </c>
      <c r="R44" s="8">
        <v>35.162139777956206</v>
      </c>
      <c r="S44" s="8">
        <v>29.856924531692094</v>
      </c>
      <c r="T44" s="8">
        <v>26.799240760470109</v>
      </c>
      <c r="U44" s="8">
        <v>22.088985914804699</v>
      </c>
      <c r="V44" s="8">
        <v>20.786573478940433</v>
      </c>
      <c r="W44" s="8">
        <v>23.515700662500542</v>
      </c>
      <c r="X44" s="8">
        <v>14.641351590243849</v>
      </c>
      <c r="Y44" s="8">
        <v>21.141685085670119</v>
      </c>
      <c r="Z44" s="8">
        <v>30.559373730886026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31.982379051288678</v>
      </c>
      <c r="D51" s="27">
        <v>42.838566645475716</v>
      </c>
      <c r="E51" s="27">
        <v>44.833306919438037</v>
      </c>
      <c r="F51" s="27">
        <v>45.494338440999847</v>
      </c>
      <c r="G51" s="27">
        <v>46.878870843160378</v>
      </c>
      <c r="H51" s="27">
        <v>49.769420776350103</v>
      </c>
      <c r="I51" s="27">
        <v>53.237567928649113</v>
      </c>
      <c r="J51" s="27">
        <v>59.269489645463885</v>
      </c>
      <c r="K51" s="27">
        <v>63.177384192802172</v>
      </c>
      <c r="L51" s="27">
        <v>66.361570981591385</v>
      </c>
      <c r="M51" s="27">
        <v>71.527356485522972</v>
      </c>
      <c r="N51" s="27">
        <v>76.467953643522264</v>
      </c>
      <c r="O51" s="27">
        <v>80.147522509091843</v>
      </c>
      <c r="P51" s="27">
        <v>83.045281301823863</v>
      </c>
      <c r="Q51" s="27">
        <v>84.085869632120989</v>
      </c>
      <c r="R51" s="27">
        <v>86.951084026408694</v>
      </c>
      <c r="S51" s="27">
        <v>92.842639331843742</v>
      </c>
      <c r="T51" s="27">
        <v>98.02466264256384</v>
      </c>
      <c r="U51" s="27">
        <v>100.86634987541268</v>
      </c>
      <c r="V51" s="27">
        <v>102.84306572270779</v>
      </c>
      <c r="W51" s="27">
        <v>85.334080503385522</v>
      </c>
      <c r="X51" s="27">
        <v>94.683302052799377</v>
      </c>
      <c r="Y51" s="27">
        <v>95.962902353572488</v>
      </c>
      <c r="Z51" s="27">
        <v>98.810920362058695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0</v>
      </c>
      <c r="D52" s="27">
        <f t="shared" ref="D52:X52" si="30">SUM(D53:D54)</f>
        <v>0</v>
      </c>
      <c r="E52" s="27">
        <f t="shared" si="30"/>
        <v>0</v>
      </c>
      <c r="F52" s="27">
        <f t="shared" si="30"/>
        <v>0</v>
      </c>
      <c r="G52" s="27">
        <f t="shared" si="30"/>
        <v>0</v>
      </c>
      <c r="H52" s="27">
        <f t="shared" si="30"/>
        <v>0</v>
      </c>
      <c r="I52" s="27">
        <f t="shared" si="30"/>
        <v>0</v>
      </c>
      <c r="J52" s="27">
        <f t="shared" si="30"/>
        <v>0</v>
      </c>
      <c r="K52" s="27">
        <f t="shared" si="30"/>
        <v>0</v>
      </c>
      <c r="L52" s="27">
        <f t="shared" si="30"/>
        <v>0</v>
      </c>
      <c r="M52" s="27">
        <f t="shared" si="30"/>
        <v>0</v>
      </c>
      <c r="N52" s="27">
        <f t="shared" si="30"/>
        <v>0</v>
      </c>
      <c r="O52" s="27">
        <f t="shared" si="30"/>
        <v>0</v>
      </c>
      <c r="P52" s="27">
        <f t="shared" si="30"/>
        <v>0</v>
      </c>
      <c r="Q52" s="27">
        <f t="shared" si="30"/>
        <v>0</v>
      </c>
      <c r="R52" s="27">
        <f t="shared" si="30"/>
        <v>0</v>
      </c>
      <c r="S52" s="27">
        <f t="shared" si="30"/>
        <v>0</v>
      </c>
      <c r="T52" s="27">
        <f t="shared" si="30"/>
        <v>0</v>
      </c>
      <c r="U52" s="27">
        <f t="shared" si="30"/>
        <v>0</v>
      </c>
      <c r="V52" s="27">
        <f t="shared" si="30"/>
        <v>0</v>
      </c>
      <c r="W52" s="27">
        <f t="shared" si="30"/>
        <v>0</v>
      </c>
      <c r="X52" s="27">
        <f t="shared" si="30"/>
        <v>0</v>
      </c>
      <c r="Y52" s="27">
        <f t="shared" ref="Y52:Z52" si="31">SUM(Y53:Y54)</f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0</v>
      </c>
      <c r="D61" s="49">
        <f t="shared" si="32"/>
        <v>0</v>
      </c>
      <c r="E61" s="49">
        <f t="shared" si="32"/>
        <v>0</v>
      </c>
      <c r="F61" s="49">
        <f t="shared" si="32"/>
        <v>0</v>
      </c>
      <c r="G61" s="49">
        <f t="shared" si="32"/>
        <v>0</v>
      </c>
      <c r="H61" s="49">
        <f t="shared" si="32"/>
        <v>0</v>
      </c>
      <c r="I61" s="49">
        <f t="shared" si="32"/>
        <v>0</v>
      </c>
      <c r="J61" s="49">
        <f t="shared" si="32"/>
        <v>1.5512488214103</v>
      </c>
      <c r="K61" s="49">
        <f t="shared" si="32"/>
        <v>2.1358210901233026</v>
      </c>
      <c r="L61" s="49">
        <f t="shared" si="32"/>
        <v>1.669536413428333</v>
      </c>
      <c r="M61" s="49">
        <f t="shared" si="32"/>
        <v>1.0758337819150281</v>
      </c>
      <c r="N61" s="49">
        <f t="shared" si="32"/>
        <v>0.73799128302718187</v>
      </c>
      <c r="O61" s="49">
        <f t="shared" si="32"/>
        <v>0.96557610045587461</v>
      </c>
      <c r="P61" s="49">
        <f t="shared" si="32"/>
        <v>3.0649111535304461</v>
      </c>
      <c r="Q61" s="49">
        <f t="shared" si="32"/>
        <v>2.1835445265288436</v>
      </c>
      <c r="R61" s="49">
        <f t="shared" si="32"/>
        <v>2.8792464303958409</v>
      </c>
      <c r="S61" s="49">
        <f t="shared" si="32"/>
        <v>2.4060232046002126</v>
      </c>
      <c r="T61" s="49">
        <f t="shared" si="32"/>
        <v>2.0183763178725038</v>
      </c>
      <c r="U61" s="49">
        <f t="shared" si="32"/>
        <v>2.0984015348690068</v>
      </c>
      <c r="V61" s="49">
        <f t="shared" si="32"/>
        <v>1.7981850197752542</v>
      </c>
      <c r="W61" s="49">
        <f t="shared" si="32"/>
        <v>1.968889137283383</v>
      </c>
      <c r="X61" s="49">
        <f t="shared" si="32"/>
        <v>2.6936905693363071</v>
      </c>
      <c r="Y61" s="49">
        <f t="shared" ref="Y61:Z61" si="33">SUM(Y62:Y72)</f>
        <v>0.78761308834073651</v>
      </c>
      <c r="Z61" s="49">
        <f t="shared" si="33"/>
        <v>1.7532631134545582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0.1261670580140383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1.5512488214103</v>
      </c>
      <c r="K69" s="52">
        <v>2.1358210901233026</v>
      </c>
      <c r="L69" s="52">
        <v>1.669536413428333</v>
      </c>
      <c r="M69" s="52">
        <v>1.0758337819150281</v>
      </c>
      <c r="N69" s="52">
        <v>0.73799128302718187</v>
      </c>
      <c r="O69" s="52">
        <v>0.96557610045587461</v>
      </c>
      <c r="P69" s="52">
        <v>3.0649111535304461</v>
      </c>
      <c r="Q69" s="52">
        <v>2.1835445265288436</v>
      </c>
      <c r="R69" s="52">
        <v>2.8792464303958409</v>
      </c>
      <c r="S69" s="52">
        <v>2.4060232046002126</v>
      </c>
      <c r="T69" s="52">
        <v>2.0183763178725038</v>
      </c>
      <c r="U69" s="52">
        <v>2.0984015348690068</v>
      </c>
      <c r="V69" s="52">
        <v>1.7981850197752542</v>
      </c>
      <c r="W69" s="52">
        <v>1.968889137283383</v>
      </c>
      <c r="X69" s="52">
        <v>2.6936905693363071</v>
      </c>
      <c r="Y69" s="52">
        <v>0.78761308834073651</v>
      </c>
      <c r="Z69" s="52">
        <v>1.6270960554405198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9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304</v>
      </c>
      <c r="B1" s="4" t="s">
        <v>296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144.90411055806084</v>
      </c>
      <c r="D2" s="21">
        <f t="shared" ref="D2:X2" si="0">SUM(D3,D17,D22,D25,D26,D51,D52)</f>
        <v>115.64749820288384</v>
      </c>
      <c r="E2" s="21">
        <f t="shared" si="0"/>
        <v>174.83745597080866</v>
      </c>
      <c r="F2" s="21">
        <f t="shared" si="0"/>
        <v>192.45566604752028</v>
      </c>
      <c r="G2" s="21">
        <f t="shared" si="0"/>
        <v>228.6642626659667</v>
      </c>
      <c r="H2" s="21">
        <f t="shared" si="0"/>
        <v>326.14650930352207</v>
      </c>
      <c r="I2" s="21">
        <f t="shared" si="0"/>
        <v>299.63890927671713</v>
      </c>
      <c r="J2" s="21">
        <f t="shared" si="0"/>
        <v>316.91765665425345</v>
      </c>
      <c r="K2" s="21">
        <f t="shared" si="0"/>
        <v>353.64427818081901</v>
      </c>
      <c r="L2" s="21">
        <f t="shared" si="0"/>
        <v>340.67713399151506</v>
      </c>
      <c r="M2" s="21">
        <f t="shared" si="0"/>
        <v>197.02910535032339</v>
      </c>
      <c r="N2" s="21">
        <f t="shared" si="0"/>
        <v>198.55305962182601</v>
      </c>
      <c r="O2" s="21">
        <f t="shared" si="0"/>
        <v>188.10052202181751</v>
      </c>
      <c r="P2" s="21">
        <f t="shared" si="0"/>
        <v>216.00346337971911</v>
      </c>
      <c r="Q2" s="21">
        <f t="shared" si="0"/>
        <v>291.10422824070599</v>
      </c>
      <c r="R2" s="21">
        <f t="shared" si="0"/>
        <v>320.2105812212817</v>
      </c>
      <c r="S2" s="21">
        <f t="shared" si="0"/>
        <v>311.73347046163894</v>
      </c>
      <c r="T2" s="21">
        <f t="shared" si="0"/>
        <v>316.39682321767077</v>
      </c>
      <c r="U2" s="21">
        <f t="shared" si="0"/>
        <v>381.27973667062713</v>
      </c>
      <c r="V2" s="21">
        <f t="shared" si="0"/>
        <v>376.61188678112899</v>
      </c>
      <c r="W2" s="21">
        <f t="shared" si="0"/>
        <v>286.86454347526006</v>
      </c>
      <c r="X2" s="21">
        <f t="shared" si="0"/>
        <v>256.60790893818273</v>
      </c>
      <c r="Y2" s="21">
        <f t="shared" ref="Y2:Z2" si="1">SUM(Y3,Y17,Y22,Y25,Y26,Y51,Y52)</f>
        <v>299.49831475235453</v>
      </c>
      <c r="Z2" s="21">
        <f t="shared" si="1"/>
        <v>305.37790656550499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5.8374309011971555</v>
      </c>
      <c r="D17" s="27">
        <f t="shared" si="12"/>
        <v>0.41055702315518927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5.8374309011971555</v>
      </c>
      <c r="D18" s="8">
        <v>0.41055702315518927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112.27074958782991</v>
      </c>
      <c r="D26" s="27">
        <f t="shared" si="16"/>
        <v>79.134154796348966</v>
      </c>
      <c r="E26" s="27">
        <f t="shared" si="16"/>
        <v>134.15212314565792</v>
      </c>
      <c r="F26" s="27">
        <f t="shared" si="16"/>
        <v>150.05024028024178</v>
      </c>
      <c r="G26" s="27">
        <f t="shared" si="16"/>
        <v>180.02409580639798</v>
      </c>
      <c r="H26" s="27">
        <f t="shared" si="16"/>
        <v>272.86732768402356</v>
      </c>
      <c r="I26" s="27">
        <f t="shared" si="16"/>
        <v>243.33712182879501</v>
      </c>
      <c r="J26" s="27">
        <f t="shared" si="16"/>
        <v>258.51148748909912</v>
      </c>
      <c r="K26" s="27">
        <f t="shared" si="16"/>
        <v>293.53890463521594</v>
      </c>
      <c r="L26" s="27">
        <f t="shared" si="16"/>
        <v>272.96836680036222</v>
      </c>
      <c r="M26" s="27">
        <f t="shared" si="16"/>
        <v>111.41736438606577</v>
      </c>
      <c r="N26" s="27">
        <f t="shared" si="16"/>
        <v>108.45329594248719</v>
      </c>
      <c r="O26" s="27">
        <f t="shared" si="16"/>
        <v>94.522887295376748</v>
      </c>
      <c r="P26" s="27">
        <f t="shared" si="16"/>
        <v>97.98613523092915</v>
      </c>
      <c r="Q26" s="27">
        <f t="shared" si="16"/>
        <v>173.38112304896205</v>
      </c>
      <c r="R26" s="27">
        <f t="shared" si="16"/>
        <v>187.61055533963844</v>
      </c>
      <c r="S26" s="27">
        <f t="shared" si="16"/>
        <v>173.05940637526101</v>
      </c>
      <c r="T26" s="27">
        <f t="shared" si="16"/>
        <v>173.51518782184544</v>
      </c>
      <c r="U26" s="27">
        <f t="shared" si="16"/>
        <v>233.34905174057087</v>
      </c>
      <c r="V26" s="27">
        <f t="shared" si="16"/>
        <v>220.18543068091594</v>
      </c>
      <c r="W26" s="27">
        <f t="shared" si="16"/>
        <v>140.46790889652127</v>
      </c>
      <c r="X26" s="27">
        <f t="shared" si="16"/>
        <v>120.17057261426972</v>
      </c>
      <c r="Y26" s="27">
        <f t="shared" ref="Y26:Z26" si="17">SUM(Y27,Y33)</f>
        <v>175.49475223885676</v>
      </c>
      <c r="Z26" s="27">
        <f t="shared" si="17"/>
        <v>178.08049031974889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112.27074958782991</v>
      </c>
      <c r="D33" s="19">
        <f t="shared" si="20"/>
        <v>79.134154796348966</v>
      </c>
      <c r="E33" s="19">
        <f t="shared" si="20"/>
        <v>134.15212314565792</v>
      </c>
      <c r="F33" s="19">
        <f t="shared" si="20"/>
        <v>150.05024028024178</v>
      </c>
      <c r="G33" s="19">
        <f t="shared" si="20"/>
        <v>180.02409580639798</v>
      </c>
      <c r="H33" s="19">
        <f t="shared" si="20"/>
        <v>272.86732768402356</v>
      </c>
      <c r="I33" s="19">
        <f t="shared" si="20"/>
        <v>243.33712182879501</v>
      </c>
      <c r="J33" s="19">
        <f t="shared" si="20"/>
        <v>258.51148748909912</v>
      </c>
      <c r="K33" s="19">
        <f t="shared" si="20"/>
        <v>293.53890463521594</v>
      </c>
      <c r="L33" s="19">
        <f t="shared" si="20"/>
        <v>272.96836680036222</v>
      </c>
      <c r="M33" s="19">
        <f t="shared" si="20"/>
        <v>111.41736438606577</v>
      </c>
      <c r="N33" s="19">
        <f t="shared" si="20"/>
        <v>108.45329594248719</v>
      </c>
      <c r="O33" s="19">
        <f t="shared" si="20"/>
        <v>94.522887295376748</v>
      </c>
      <c r="P33" s="19">
        <f t="shared" si="20"/>
        <v>97.98613523092915</v>
      </c>
      <c r="Q33" s="19">
        <f t="shared" si="20"/>
        <v>173.38112304896205</v>
      </c>
      <c r="R33" s="19">
        <f t="shared" si="20"/>
        <v>187.61055533963844</v>
      </c>
      <c r="S33" s="19">
        <f t="shared" si="20"/>
        <v>173.05940637526101</v>
      </c>
      <c r="T33" s="19">
        <f t="shared" si="20"/>
        <v>173.51518782184544</v>
      </c>
      <c r="U33" s="19">
        <f t="shared" si="20"/>
        <v>233.34905174057087</v>
      </c>
      <c r="V33" s="19">
        <f t="shared" si="20"/>
        <v>220.18543068091594</v>
      </c>
      <c r="W33" s="19">
        <f t="shared" si="20"/>
        <v>140.46790889652127</v>
      </c>
      <c r="X33" s="19">
        <f t="shared" si="20"/>
        <v>120.17057261426972</v>
      </c>
      <c r="Y33" s="19">
        <f t="shared" ref="Y33:Z33" si="21">SUM(Y34:Y50)</f>
        <v>175.49475223885676</v>
      </c>
      <c r="Z33" s="19">
        <f t="shared" si="21"/>
        <v>178.08049031974889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112.27074958782991</v>
      </c>
      <c r="D36" s="8">
        <v>79.134154796348966</v>
      </c>
      <c r="E36" s="8">
        <v>134.15212314565792</v>
      </c>
      <c r="F36" s="8">
        <v>150.05024028024178</v>
      </c>
      <c r="G36" s="8">
        <v>180.02409580639798</v>
      </c>
      <c r="H36" s="8">
        <v>272.86732768402356</v>
      </c>
      <c r="I36" s="8">
        <v>243.33712182879501</v>
      </c>
      <c r="J36" s="8">
        <v>258.51148748909912</v>
      </c>
      <c r="K36" s="8">
        <v>293.53890463521594</v>
      </c>
      <c r="L36" s="8">
        <v>272.96836680036222</v>
      </c>
      <c r="M36" s="8">
        <v>111.41736438606577</v>
      </c>
      <c r="N36" s="8">
        <v>108.45329594248719</v>
      </c>
      <c r="O36" s="8">
        <v>94.522887295376748</v>
      </c>
      <c r="P36" s="8">
        <v>97.98613523092915</v>
      </c>
      <c r="Q36" s="8">
        <v>173.38112304896205</v>
      </c>
      <c r="R36" s="8">
        <v>187.61055533963844</v>
      </c>
      <c r="S36" s="8">
        <v>173.05940637526101</v>
      </c>
      <c r="T36" s="8">
        <v>173.51518782184544</v>
      </c>
      <c r="U36" s="8">
        <v>233.34905174057087</v>
      </c>
      <c r="V36" s="8">
        <v>220.18543068091594</v>
      </c>
      <c r="W36" s="8">
        <v>140.46790889652127</v>
      </c>
      <c r="X36" s="8">
        <v>120.17057261426972</v>
      </c>
      <c r="Y36" s="8">
        <v>175.49475223885676</v>
      </c>
      <c r="Z36" s="8">
        <v>178.08049031974889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26.79593006903378</v>
      </c>
      <c r="D51" s="27">
        <v>36.10278638337968</v>
      </c>
      <c r="E51" s="27">
        <v>40.685332825150738</v>
      </c>
      <c r="F51" s="27">
        <v>42.405425767278494</v>
      </c>
      <c r="G51" s="27">
        <v>48.640166859568737</v>
      </c>
      <c r="H51" s="27">
        <v>53.279181619498509</v>
      </c>
      <c r="I51" s="27">
        <v>56.301787447922131</v>
      </c>
      <c r="J51" s="27">
        <v>58.40616916515431</v>
      </c>
      <c r="K51" s="27">
        <v>60.105373545603072</v>
      </c>
      <c r="L51" s="27">
        <v>67.708767191152845</v>
      </c>
      <c r="M51" s="27">
        <v>85.611740964257635</v>
      </c>
      <c r="N51" s="27">
        <v>90.099763679338821</v>
      </c>
      <c r="O51" s="27">
        <v>93.577634726440763</v>
      </c>
      <c r="P51" s="27">
        <v>118.01732814878996</v>
      </c>
      <c r="Q51" s="27">
        <v>117.72310519174394</v>
      </c>
      <c r="R51" s="27">
        <v>132.60002588164329</v>
      </c>
      <c r="S51" s="27">
        <v>138.67406408637797</v>
      </c>
      <c r="T51" s="27">
        <v>142.88163539582536</v>
      </c>
      <c r="U51" s="27">
        <v>147.93068493005629</v>
      </c>
      <c r="V51" s="27">
        <v>156.42645610021304</v>
      </c>
      <c r="W51" s="27">
        <v>146.3966345787388</v>
      </c>
      <c r="X51" s="27">
        <v>136.437336323913</v>
      </c>
      <c r="Y51" s="27">
        <v>124.00356251349774</v>
      </c>
      <c r="Z51" s="27">
        <v>127.29741624575607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0</v>
      </c>
      <c r="H61" s="49">
        <f t="shared" si="24"/>
        <v>0</v>
      </c>
      <c r="I61" s="49">
        <f t="shared" si="24"/>
        <v>0</v>
      </c>
      <c r="J61" s="49">
        <f t="shared" si="24"/>
        <v>0</v>
      </c>
      <c r="K61" s="49">
        <f t="shared" si="24"/>
        <v>0</v>
      </c>
      <c r="L61" s="49">
        <f t="shared" si="24"/>
        <v>0</v>
      </c>
      <c r="M61" s="49">
        <f t="shared" si="24"/>
        <v>0</v>
      </c>
      <c r="N61" s="49">
        <f t="shared" si="24"/>
        <v>0</v>
      </c>
      <c r="O61" s="49">
        <f t="shared" si="24"/>
        <v>175.11217920000001</v>
      </c>
      <c r="P61" s="49">
        <f t="shared" si="24"/>
        <v>102.42408960000002</v>
      </c>
      <c r="Q61" s="49">
        <f t="shared" si="24"/>
        <v>102.42408959999989</v>
      </c>
      <c r="R61" s="49">
        <f t="shared" si="24"/>
        <v>102.42408960000017</v>
      </c>
      <c r="S61" s="49">
        <f t="shared" si="24"/>
        <v>82.599955200000011</v>
      </c>
      <c r="T61" s="49">
        <f t="shared" si="24"/>
        <v>87.427065600000077</v>
      </c>
      <c r="U61" s="49">
        <f t="shared" si="24"/>
        <v>91.500998400000071</v>
      </c>
      <c r="V61" s="49">
        <f t="shared" si="24"/>
        <v>84.975010736415214</v>
      </c>
      <c r="W61" s="49">
        <f t="shared" si="24"/>
        <v>57.588254050384009</v>
      </c>
      <c r="X61" s="49">
        <f t="shared" si="24"/>
        <v>73.298131748809766</v>
      </c>
      <c r="Y61" s="49">
        <f t="shared" ref="Y61:Z61" si="25">SUM(Y62:Y72)</f>
        <v>75.515744320539994</v>
      </c>
      <c r="Z61" s="49">
        <f t="shared" si="25"/>
        <v>78.679172381275691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47.798640508829159</v>
      </c>
      <c r="P62" s="52">
        <v>32.077157555505451</v>
      </c>
      <c r="Q62" s="52">
        <v>34.867735574806979</v>
      </c>
      <c r="R62" s="52">
        <v>34.277998043270195</v>
      </c>
      <c r="S62" s="52">
        <v>30.953144465541648</v>
      </c>
      <c r="T62" s="52">
        <v>37.670968709593723</v>
      </c>
      <c r="U62" s="52">
        <v>34.455653039731025</v>
      </c>
      <c r="V62" s="52">
        <v>36.245631077949042</v>
      </c>
      <c r="W62" s="52">
        <v>36.366023919376111</v>
      </c>
      <c r="X62" s="52">
        <v>37.665433455767925</v>
      </c>
      <c r="Y62" s="52">
        <v>37.563420634707349</v>
      </c>
      <c r="Z62" s="52">
        <v>26.397673357131207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127.31353869117086</v>
      </c>
      <c r="P63" s="52">
        <v>70.346932044494565</v>
      </c>
      <c r="Q63" s="52">
        <v>67.556354025192917</v>
      </c>
      <c r="R63" s="52">
        <v>68.146091556729971</v>
      </c>
      <c r="S63" s="52">
        <v>51.646810734458356</v>
      </c>
      <c r="T63" s="52">
        <v>49.756096890406361</v>
      </c>
      <c r="U63" s="52">
        <v>57.045345360269053</v>
      </c>
      <c r="V63" s="52">
        <v>48.729379658466165</v>
      </c>
      <c r="W63" s="52">
        <v>21.222230131007901</v>
      </c>
      <c r="X63" s="52">
        <v>35.632698293041848</v>
      </c>
      <c r="Y63" s="52">
        <v>37.952323685832653</v>
      </c>
      <c r="Z63" s="52">
        <v>52.118958887470662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0.16254013667382533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5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164</v>
      </c>
      <c r="B1" s="4" t="s">
        <v>166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2145.326857939931</v>
      </c>
      <c r="D2" s="21">
        <f t="shared" ref="D2:X2" si="0">SUM(D3,D17,D22,D25,D26,D51,D52)</f>
        <v>2179.288699681143</v>
      </c>
      <c r="E2" s="21">
        <f t="shared" si="0"/>
        <v>2240.8727022000003</v>
      </c>
      <c r="F2" s="21">
        <f t="shared" si="0"/>
        <v>2539.1875694570285</v>
      </c>
      <c r="G2" s="21">
        <f t="shared" si="0"/>
        <v>2569.8289675038222</v>
      </c>
      <c r="H2" s="21">
        <f t="shared" si="0"/>
        <v>2411.9979178669209</v>
      </c>
      <c r="I2" s="21">
        <f t="shared" si="0"/>
        <v>2294.5561286400002</v>
      </c>
      <c r="J2" s="21">
        <f t="shared" si="0"/>
        <v>2261.2800740399998</v>
      </c>
      <c r="K2" s="21">
        <f t="shared" si="0"/>
        <v>2152.6207221599998</v>
      </c>
      <c r="L2" s="21">
        <f t="shared" si="0"/>
        <v>2205.9220082400002</v>
      </c>
      <c r="M2" s="21">
        <f t="shared" si="0"/>
        <v>2411.5216233600004</v>
      </c>
      <c r="N2" s="21">
        <f t="shared" si="0"/>
        <v>2200.8782880000003</v>
      </c>
      <c r="O2" s="21">
        <f t="shared" si="0"/>
        <v>2043.33855012</v>
      </c>
      <c r="P2" s="21">
        <f t="shared" si="0"/>
        <v>1965.0235204799999</v>
      </c>
      <c r="Q2" s="21">
        <f t="shared" si="0"/>
        <v>1870.6231958399999</v>
      </c>
      <c r="R2" s="21">
        <f t="shared" si="0"/>
        <v>1787.7436488000003</v>
      </c>
      <c r="S2" s="21">
        <f t="shared" si="0"/>
        <v>1734.5774390399997</v>
      </c>
      <c r="T2" s="21">
        <f t="shared" si="0"/>
        <v>1743.2854883999998</v>
      </c>
      <c r="U2" s="21">
        <f t="shared" si="0"/>
        <v>1782.3418624800004</v>
      </c>
      <c r="V2" s="21">
        <f t="shared" si="0"/>
        <v>1769.14775052</v>
      </c>
      <c r="W2" s="21">
        <f t="shared" si="0"/>
        <v>1907.3700324000006</v>
      </c>
      <c r="X2" s="21">
        <f t="shared" si="0"/>
        <v>1739.0281575600002</v>
      </c>
      <c r="Y2" s="21">
        <f t="shared" ref="Y2:Z2" si="1">SUM(Y3,Y17,Y22,Y25,Y26,Y51,Y52)</f>
        <v>1585.0985810400005</v>
      </c>
      <c r="Z2" s="21">
        <f t="shared" si="1"/>
        <v>1489.4111818800002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f>FC_OTH_HH_SH_E!C5+FC_OTH_HH_SC_E!C5+FC_OTH_HH_WH_E!C5+FC_OTH_HH_CO_E!C5</f>
        <v>0</v>
      </c>
      <c r="D5" s="8">
        <f>FC_OTH_HH_SH_E!D5+FC_OTH_HH_SC_E!D5+FC_OTH_HH_WH_E!D5+FC_OTH_HH_CO_E!D5</f>
        <v>0</v>
      </c>
      <c r="E5" s="8">
        <f>FC_OTH_HH_SH_E!E5+FC_OTH_HH_SC_E!E5+FC_OTH_HH_WH_E!E5+FC_OTH_HH_CO_E!E5</f>
        <v>0</v>
      </c>
      <c r="F5" s="8">
        <f>FC_OTH_HH_SH_E!F5+FC_OTH_HH_SC_E!F5+FC_OTH_HH_WH_E!F5+FC_OTH_HH_CO_E!F5</f>
        <v>0</v>
      </c>
      <c r="G5" s="8">
        <f>FC_OTH_HH_SH_E!G5+FC_OTH_HH_SC_E!G5+FC_OTH_HH_WH_E!G5+FC_OTH_HH_CO_E!G5</f>
        <v>0</v>
      </c>
      <c r="H5" s="8">
        <f>FC_OTH_HH_SH_E!H5+FC_OTH_HH_SC_E!H5+FC_OTH_HH_WH_E!H5+FC_OTH_HH_CO_E!H5</f>
        <v>0</v>
      </c>
      <c r="I5" s="8">
        <f>FC_OTH_HH_SH_E!I5+FC_OTH_HH_SC_E!I5+FC_OTH_HH_WH_E!I5+FC_OTH_HH_CO_E!I5</f>
        <v>0</v>
      </c>
      <c r="J5" s="8">
        <f>FC_OTH_HH_SH_E!J5+FC_OTH_HH_SC_E!J5+FC_OTH_HH_WH_E!J5+FC_OTH_HH_CO_E!J5</f>
        <v>0</v>
      </c>
      <c r="K5" s="8">
        <f>FC_OTH_HH_SH_E!K5+FC_OTH_HH_SC_E!K5+FC_OTH_HH_WH_E!K5+FC_OTH_HH_CO_E!K5</f>
        <v>0</v>
      </c>
      <c r="L5" s="8">
        <f>FC_OTH_HH_SH_E!L5+FC_OTH_HH_SC_E!L5+FC_OTH_HH_WH_E!L5+FC_OTH_HH_CO_E!L5</f>
        <v>0</v>
      </c>
      <c r="M5" s="8">
        <f>FC_OTH_HH_SH_E!M5+FC_OTH_HH_SC_E!M5+FC_OTH_HH_WH_E!M5+FC_OTH_HH_CO_E!M5</f>
        <v>0</v>
      </c>
      <c r="N5" s="8">
        <f>FC_OTH_HH_SH_E!N5+FC_OTH_HH_SC_E!N5+FC_OTH_HH_WH_E!N5+FC_OTH_HH_CO_E!N5</f>
        <v>0</v>
      </c>
      <c r="O5" s="8">
        <f>FC_OTH_HH_SH_E!O5+FC_OTH_HH_SC_E!O5+FC_OTH_HH_WH_E!O5+FC_OTH_HH_CO_E!O5</f>
        <v>0</v>
      </c>
      <c r="P5" s="8">
        <f>FC_OTH_HH_SH_E!P5+FC_OTH_HH_SC_E!P5+FC_OTH_HH_WH_E!P5+FC_OTH_HH_CO_E!P5</f>
        <v>0</v>
      </c>
      <c r="Q5" s="8">
        <f>FC_OTH_HH_SH_E!Q5+FC_OTH_HH_SC_E!Q5+FC_OTH_HH_WH_E!Q5+FC_OTH_HH_CO_E!Q5</f>
        <v>0</v>
      </c>
      <c r="R5" s="8">
        <f>FC_OTH_HH_SH_E!R5+FC_OTH_HH_SC_E!R5+FC_OTH_HH_WH_E!R5+FC_OTH_HH_CO_E!R5</f>
        <v>0</v>
      </c>
      <c r="S5" s="8">
        <f>FC_OTH_HH_SH_E!S5+FC_OTH_HH_SC_E!S5+FC_OTH_HH_WH_E!S5+FC_OTH_HH_CO_E!S5</f>
        <v>0</v>
      </c>
      <c r="T5" s="8">
        <f>FC_OTH_HH_SH_E!T5+FC_OTH_HH_SC_E!T5+FC_OTH_HH_WH_E!T5+FC_OTH_HH_CO_E!T5</f>
        <v>0</v>
      </c>
      <c r="U5" s="8">
        <f>FC_OTH_HH_SH_E!U5+FC_OTH_HH_SC_E!U5+FC_OTH_HH_WH_E!U5+FC_OTH_HH_CO_E!U5</f>
        <v>0</v>
      </c>
      <c r="V5" s="8">
        <f>FC_OTH_HH_SH_E!V5+FC_OTH_HH_SC_E!V5+FC_OTH_HH_WH_E!V5+FC_OTH_HH_CO_E!V5</f>
        <v>0</v>
      </c>
      <c r="W5" s="8">
        <f>FC_OTH_HH_SH_E!W5+FC_OTH_HH_SC_E!W5+FC_OTH_HH_WH_E!W5+FC_OTH_HH_CO_E!W5</f>
        <v>0</v>
      </c>
      <c r="X5" s="8">
        <f>FC_OTH_HH_SH_E!X5+FC_OTH_HH_SC_E!X5+FC_OTH_HH_WH_E!X5+FC_OTH_HH_CO_E!X5</f>
        <v>0</v>
      </c>
      <c r="Y5" s="8">
        <f>FC_OTH_HH_SH_E!Y5+FC_OTH_HH_SC_E!Y5+FC_OTH_HH_WH_E!Y5+FC_OTH_HH_CO_E!Y5</f>
        <v>0</v>
      </c>
      <c r="Z5" s="8">
        <f>FC_OTH_HH_SH_E!Z5+FC_OTH_HH_SC_E!Z5+FC_OTH_HH_WH_E!Z5+FC_OTH_HH_CO_E!Z5</f>
        <v>0</v>
      </c>
    </row>
    <row r="6" spans="1:26" ht="11.25" customHeight="1" x14ac:dyDescent="0.2">
      <c r="A6" s="28" t="s">
        <v>6</v>
      </c>
      <c r="B6" s="7" t="s">
        <v>7</v>
      </c>
      <c r="C6" s="8">
        <f>FC_OTH_HH_SH_E!C6+FC_OTH_HH_SC_E!C6+FC_OTH_HH_WH_E!C6+FC_OTH_HH_CO_E!C6</f>
        <v>0</v>
      </c>
      <c r="D6" s="8">
        <f>FC_OTH_HH_SH_E!D6+FC_OTH_HH_SC_E!D6+FC_OTH_HH_WH_E!D6+FC_OTH_HH_CO_E!D6</f>
        <v>0</v>
      </c>
      <c r="E6" s="8">
        <f>FC_OTH_HH_SH_E!E6+FC_OTH_HH_SC_E!E6+FC_OTH_HH_WH_E!E6+FC_OTH_HH_CO_E!E6</f>
        <v>0</v>
      </c>
      <c r="F6" s="8">
        <f>FC_OTH_HH_SH_E!F6+FC_OTH_HH_SC_E!F6+FC_OTH_HH_WH_E!F6+FC_OTH_HH_CO_E!F6</f>
        <v>0</v>
      </c>
      <c r="G6" s="8">
        <f>FC_OTH_HH_SH_E!G6+FC_OTH_HH_SC_E!G6+FC_OTH_HH_WH_E!G6+FC_OTH_HH_CO_E!G6</f>
        <v>0</v>
      </c>
      <c r="H6" s="8">
        <f>FC_OTH_HH_SH_E!H6+FC_OTH_HH_SC_E!H6+FC_OTH_HH_WH_E!H6+FC_OTH_HH_CO_E!H6</f>
        <v>0</v>
      </c>
      <c r="I6" s="8">
        <f>FC_OTH_HH_SH_E!I6+FC_OTH_HH_SC_E!I6+FC_OTH_HH_WH_E!I6+FC_OTH_HH_CO_E!I6</f>
        <v>0</v>
      </c>
      <c r="J6" s="8">
        <f>FC_OTH_HH_SH_E!J6+FC_OTH_HH_SC_E!J6+FC_OTH_HH_WH_E!J6+FC_OTH_HH_CO_E!J6</f>
        <v>0</v>
      </c>
      <c r="K6" s="8">
        <f>FC_OTH_HH_SH_E!K6+FC_OTH_HH_SC_E!K6+FC_OTH_HH_WH_E!K6+FC_OTH_HH_CO_E!K6</f>
        <v>0</v>
      </c>
      <c r="L6" s="8">
        <f>FC_OTH_HH_SH_E!L6+FC_OTH_HH_SC_E!L6+FC_OTH_HH_WH_E!L6+FC_OTH_HH_CO_E!L6</f>
        <v>0</v>
      </c>
      <c r="M6" s="8">
        <f>FC_OTH_HH_SH_E!M6+FC_OTH_HH_SC_E!M6+FC_OTH_HH_WH_E!M6+FC_OTH_HH_CO_E!M6</f>
        <v>0</v>
      </c>
      <c r="N6" s="8">
        <f>FC_OTH_HH_SH_E!N6+FC_OTH_HH_SC_E!N6+FC_OTH_HH_WH_E!N6+FC_OTH_HH_CO_E!N6</f>
        <v>0</v>
      </c>
      <c r="O6" s="8">
        <f>FC_OTH_HH_SH_E!O6+FC_OTH_HH_SC_E!O6+FC_OTH_HH_WH_E!O6+FC_OTH_HH_CO_E!O6</f>
        <v>0</v>
      </c>
      <c r="P6" s="8">
        <f>FC_OTH_HH_SH_E!P6+FC_OTH_HH_SC_E!P6+FC_OTH_HH_WH_E!P6+FC_OTH_HH_CO_E!P6</f>
        <v>0</v>
      </c>
      <c r="Q6" s="8">
        <f>FC_OTH_HH_SH_E!Q6+FC_OTH_HH_SC_E!Q6+FC_OTH_HH_WH_E!Q6+FC_OTH_HH_CO_E!Q6</f>
        <v>0</v>
      </c>
      <c r="R6" s="8">
        <f>FC_OTH_HH_SH_E!R6+FC_OTH_HH_SC_E!R6+FC_OTH_HH_WH_E!R6+FC_OTH_HH_CO_E!R6</f>
        <v>0</v>
      </c>
      <c r="S6" s="8">
        <f>FC_OTH_HH_SH_E!S6+FC_OTH_HH_SC_E!S6+FC_OTH_HH_WH_E!S6+FC_OTH_HH_CO_E!S6</f>
        <v>0</v>
      </c>
      <c r="T6" s="8">
        <f>FC_OTH_HH_SH_E!T6+FC_OTH_HH_SC_E!T6+FC_OTH_HH_WH_E!T6+FC_OTH_HH_CO_E!T6</f>
        <v>0</v>
      </c>
      <c r="U6" s="8">
        <f>FC_OTH_HH_SH_E!U6+FC_OTH_HH_SC_E!U6+FC_OTH_HH_WH_E!U6+FC_OTH_HH_CO_E!U6</f>
        <v>0</v>
      </c>
      <c r="V6" s="8">
        <f>FC_OTH_HH_SH_E!V6+FC_OTH_HH_SC_E!V6+FC_OTH_HH_WH_E!V6+FC_OTH_HH_CO_E!V6</f>
        <v>0</v>
      </c>
      <c r="W6" s="8">
        <f>FC_OTH_HH_SH_E!W6+FC_OTH_HH_SC_E!W6+FC_OTH_HH_WH_E!W6+FC_OTH_HH_CO_E!W6</f>
        <v>0</v>
      </c>
      <c r="X6" s="8">
        <f>FC_OTH_HH_SH_E!X6+FC_OTH_HH_SC_E!X6+FC_OTH_HH_WH_E!X6+FC_OTH_HH_CO_E!X6</f>
        <v>0</v>
      </c>
      <c r="Y6" s="8">
        <f>FC_OTH_HH_SH_E!Y6+FC_OTH_HH_SC_E!Y6+FC_OTH_HH_WH_E!Y6+FC_OTH_HH_CO_E!Y6</f>
        <v>0</v>
      </c>
      <c r="Z6" s="8">
        <f>FC_OTH_HH_SH_E!Z6+FC_OTH_HH_SC_E!Z6+FC_OTH_HH_WH_E!Z6+FC_OTH_HH_CO_E!Z6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FC_OTH_HH_SH_E!C7+FC_OTH_HH_SC_E!C7+FC_OTH_HH_WH_E!C7+FC_OTH_HH_CO_E!C7</f>
        <v>0</v>
      </c>
      <c r="D7" s="8">
        <f>FC_OTH_HH_SH_E!D7+FC_OTH_HH_SC_E!D7+FC_OTH_HH_WH_E!D7+FC_OTH_HH_CO_E!D7</f>
        <v>0</v>
      </c>
      <c r="E7" s="8">
        <f>FC_OTH_HH_SH_E!E7+FC_OTH_HH_SC_E!E7+FC_OTH_HH_WH_E!E7+FC_OTH_HH_CO_E!E7</f>
        <v>0</v>
      </c>
      <c r="F7" s="8">
        <f>FC_OTH_HH_SH_E!F7+FC_OTH_HH_SC_E!F7+FC_OTH_HH_WH_E!F7+FC_OTH_HH_CO_E!F7</f>
        <v>0</v>
      </c>
      <c r="G7" s="8">
        <f>FC_OTH_HH_SH_E!G7+FC_OTH_HH_SC_E!G7+FC_OTH_HH_WH_E!G7+FC_OTH_HH_CO_E!G7</f>
        <v>0</v>
      </c>
      <c r="H7" s="8">
        <f>FC_OTH_HH_SH_E!H7+FC_OTH_HH_SC_E!H7+FC_OTH_HH_WH_E!H7+FC_OTH_HH_CO_E!H7</f>
        <v>0</v>
      </c>
      <c r="I7" s="8">
        <f>FC_OTH_HH_SH_E!I7+FC_OTH_HH_SC_E!I7+FC_OTH_HH_WH_E!I7+FC_OTH_HH_CO_E!I7</f>
        <v>0</v>
      </c>
      <c r="J7" s="8">
        <f>FC_OTH_HH_SH_E!J7+FC_OTH_HH_SC_E!J7+FC_OTH_HH_WH_E!J7+FC_OTH_HH_CO_E!J7</f>
        <v>0</v>
      </c>
      <c r="K7" s="8">
        <f>FC_OTH_HH_SH_E!K7+FC_OTH_HH_SC_E!K7+FC_OTH_HH_WH_E!K7+FC_OTH_HH_CO_E!K7</f>
        <v>0</v>
      </c>
      <c r="L7" s="8">
        <f>FC_OTH_HH_SH_E!L7+FC_OTH_HH_SC_E!L7+FC_OTH_HH_WH_E!L7+FC_OTH_HH_CO_E!L7</f>
        <v>0</v>
      </c>
      <c r="M7" s="8">
        <f>FC_OTH_HH_SH_E!M7+FC_OTH_HH_SC_E!M7+FC_OTH_HH_WH_E!M7+FC_OTH_HH_CO_E!M7</f>
        <v>0</v>
      </c>
      <c r="N7" s="8">
        <f>FC_OTH_HH_SH_E!N7+FC_OTH_HH_SC_E!N7+FC_OTH_HH_WH_E!N7+FC_OTH_HH_CO_E!N7</f>
        <v>0</v>
      </c>
      <c r="O7" s="8">
        <f>FC_OTH_HH_SH_E!O7+FC_OTH_HH_SC_E!O7+FC_OTH_HH_WH_E!O7+FC_OTH_HH_CO_E!O7</f>
        <v>0</v>
      </c>
      <c r="P7" s="8">
        <f>FC_OTH_HH_SH_E!P7+FC_OTH_HH_SC_E!P7+FC_OTH_HH_WH_E!P7+FC_OTH_HH_CO_E!P7</f>
        <v>0</v>
      </c>
      <c r="Q7" s="8">
        <f>FC_OTH_HH_SH_E!Q7+FC_OTH_HH_SC_E!Q7+FC_OTH_HH_WH_E!Q7+FC_OTH_HH_CO_E!Q7</f>
        <v>0</v>
      </c>
      <c r="R7" s="8">
        <f>FC_OTH_HH_SH_E!R7+FC_OTH_HH_SC_E!R7+FC_OTH_HH_WH_E!R7+FC_OTH_HH_CO_E!R7</f>
        <v>0</v>
      </c>
      <c r="S7" s="8">
        <f>FC_OTH_HH_SH_E!S7+FC_OTH_HH_SC_E!S7+FC_OTH_HH_WH_E!S7+FC_OTH_HH_CO_E!S7</f>
        <v>0</v>
      </c>
      <c r="T7" s="8">
        <f>FC_OTH_HH_SH_E!T7+FC_OTH_HH_SC_E!T7+FC_OTH_HH_WH_E!T7+FC_OTH_HH_CO_E!T7</f>
        <v>0</v>
      </c>
      <c r="U7" s="8">
        <f>FC_OTH_HH_SH_E!U7+FC_OTH_HH_SC_E!U7+FC_OTH_HH_WH_E!U7+FC_OTH_HH_CO_E!U7</f>
        <v>0</v>
      </c>
      <c r="V7" s="8">
        <f>FC_OTH_HH_SH_E!V7+FC_OTH_HH_SC_E!V7+FC_OTH_HH_WH_E!V7+FC_OTH_HH_CO_E!V7</f>
        <v>0</v>
      </c>
      <c r="W7" s="8">
        <f>FC_OTH_HH_SH_E!W7+FC_OTH_HH_SC_E!W7+FC_OTH_HH_WH_E!W7+FC_OTH_HH_CO_E!W7</f>
        <v>0</v>
      </c>
      <c r="X7" s="8">
        <f>FC_OTH_HH_SH_E!X7+FC_OTH_HH_SC_E!X7+FC_OTH_HH_WH_E!X7+FC_OTH_HH_CO_E!X7</f>
        <v>0</v>
      </c>
      <c r="Y7" s="8">
        <f>FC_OTH_HH_SH_E!Y7+FC_OTH_HH_SC_E!Y7+FC_OTH_HH_WH_E!Y7+FC_OTH_HH_CO_E!Y7</f>
        <v>0</v>
      </c>
      <c r="Z7" s="8">
        <f>FC_OTH_HH_SH_E!Z7+FC_OTH_HH_SC_E!Z7+FC_OTH_HH_WH_E!Z7+FC_OTH_HH_CO_E!Z7</f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f>FC_OTH_HH_SH_E!C9+FC_OTH_HH_SC_E!C9+FC_OTH_HH_WH_E!C9+FC_OTH_HH_CO_E!C9</f>
        <v>0</v>
      </c>
      <c r="D9" s="8">
        <f>FC_OTH_HH_SH_E!D9+FC_OTH_HH_SC_E!D9+FC_OTH_HH_WH_E!D9+FC_OTH_HH_CO_E!D9</f>
        <v>0</v>
      </c>
      <c r="E9" s="8">
        <f>FC_OTH_HH_SH_E!E9+FC_OTH_HH_SC_E!E9+FC_OTH_HH_WH_E!E9+FC_OTH_HH_CO_E!E9</f>
        <v>0</v>
      </c>
      <c r="F9" s="8">
        <f>FC_OTH_HH_SH_E!F9+FC_OTH_HH_SC_E!F9+FC_OTH_HH_WH_E!F9+FC_OTH_HH_CO_E!F9</f>
        <v>0</v>
      </c>
      <c r="G9" s="8">
        <f>FC_OTH_HH_SH_E!G9+FC_OTH_HH_SC_E!G9+FC_OTH_HH_WH_E!G9+FC_OTH_HH_CO_E!G9</f>
        <v>0</v>
      </c>
      <c r="H9" s="8">
        <f>FC_OTH_HH_SH_E!H9+FC_OTH_HH_SC_E!H9+FC_OTH_HH_WH_E!H9+FC_OTH_HH_CO_E!H9</f>
        <v>0</v>
      </c>
      <c r="I9" s="8">
        <f>FC_OTH_HH_SH_E!I9+FC_OTH_HH_SC_E!I9+FC_OTH_HH_WH_E!I9+FC_OTH_HH_CO_E!I9</f>
        <v>0</v>
      </c>
      <c r="J9" s="8">
        <f>FC_OTH_HH_SH_E!J9+FC_OTH_HH_SC_E!J9+FC_OTH_HH_WH_E!J9+FC_OTH_HH_CO_E!J9</f>
        <v>0</v>
      </c>
      <c r="K9" s="8">
        <f>FC_OTH_HH_SH_E!K9+FC_OTH_HH_SC_E!K9+FC_OTH_HH_WH_E!K9+FC_OTH_HH_CO_E!K9</f>
        <v>0</v>
      </c>
      <c r="L9" s="8">
        <f>FC_OTH_HH_SH_E!L9+FC_OTH_HH_SC_E!L9+FC_OTH_HH_WH_E!L9+FC_OTH_HH_CO_E!L9</f>
        <v>0</v>
      </c>
      <c r="M9" s="8">
        <f>FC_OTH_HH_SH_E!M9+FC_OTH_HH_SC_E!M9+FC_OTH_HH_WH_E!M9+FC_OTH_HH_CO_E!M9</f>
        <v>0</v>
      </c>
      <c r="N9" s="8">
        <f>FC_OTH_HH_SH_E!N9+FC_OTH_HH_SC_E!N9+FC_OTH_HH_WH_E!N9+FC_OTH_HH_CO_E!N9</f>
        <v>0</v>
      </c>
      <c r="O9" s="8">
        <f>FC_OTH_HH_SH_E!O9+FC_OTH_HH_SC_E!O9+FC_OTH_HH_WH_E!O9+FC_OTH_HH_CO_E!O9</f>
        <v>0</v>
      </c>
      <c r="P9" s="8">
        <f>FC_OTH_HH_SH_E!P9+FC_OTH_HH_SC_E!P9+FC_OTH_HH_WH_E!P9+FC_OTH_HH_CO_E!P9</f>
        <v>0</v>
      </c>
      <c r="Q9" s="8">
        <f>FC_OTH_HH_SH_E!Q9+FC_OTH_HH_SC_E!Q9+FC_OTH_HH_WH_E!Q9+FC_OTH_HH_CO_E!Q9</f>
        <v>0</v>
      </c>
      <c r="R9" s="8">
        <f>FC_OTH_HH_SH_E!R9+FC_OTH_HH_SC_E!R9+FC_OTH_HH_WH_E!R9+FC_OTH_HH_CO_E!R9</f>
        <v>0</v>
      </c>
      <c r="S9" s="8">
        <f>FC_OTH_HH_SH_E!S9+FC_OTH_HH_SC_E!S9+FC_OTH_HH_WH_E!S9+FC_OTH_HH_CO_E!S9</f>
        <v>0</v>
      </c>
      <c r="T9" s="8">
        <f>FC_OTH_HH_SH_E!T9+FC_OTH_HH_SC_E!T9+FC_OTH_HH_WH_E!T9+FC_OTH_HH_CO_E!T9</f>
        <v>0</v>
      </c>
      <c r="U9" s="8">
        <f>FC_OTH_HH_SH_E!U9+FC_OTH_HH_SC_E!U9+FC_OTH_HH_WH_E!U9+FC_OTH_HH_CO_E!U9</f>
        <v>0</v>
      </c>
      <c r="V9" s="8">
        <f>FC_OTH_HH_SH_E!V9+FC_OTH_HH_SC_E!V9+FC_OTH_HH_WH_E!V9+FC_OTH_HH_CO_E!V9</f>
        <v>0</v>
      </c>
      <c r="W9" s="8">
        <f>FC_OTH_HH_SH_E!W9+FC_OTH_HH_SC_E!W9+FC_OTH_HH_WH_E!W9+FC_OTH_HH_CO_E!W9</f>
        <v>0</v>
      </c>
      <c r="X9" s="8">
        <f>FC_OTH_HH_SH_E!X9+FC_OTH_HH_SC_E!X9+FC_OTH_HH_WH_E!X9+FC_OTH_HH_CO_E!X9</f>
        <v>0</v>
      </c>
      <c r="Y9" s="8">
        <f>FC_OTH_HH_SH_E!Y9+FC_OTH_HH_SC_E!Y9+FC_OTH_HH_WH_E!Y9+FC_OTH_HH_CO_E!Y9</f>
        <v>0</v>
      </c>
      <c r="Z9" s="8">
        <f>FC_OTH_HH_SH_E!Z9+FC_OTH_HH_SC_E!Z9+FC_OTH_HH_WH_E!Z9+FC_OTH_HH_CO_E!Z9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FC_OTH_HH_SH_E!C10+FC_OTH_HH_SC_E!C10+FC_OTH_HH_WH_E!C10+FC_OTH_HH_CO_E!C10</f>
        <v>0</v>
      </c>
      <c r="D10" s="8">
        <f>FC_OTH_HH_SH_E!D10+FC_OTH_HH_SC_E!D10+FC_OTH_HH_WH_E!D10+FC_OTH_HH_CO_E!D10</f>
        <v>0</v>
      </c>
      <c r="E10" s="8">
        <f>FC_OTH_HH_SH_E!E10+FC_OTH_HH_SC_E!E10+FC_OTH_HH_WH_E!E10+FC_OTH_HH_CO_E!E10</f>
        <v>0</v>
      </c>
      <c r="F10" s="8">
        <f>FC_OTH_HH_SH_E!F10+FC_OTH_HH_SC_E!F10+FC_OTH_HH_WH_E!F10+FC_OTH_HH_CO_E!F10</f>
        <v>0</v>
      </c>
      <c r="G10" s="8">
        <f>FC_OTH_HH_SH_E!G10+FC_OTH_HH_SC_E!G10+FC_OTH_HH_WH_E!G10+FC_OTH_HH_CO_E!G10</f>
        <v>0</v>
      </c>
      <c r="H10" s="8">
        <f>FC_OTH_HH_SH_E!H10+FC_OTH_HH_SC_E!H10+FC_OTH_HH_WH_E!H10+FC_OTH_HH_CO_E!H10</f>
        <v>0</v>
      </c>
      <c r="I10" s="8">
        <f>FC_OTH_HH_SH_E!I10+FC_OTH_HH_SC_E!I10+FC_OTH_HH_WH_E!I10+FC_OTH_HH_CO_E!I10</f>
        <v>0</v>
      </c>
      <c r="J10" s="8">
        <f>FC_OTH_HH_SH_E!J10+FC_OTH_HH_SC_E!J10+FC_OTH_HH_WH_E!J10+FC_OTH_HH_CO_E!J10</f>
        <v>0</v>
      </c>
      <c r="K10" s="8">
        <f>FC_OTH_HH_SH_E!K10+FC_OTH_HH_SC_E!K10+FC_OTH_HH_WH_E!K10+FC_OTH_HH_CO_E!K10</f>
        <v>0</v>
      </c>
      <c r="L10" s="8">
        <f>FC_OTH_HH_SH_E!L10+FC_OTH_HH_SC_E!L10+FC_OTH_HH_WH_E!L10+FC_OTH_HH_CO_E!L10</f>
        <v>0</v>
      </c>
      <c r="M10" s="8">
        <f>FC_OTH_HH_SH_E!M10+FC_OTH_HH_SC_E!M10+FC_OTH_HH_WH_E!M10+FC_OTH_HH_CO_E!M10</f>
        <v>0</v>
      </c>
      <c r="N10" s="8">
        <f>FC_OTH_HH_SH_E!N10+FC_OTH_HH_SC_E!N10+FC_OTH_HH_WH_E!N10+FC_OTH_HH_CO_E!N10</f>
        <v>0</v>
      </c>
      <c r="O10" s="8">
        <f>FC_OTH_HH_SH_E!O10+FC_OTH_HH_SC_E!O10+FC_OTH_HH_WH_E!O10+FC_OTH_HH_CO_E!O10</f>
        <v>0</v>
      </c>
      <c r="P10" s="8">
        <f>FC_OTH_HH_SH_E!P10+FC_OTH_HH_SC_E!P10+FC_OTH_HH_WH_E!P10+FC_OTH_HH_CO_E!P10</f>
        <v>0</v>
      </c>
      <c r="Q10" s="8">
        <f>FC_OTH_HH_SH_E!Q10+FC_OTH_HH_SC_E!Q10+FC_OTH_HH_WH_E!Q10+FC_OTH_HH_CO_E!Q10</f>
        <v>0</v>
      </c>
      <c r="R10" s="8">
        <f>FC_OTH_HH_SH_E!R10+FC_OTH_HH_SC_E!R10+FC_OTH_HH_WH_E!R10+FC_OTH_HH_CO_E!R10</f>
        <v>0</v>
      </c>
      <c r="S10" s="8">
        <f>FC_OTH_HH_SH_E!S10+FC_OTH_HH_SC_E!S10+FC_OTH_HH_WH_E!S10+FC_OTH_HH_CO_E!S10</f>
        <v>0</v>
      </c>
      <c r="T10" s="8">
        <f>FC_OTH_HH_SH_E!T10+FC_OTH_HH_SC_E!T10+FC_OTH_HH_WH_E!T10+FC_OTH_HH_CO_E!T10</f>
        <v>0</v>
      </c>
      <c r="U10" s="8">
        <f>FC_OTH_HH_SH_E!U10+FC_OTH_HH_SC_E!U10+FC_OTH_HH_WH_E!U10+FC_OTH_HH_CO_E!U10</f>
        <v>0</v>
      </c>
      <c r="V10" s="8">
        <f>FC_OTH_HH_SH_E!V10+FC_OTH_HH_SC_E!V10+FC_OTH_HH_WH_E!V10+FC_OTH_HH_CO_E!V10</f>
        <v>0</v>
      </c>
      <c r="W10" s="8">
        <f>FC_OTH_HH_SH_E!W10+FC_OTH_HH_SC_E!W10+FC_OTH_HH_WH_E!W10+FC_OTH_HH_CO_E!W10</f>
        <v>0</v>
      </c>
      <c r="X10" s="8">
        <f>FC_OTH_HH_SH_E!X10+FC_OTH_HH_SC_E!X10+FC_OTH_HH_WH_E!X10+FC_OTH_HH_CO_E!X10</f>
        <v>0</v>
      </c>
      <c r="Y10" s="8">
        <f>FC_OTH_HH_SH_E!Y10+FC_OTH_HH_SC_E!Y10+FC_OTH_HH_WH_E!Y10+FC_OTH_HH_CO_E!Y10</f>
        <v>0</v>
      </c>
      <c r="Z10" s="8">
        <f>FC_OTH_HH_SH_E!Z10+FC_OTH_HH_SC_E!Z10+FC_OTH_HH_WH_E!Z10+FC_OTH_HH_CO_E!Z10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f>FC_OTH_HH_SH_E!C12+FC_OTH_HH_SC_E!C12+FC_OTH_HH_WH_E!C12+FC_OTH_HH_CO_E!C12</f>
        <v>0</v>
      </c>
      <c r="D12" s="8">
        <f>FC_OTH_HH_SH_E!D12+FC_OTH_HH_SC_E!D12+FC_OTH_HH_WH_E!D12+FC_OTH_HH_CO_E!D12</f>
        <v>0</v>
      </c>
      <c r="E12" s="8">
        <f>FC_OTH_HH_SH_E!E12+FC_OTH_HH_SC_E!E12+FC_OTH_HH_WH_E!E12+FC_OTH_HH_CO_E!E12</f>
        <v>0</v>
      </c>
      <c r="F12" s="8">
        <f>FC_OTH_HH_SH_E!F12+FC_OTH_HH_SC_E!F12+FC_OTH_HH_WH_E!F12+FC_OTH_HH_CO_E!F12</f>
        <v>0</v>
      </c>
      <c r="G12" s="8">
        <f>FC_OTH_HH_SH_E!G12+FC_OTH_HH_SC_E!G12+FC_OTH_HH_WH_E!G12+FC_OTH_HH_CO_E!G12</f>
        <v>0</v>
      </c>
      <c r="H12" s="8">
        <f>FC_OTH_HH_SH_E!H12+FC_OTH_HH_SC_E!H12+FC_OTH_HH_WH_E!H12+FC_OTH_HH_CO_E!H12</f>
        <v>0</v>
      </c>
      <c r="I12" s="8">
        <f>FC_OTH_HH_SH_E!I12+FC_OTH_HH_SC_E!I12+FC_OTH_HH_WH_E!I12+FC_OTH_HH_CO_E!I12</f>
        <v>0</v>
      </c>
      <c r="J12" s="8">
        <f>FC_OTH_HH_SH_E!J12+FC_OTH_HH_SC_E!J12+FC_OTH_HH_WH_E!J12+FC_OTH_HH_CO_E!J12</f>
        <v>0</v>
      </c>
      <c r="K12" s="8">
        <f>FC_OTH_HH_SH_E!K12+FC_OTH_HH_SC_E!K12+FC_OTH_HH_WH_E!K12+FC_OTH_HH_CO_E!K12</f>
        <v>0</v>
      </c>
      <c r="L12" s="8">
        <f>FC_OTH_HH_SH_E!L12+FC_OTH_HH_SC_E!L12+FC_OTH_HH_WH_E!L12+FC_OTH_HH_CO_E!L12</f>
        <v>0</v>
      </c>
      <c r="M12" s="8">
        <f>FC_OTH_HH_SH_E!M12+FC_OTH_HH_SC_E!M12+FC_OTH_HH_WH_E!M12+FC_OTH_HH_CO_E!M12</f>
        <v>0</v>
      </c>
      <c r="N12" s="8">
        <f>FC_OTH_HH_SH_E!N12+FC_OTH_HH_SC_E!N12+FC_OTH_HH_WH_E!N12+FC_OTH_HH_CO_E!N12</f>
        <v>0</v>
      </c>
      <c r="O12" s="8">
        <f>FC_OTH_HH_SH_E!O12+FC_OTH_HH_SC_E!O12+FC_OTH_HH_WH_E!O12+FC_OTH_HH_CO_E!O12</f>
        <v>0</v>
      </c>
      <c r="P12" s="8">
        <f>FC_OTH_HH_SH_E!P12+FC_OTH_HH_SC_E!P12+FC_OTH_HH_WH_E!P12+FC_OTH_HH_CO_E!P12</f>
        <v>0</v>
      </c>
      <c r="Q12" s="8">
        <f>FC_OTH_HH_SH_E!Q12+FC_OTH_HH_SC_E!Q12+FC_OTH_HH_WH_E!Q12+FC_OTH_HH_CO_E!Q12</f>
        <v>0</v>
      </c>
      <c r="R12" s="8">
        <f>FC_OTH_HH_SH_E!R12+FC_OTH_HH_SC_E!R12+FC_OTH_HH_WH_E!R12+FC_OTH_HH_CO_E!R12</f>
        <v>0</v>
      </c>
      <c r="S12" s="8">
        <f>FC_OTH_HH_SH_E!S12+FC_OTH_HH_SC_E!S12+FC_OTH_HH_WH_E!S12+FC_OTH_HH_CO_E!S12</f>
        <v>0</v>
      </c>
      <c r="T12" s="8">
        <f>FC_OTH_HH_SH_E!T12+FC_OTH_HH_SC_E!T12+FC_OTH_HH_WH_E!T12+FC_OTH_HH_CO_E!T12</f>
        <v>0</v>
      </c>
      <c r="U12" s="8">
        <f>FC_OTH_HH_SH_E!U12+FC_OTH_HH_SC_E!U12+FC_OTH_HH_WH_E!U12+FC_OTH_HH_CO_E!U12</f>
        <v>0</v>
      </c>
      <c r="V12" s="8">
        <f>FC_OTH_HH_SH_E!V12+FC_OTH_HH_SC_E!V12+FC_OTH_HH_WH_E!V12+FC_OTH_HH_CO_E!V12</f>
        <v>0</v>
      </c>
      <c r="W12" s="8">
        <f>FC_OTH_HH_SH_E!W12+FC_OTH_HH_SC_E!W12+FC_OTH_HH_WH_E!W12+FC_OTH_HH_CO_E!W12</f>
        <v>0</v>
      </c>
      <c r="X12" s="8">
        <f>FC_OTH_HH_SH_E!X12+FC_OTH_HH_SC_E!X12+FC_OTH_HH_WH_E!X12+FC_OTH_HH_CO_E!X12</f>
        <v>0</v>
      </c>
      <c r="Y12" s="8">
        <f>FC_OTH_HH_SH_E!Y12+FC_OTH_HH_SC_E!Y12+FC_OTH_HH_WH_E!Y12+FC_OTH_HH_CO_E!Y12</f>
        <v>0</v>
      </c>
      <c r="Z12" s="8">
        <f>FC_OTH_HH_SH_E!Z12+FC_OTH_HH_SC_E!Z12+FC_OTH_HH_WH_E!Z12+FC_OTH_HH_CO_E!Z12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FC_OTH_HH_SH_E!C13+FC_OTH_HH_SC_E!C13+FC_OTH_HH_WH_E!C13+FC_OTH_HH_CO_E!C13</f>
        <v>0</v>
      </c>
      <c r="D13" s="8">
        <f>FC_OTH_HH_SH_E!D13+FC_OTH_HH_SC_E!D13+FC_OTH_HH_WH_E!D13+FC_OTH_HH_CO_E!D13</f>
        <v>0</v>
      </c>
      <c r="E13" s="8">
        <f>FC_OTH_HH_SH_E!E13+FC_OTH_HH_SC_E!E13+FC_OTH_HH_WH_E!E13+FC_OTH_HH_CO_E!E13</f>
        <v>0</v>
      </c>
      <c r="F13" s="8">
        <f>FC_OTH_HH_SH_E!F13+FC_OTH_HH_SC_E!F13+FC_OTH_HH_WH_E!F13+FC_OTH_HH_CO_E!F13</f>
        <v>0</v>
      </c>
      <c r="G13" s="8">
        <f>FC_OTH_HH_SH_E!G13+FC_OTH_HH_SC_E!G13+FC_OTH_HH_WH_E!G13+FC_OTH_HH_CO_E!G13</f>
        <v>0</v>
      </c>
      <c r="H13" s="8">
        <f>FC_OTH_HH_SH_E!H13+FC_OTH_HH_SC_E!H13+FC_OTH_HH_WH_E!H13+FC_OTH_HH_CO_E!H13</f>
        <v>0</v>
      </c>
      <c r="I13" s="8">
        <f>FC_OTH_HH_SH_E!I13+FC_OTH_HH_SC_E!I13+FC_OTH_HH_WH_E!I13+FC_OTH_HH_CO_E!I13</f>
        <v>0</v>
      </c>
      <c r="J13" s="8">
        <f>FC_OTH_HH_SH_E!J13+FC_OTH_HH_SC_E!J13+FC_OTH_HH_WH_E!J13+FC_OTH_HH_CO_E!J13</f>
        <v>0</v>
      </c>
      <c r="K13" s="8">
        <f>FC_OTH_HH_SH_E!K13+FC_OTH_HH_SC_E!K13+FC_OTH_HH_WH_E!K13+FC_OTH_HH_CO_E!K13</f>
        <v>0</v>
      </c>
      <c r="L13" s="8">
        <f>FC_OTH_HH_SH_E!L13+FC_OTH_HH_SC_E!L13+FC_OTH_HH_WH_E!L13+FC_OTH_HH_CO_E!L13</f>
        <v>0</v>
      </c>
      <c r="M13" s="8">
        <f>FC_OTH_HH_SH_E!M13+FC_OTH_HH_SC_E!M13+FC_OTH_HH_WH_E!M13+FC_OTH_HH_CO_E!M13</f>
        <v>0</v>
      </c>
      <c r="N13" s="8">
        <f>FC_OTH_HH_SH_E!N13+FC_OTH_HH_SC_E!N13+FC_OTH_HH_WH_E!N13+FC_OTH_HH_CO_E!N13</f>
        <v>0</v>
      </c>
      <c r="O13" s="8">
        <f>FC_OTH_HH_SH_E!O13+FC_OTH_HH_SC_E!O13+FC_OTH_HH_WH_E!O13+FC_OTH_HH_CO_E!O13</f>
        <v>0</v>
      </c>
      <c r="P13" s="8">
        <f>FC_OTH_HH_SH_E!P13+FC_OTH_HH_SC_E!P13+FC_OTH_HH_WH_E!P13+FC_OTH_HH_CO_E!P13</f>
        <v>0</v>
      </c>
      <c r="Q13" s="8">
        <f>FC_OTH_HH_SH_E!Q13+FC_OTH_HH_SC_E!Q13+FC_OTH_HH_WH_E!Q13+FC_OTH_HH_CO_E!Q13</f>
        <v>0</v>
      </c>
      <c r="R13" s="8">
        <f>FC_OTH_HH_SH_E!R13+FC_OTH_HH_SC_E!R13+FC_OTH_HH_WH_E!R13+FC_OTH_HH_CO_E!R13</f>
        <v>0</v>
      </c>
      <c r="S13" s="8">
        <f>FC_OTH_HH_SH_E!S13+FC_OTH_HH_SC_E!S13+FC_OTH_HH_WH_E!S13+FC_OTH_HH_CO_E!S13</f>
        <v>0</v>
      </c>
      <c r="T13" s="8">
        <f>FC_OTH_HH_SH_E!T13+FC_OTH_HH_SC_E!T13+FC_OTH_HH_WH_E!T13+FC_OTH_HH_CO_E!T13</f>
        <v>0</v>
      </c>
      <c r="U13" s="8">
        <f>FC_OTH_HH_SH_E!U13+FC_OTH_HH_SC_E!U13+FC_OTH_HH_WH_E!U13+FC_OTH_HH_CO_E!U13</f>
        <v>0</v>
      </c>
      <c r="V13" s="8">
        <f>FC_OTH_HH_SH_E!V13+FC_OTH_HH_SC_E!V13+FC_OTH_HH_WH_E!V13+FC_OTH_HH_CO_E!V13</f>
        <v>0</v>
      </c>
      <c r="W13" s="8">
        <f>FC_OTH_HH_SH_E!W13+FC_OTH_HH_SC_E!W13+FC_OTH_HH_WH_E!W13+FC_OTH_HH_CO_E!W13</f>
        <v>0</v>
      </c>
      <c r="X13" s="8">
        <f>FC_OTH_HH_SH_E!X13+FC_OTH_HH_SC_E!X13+FC_OTH_HH_WH_E!X13+FC_OTH_HH_CO_E!X13</f>
        <v>0</v>
      </c>
      <c r="Y13" s="8">
        <f>FC_OTH_HH_SH_E!Y13+FC_OTH_HH_SC_E!Y13+FC_OTH_HH_WH_E!Y13+FC_OTH_HH_CO_E!Y13</f>
        <v>0</v>
      </c>
      <c r="Z13" s="8">
        <f>FC_OTH_HH_SH_E!Z13+FC_OTH_HH_SC_E!Z13+FC_OTH_HH_WH_E!Z13+FC_OTH_HH_CO_E!Z13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FC_OTH_HH_SH_E!C14+FC_OTH_HH_SC_E!C14+FC_OTH_HH_WH_E!C14+FC_OTH_HH_CO_E!C14</f>
        <v>0</v>
      </c>
      <c r="D14" s="8">
        <f>FC_OTH_HH_SH_E!D14+FC_OTH_HH_SC_E!D14+FC_OTH_HH_WH_E!D14+FC_OTH_HH_CO_E!D14</f>
        <v>0</v>
      </c>
      <c r="E14" s="8">
        <f>FC_OTH_HH_SH_E!E14+FC_OTH_HH_SC_E!E14+FC_OTH_HH_WH_E!E14+FC_OTH_HH_CO_E!E14</f>
        <v>0</v>
      </c>
      <c r="F14" s="8">
        <f>FC_OTH_HH_SH_E!F14+FC_OTH_HH_SC_E!F14+FC_OTH_HH_WH_E!F14+FC_OTH_HH_CO_E!F14</f>
        <v>0</v>
      </c>
      <c r="G14" s="8">
        <f>FC_OTH_HH_SH_E!G14+FC_OTH_HH_SC_E!G14+FC_OTH_HH_WH_E!G14+FC_OTH_HH_CO_E!G14</f>
        <v>0</v>
      </c>
      <c r="H14" s="8">
        <f>FC_OTH_HH_SH_E!H14+FC_OTH_HH_SC_E!H14+FC_OTH_HH_WH_E!H14+FC_OTH_HH_CO_E!H14</f>
        <v>0</v>
      </c>
      <c r="I14" s="8">
        <f>FC_OTH_HH_SH_E!I14+FC_OTH_HH_SC_E!I14+FC_OTH_HH_WH_E!I14+FC_OTH_HH_CO_E!I14</f>
        <v>0</v>
      </c>
      <c r="J14" s="8">
        <f>FC_OTH_HH_SH_E!J14+FC_OTH_HH_SC_E!J14+FC_OTH_HH_WH_E!J14+FC_OTH_HH_CO_E!J14</f>
        <v>0</v>
      </c>
      <c r="K14" s="8">
        <f>FC_OTH_HH_SH_E!K14+FC_OTH_HH_SC_E!K14+FC_OTH_HH_WH_E!K14+FC_OTH_HH_CO_E!K14</f>
        <v>0</v>
      </c>
      <c r="L14" s="8">
        <f>FC_OTH_HH_SH_E!L14+FC_OTH_HH_SC_E!L14+FC_OTH_HH_WH_E!L14+FC_OTH_HH_CO_E!L14</f>
        <v>0</v>
      </c>
      <c r="M14" s="8">
        <f>FC_OTH_HH_SH_E!M14+FC_OTH_HH_SC_E!M14+FC_OTH_HH_WH_E!M14+FC_OTH_HH_CO_E!M14</f>
        <v>0</v>
      </c>
      <c r="N14" s="8">
        <f>FC_OTH_HH_SH_E!N14+FC_OTH_HH_SC_E!N14+FC_OTH_HH_WH_E!N14+FC_OTH_HH_CO_E!N14</f>
        <v>0</v>
      </c>
      <c r="O14" s="8">
        <f>FC_OTH_HH_SH_E!O14+FC_OTH_HH_SC_E!O14+FC_OTH_HH_WH_E!O14+FC_OTH_HH_CO_E!O14</f>
        <v>0</v>
      </c>
      <c r="P14" s="8">
        <f>FC_OTH_HH_SH_E!P14+FC_OTH_HH_SC_E!P14+FC_OTH_HH_WH_E!P14+FC_OTH_HH_CO_E!P14</f>
        <v>0</v>
      </c>
      <c r="Q14" s="8">
        <f>FC_OTH_HH_SH_E!Q14+FC_OTH_HH_SC_E!Q14+FC_OTH_HH_WH_E!Q14+FC_OTH_HH_CO_E!Q14</f>
        <v>0</v>
      </c>
      <c r="R14" s="8">
        <f>FC_OTH_HH_SH_E!R14+FC_OTH_HH_SC_E!R14+FC_OTH_HH_WH_E!R14+FC_OTH_HH_CO_E!R14</f>
        <v>0</v>
      </c>
      <c r="S14" s="8">
        <f>FC_OTH_HH_SH_E!S14+FC_OTH_HH_SC_E!S14+FC_OTH_HH_WH_E!S14+FC_OTH_HH_CO_E!S14</f>
        <v>0</v>
      </c>
      <c r="T14" s="8">
        <f>FC_OTH_HH_SH_E!T14+FC_OTH_HH_SC_E!T14+FC_OTH_HH_WH_E!T14+FC_OTH_HH_CO_E!T14</f>
        <v>0</v>
      </c>
      <c r="U14" s="8">
        <f>FC_OTH_HH_SH_E!U14+FC_OTH_HH_SC_E!U14+FC_OTH_HH_WH_E!U14+FC_OTH_HH_CO_E!U14</f>
        <v>0</v>
      </c>
      <c r="V14" s="8">
        <f>FC_OTH_HH_SH_E!V14+FC_OTH_HH_SC_E!V14+FC_OTH_HH_WH_E!V14+FC_OTH_HH_CO_E!V14</f>
        <v>0</v>
      </c>
      <c r="W14" s="8">
        <f>FC_OTH_HH_SH_E!W14+FC_OTH_HH_SC_E!W14+FC_OTH_HH_WH_E!W14+FC_OTH_HH_CO_E!W14</f>
        <v>0</v>
      </c>
      <c r="X14" s="8">
        <f>FC_OTH_HH_SH_E!X14+FC_OTH_HH_SC_E!X14+FC_OTH_HH_WH_E!X14+FC_OTH_HH_CO_E!X14</f>
        <v>0</v>
      </c>
      <c r="Y14" s="8">
        <f>FC_OTH_HH_SH_E!Y14+FC_OTH_HH_SC_E!Y14+FC_OTH_HH_WH_E!Y14+FC_OTH_HH_CO_E!Y14</f>
        <v>0</v>
      </c>
      <c r="Z14" s="8">
        <f>FC_OTH_HH_SH_E!Z14+FC_OTH_HH_SC_E!Z14+FC_OTH_HH_WH_E!Z14+FC_OTH_HH_CO_E!Z14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FC_OTH_HH_SH_E!C15+FC_OTH_HH_SC_E!C15+FC_OTH_HH_WH_E!C15+FC_OTH_HH_CO_E!C15</f>
        <v>0</v>
      </c>
      <c r="D15" s="8">
        <f>FC_OTH_HH_SH_E!D15+FC_OTH_HH_SC_E!D15+FC_OTH_HH_WH_E!D15+FC_OTH_HH_CO_E!D15</f>
        <v>0</v>
      </c>
      <c r="E15" s="8">
        <f>FC_OTH_HH_SH_E!E15+FC_OTH_HH_SC_E!E15+FC_OTH_HH_WH_E!E15+FC_OTH_HH_CO_E!E15</f>
        <v>0</v>
      </c>
      <c r="F15" s="8">
        <f>FC_OTH_HH_SH_E!F15+FC_OTH_HH_SC_E!F15+FC_OTH_HH_WH_E!F15+FC_OTH_HH_CO_E!F15</f>
        <v>0</v>
      </c>
      <c r="G15" s="8">
        <f>FC_OTH_HH_SH_E!G15+FC_OTH_HH_SC_E!G15+FC_OTH_HH_WH_E!G15+FC_OTH_HH_CO_E!G15</f>
        <v>0</v>
      </c>
      <c r="H15" s="8">
        <f>FC_OTH_HH_SH_E!H15+FC_OTH_HH_SC_E!H15+FC_OTH_HH_WH_E!H15+FC_OTH_HH_CO_E!H15</f>
        <v>0</v>
      </c>
      <c r="I15" s="8">
        <f>FC_OTH_HH_SH_E!I15+FC_OTH_HH_SC_E!I15+FC_OTH_HH_WH_E!I15+FC_OTH_HH_CO_E!I15</f>
        <v>0</v>
      </c>
      <c r="J15" s="8">
        <f>FC_OTH_HH_SH_E!J15+FC_OTH_HH_SC_E!J15+FC_OTH_HH_WH_E!J15+FC_OTH_HH_CO_E!J15</f>
        <v>0</v>
      </c>
      <c r="K15" s="8">
        <f>FC_OTH_HH_SH_E!K15+FC_OTH_HH_SC_E!K15+FC_OTH_HH_WH_E!K15+FC_OTH_HH_CO_E!K15</f>
        <v>0</v>
      </c>
      <c r="L15" s="8">
        <f>FC_OTH_HH_SH_E!L15+FC_OTH_HH_SC_E!L15+FC_OTH_HH_WH_E!L15+FC_OTH_HH_CO_E!L15</f>
        <v>0</v>
      </c>
      <c r="M15" s="8">
        <f>FC_OTH_HH_SH_E!M15+FC_OTH_HH_SC_E!M15+FC_OTH_HH_WH_E!M15+FC_OTH_HH_CO_E!M15</f>
        <v>0</v>
      </c>
      <c r="N15" s="8">
        <f>FC_OTH_HH_SH_E!N15+FC_OTH_HH_SC_E!N15+FC_OTH_HH_WH_E!N15+FC_OTH_HH_CO_E!N15</f>
        <v>0</v>
      </c>
      <c r="O15" s="8">
        <f>FC_OTH_HH_SH_E!O15+FC_OTH_HH_SC_E!O15+FC_OTH_HH_WH_E!O15+FC_OTH_HH_CO_E!O15</f>
        <v>0</v>
      </c>
      <c r="P15" s="8">
        <f>FC_OTH_HH_SH_E!P15+FC_OTH_HH_SC_E!P15+FC_OTH_HH_WH_E!P15+FC_OTH_HH_CO_E!P15</f>
        <v>0</v>
      </c>
      <c r="Q15" s="8">
        <f>FC_OTH_HH_SH_E!Q15+FC_OTH_HH_SC_E!Q15+FC_OTH_HH_WH_E!Q15+FC_OTH_HH_CO_E!Q15</f>
        <v>0</v>
      </c>
      <c r="R15" s="8">
        <f>FC_OTH_HH_SH_E!R15+FC_OTH_HH_SC_E!R15+FC_OTH_HH_WH_E!R15+FC_OTH_HH_CO_E!R15</f>
        <v>0</v>
      </c>
      <c r="S15" s="8">
        <f>FC_OTH_HH_SH_E!S15+FC_OTH_HH_SC_E!S15+FC_OTH_HH_WH_E!S15+FC_OTH_HH_CO_E!S15</f>
        <v>0</v>
      </c>
      <c r="T15" s="8">
        <f>FC_OTH_HH_SH_E!T15+FC_OTH_HH_SC_E!T15+FC_OTH_HH_WH_E!T15+FC_OTH_HH_CO_E!T15</f>
        <v>0</v>
      </c>
      <c r="U15" s="8">
        <f>FC_OTH_HH_SH_E!U15+FC_OTH_HH_SC_E!U15+FC_OTH_HH_WH_E!U15+FC_OTH_HH_CO_E!U15</f>
        <v>0</v>
      </c>
      <c r="V15" s="8">
        <f>FC_OTH_HH_SH_E!V15+FC_OTH_HH_SC_E!V15+FC_OTH_HH_WH_E!V15+FC_OTH_HH_CO_E!V15</f>
        <v>0</v>
      </c>
      <c r="W15" s="8">
        <f>FC_OTH_HH_SH_E!W15+FC_OTH_HH_SC_E!W15+FC_OTH_HH_WH_E!W15+FC_OTH_HH_CO_E!W15</f>
        <v>0</v>
      </c>
      <c r="X15" s="8">
        <f>FC_OTH_HH_SH_E!X15+FC_OTH_HH_SC_E!X15+FC_OTH_HH_WH_E!X15+FC_OTH_HH_CO_E!X15</f>
        <v>0</v>
      </c>
      <c r="Y15" s="8">
        <f>FC_OTH_HH_SH_E!Y15+FC_OTH_HH_SC_E!Y15+FC_OTH_HH_WH_E!Y15+FC_OTH_HH_CO_E!Y15</f>
        <v>0</v>
      </c>
      <c r="Z15" s="8">
        <f>FC_OTH_HH_SH_E!Z15+FC_OTH_HH_SC_E!Z15+FC_OTH_HH_WH_E!Z15+FC_OTH_HH_CO_E!Z15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FC_OTH_HH_SH_E!C16+FC_OTH_HH_SC_E!C16+FC_OTH_HH_WH_E!C16+FC_OTH_HH_CO_E!C16</f>
        <v>0</v>
      </c>
      <c r="D16" s="8">
        <f>FC_OTH_HH_SH_E!D16+FC_OTH_HH_SC_E!D16+FC_OTH_HH_WH_E!D16+FC_OTH_HH_CO_E!D16</f>
        <v>0</v>
      </c>
      <c r="E16" s="8">
        <f>FC_OTH_HH_SH_E!E16+FC_OTH_HH_SC_E!E16+FC_OTH_HH_WH_E!E16+FC_OTH_HH_CO_E!E16</f>
        <v>0</v>
      </c>
      <c r="F16" s="8">
        <f>FC_OTH_HH_SH_E!F16+FC_OTH_HH_SC_E!F16+FC_OTH_HH_WH_E!F16+FC_OTH_HH_CO_E!F16</f>
        <v>0</v>
      </c>
      <c r="G16" s="8">
        <f>FC_OTH_HH_SH_E!G16+FC_OTH_HH_SC_E!G16+FC_OTH_HH_WH_E!G16+FC_OTH_HH_CO_E!G16</f>
        <v>0</v>
      </c>
      <c r="H16" s="8">
        <f>FC_OTH_HH_SH_E!H16+FC_OTH_HH_SC_E!H16+FC_OTH_HH_WH_E!H16+FC_OTH_HH_CO_E!H16</f>
        <v>0</v>
      </c>
      <c r="I16" s="8">
        <f>FC_OTH_HH_SH_E!I16+FC_OTH_HH_SC_E!I16+FC_OTH_HH_WH_E!I16+FC_OTH_HH_CO_E!I16</f>
        <v>0</v>
      </c>
      <c r="J16" s="8">
        <f>FC_OTH_HH_SH_E!J16+FC_OTH_HH_SC_E!J16+FC_OTH_HH_WH_E!J16+FC_OTH_HH_CO_E!J16</f>
        <v>0</v>
      </c>
      <c r="K16" s="8">
        <f>FC_OTH_HH_SH_E!K16+FC_OTH_HH_SC_E!K16+FC_OTH_HH_WH_E!K16+FC_OTH_HH_CO_E!K16</f>
        <v>0</v>
      </c>
      <c r="L16" s="8">
        <f>FC_OTH_HH_SH_E!L16+FC_OTH_HH_SC_E!L16+FC_OTH_HH_WH_E!L16+FC_OTH_HH_CO_E!L16</f>
        <v>0</v>
      </c>
      <c r="M16" s="8">
        <f>FC_OTH_HH_SH_E!M16+FC_OTH_HH_SC_E!M16+FC_OTH_HH_WH_E!M16+FC_OTH_HH_CO_E!M16</f>
        <v>0</v>
      </c>
      <c r="N16" s="8">
        <f>FC_OTH_HH_SH_E!N16+FC_OTH_HH_SC_E!N16+FC_OTH_HH_WH_E!N16+FC_OTH_HH_CO_E!N16</f>
        <v>0</v>
      </c>
      <c r="O16" s="8">
        <f>FC_OTH_HH_SH_E!O16+FC_OTH_HH_SC_E!O16+FC_OTH_HH_WH_E!O16+FC_OTH_HH_CO_E!O16</f>
        <v>0</v>
      </c>
      <c r="P16" s="8">
        <f>FC_OTH_HH_SH_E!P16+FC_OTH_HH_SC_E!P16+FC_OTH_HH_WH_E!P16+FC_OTH_HH_CO_E!P16</f>
        <v>0</v>
      </c>
      <c r="Q16" s="8">
        <f>FC_OTH_HH_SH_E!Q16+FC_OTH_HH_SC_E!Q16+FC_OTH_HH_WH_E!Q16+FC_OTH_HH_CO_E!Q16</f>
        <v>0</v>
      </c>
      <c r="R16" s="8">
        <f>FC_OTH_HH_SH_E!R16+FC_OTH_HH_SC_E!R16+FC_OTH_HH_WH_E!R16+FC_OTH_HH_CO_E!R16</f>
        <v>0</v>
      </c>
      <c r="S16" s="8">
        <f>FC_OTH_HH_SH_E!S16+FC_OTH_HH_SC_E!S16+FC_OTH_HH_WH_E!S16+FC_OTH_HH_CO_E!S16</f>
        <v>0</v>
      </c>
      <c r="T16" s="8">
        <f>FC_OTH_HH_SH_E!T16+FC_OTH_HH_SC_E!T16+FC_OTH_HH_WH_E!T16+FC_OTH_HH_CO_E!T16</f>
        <v>0</v>
      </c>
      <c r="U16" s="8">
        <f>FC_OTH_HH_SH_E!U16+FC_OTH_HH_SC_E!U16+FC_OTH_HH_WH_E!U16+FC_OTH_HH_CO_E!U16</f>
        <v>0</v>
      </c>
      <c r="V16" s="8">
        <f>FC_OTH_HH_SH_E!V16+FC_OTH_HH_SC_E!V16+FC_OTH_HH_WH_E!V16+FC_OTH_HH_CO_E!V16</f>
        <v>0</v>
      </c>
      <c r="W16" s="8">
        <f>FC_OTH_HH_SH_E!W16+FC_OTH_HH_SC_E!W16+FC_OTH_HH_WH_E!W16+FC_OTH_HH_CO_E!W16</f>
        <v>0</v>
      </c>
      <c r="X16" s="8">
        <f>FC_OTH_HH_SH_E!X16+FC_OTH_HH_SC_E!X16+FC_OTH_HH_WH_E!X16+FC_OTH_HH_CO_E!X16</f>
        <v>0</v>
      </c>
      <c r="Y16" s="8">
        <f>FC_OTH_HH_SH_E!Y16+FC_OTH_HH_SC_E!Y16+FC_OTH_HH_WH_E!Y16+FC_OTH_HH_CO_E!Y16</f>
        <v>0</v>
      </c>
      <c r="Z16" s="8">
        <f>FC_OTH_HH_SH_E!Z16+FC_OTH_HH_SC_E!Z16+FC_OTH_HH_WH_E!Z16+FC_OTH_HH_CO_E!Z16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48.47148</v>
      </c>
      <c r="D17" s="27">
        <f t="shared" si="10"/>
        <v>5.9939999999999998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FC_OTH_HH_SH_E!C18+FC_OTH_HH_SC_E!C18+FC_OTH_HH_WH_E!C18+FC_OTH_HH_CO_E!C18</f>
        <v>48.47148</v>
      </c>
      <c r="D18" s="8">
        <f>FC_OTH_HH_SH_E!D18+FC_OTH_HH_SC_E!D18+FC_OTH_HH_WH_E!D18+FC_OTH_HH_CO_E!D18</f>
        <v>5.9939999999999998</v>
      </c>
      <c r="E18" s="8">
        <f>FC_OTH_HH_SH_E!E18+FC_OTH_HH_SC_E!E18+FC_OTH_HH_WH_E!E18+FC_OTH_HH_CO_E!E18</f>
        <v>0</v>
      </c>
      <c r="F18" s="8">
        <f>FC_OTH_HH_SH_E!F18+FC_OTH_HH_SC_E!F18+FC_OTH_HH_WH_E!F18+FC_OTH_HH_CO_E!F18</f>
        <v>0</v>
      </c>
      <c r="G18" s="8">
        <f>FC_OTH_HH_SH_E!G18+FC_OTH_HH_SC_E!G18+FC_OTH_HH_WH_E!G18+FC_OTH_HH_CO_E!G18</f>
        <v>0</v>
      </c>
      <c r="H18" s="8">
        <f>FC_OTH_HH_SH_E!H18+FC_OTH_HH_SC_E!H18+FC_OTH_HH_WH_E!H18+FC_OTH_HH_CO_E!H18</f>
        <v>0</v>
      </c>
      <c r="I18" s="8">
        <f>FC_OTH_HH_SH_E!I18+FC_OTH_HH_SC_E!I18+FC_OTH_HH_WH_E!I18+FC_OTH_HH_CO_E!I18</f>
        <v>0</v>
      </c>
      <c r="J18" s="8">
        <f>FC_OTH_HH_SH_E!J18+FC_OTH_HH_SC_E!J18+FC_OTH_HH_WH_E!J18+FC_OTH_HH_CO_E!J18</f>
        <v>0</v>
      </c>
      <c r="K18" s="8">
        <f>FC_OTH_HH_SH_E!K18+FC_OTH_HH_SC_E!K18+FC_OTH_HH_WH_E!K18+FC_OTH_HH_CO_E!K18</f>
        <v>0</v>
      </c>
      <c r="L18" s="8">
        <f>FC_OTH_HH_SH_E!L18+FC_OTH_HH_SC_E!L18+FC_OTH_HH_WH_E!L18+FC_OTH_HH_CO_E!L18</f>
        <v>0</v>
      </c>
      <c r="M18" s="8">
        <f>FC_OTH_HH_SH_E!M18+FC_OTH_HH_SC_E!M18+FC_OTH_HH_WH_E!M18+FC_OTH_HH_CO_E!M18</f>
        <v>0</v>
      </c>
      <c r="N18" s="8">
        <f>FC_OTH_HH_SH_E!N18+FC_OTH_HH_SC_E!N18+FC_OTH_HH_WH_E!N18+FC_OTH_HH_CO_E!N18</f>
        <v>0</v>
      </c>
      <c r="O18" s="8">
        <f>FC_OTH_HH_SH_E!O18+FC_OTH_HH_SC_E!O18+FC_OTH_HH_WH_E!O18+FC_OTH_HH_CO_E!O18</f>
        <v>0</v>
      </c>
      <c r="P18" s="8">
        <f>FC_OTH_HH_SH_E!P18+FC_OTH_HH_SC_E!P18+FC_OTH_HH_WH_E!P18+FC_OTH_HH_CO_E!P18</f>
        <v>0</v>
      </c>
      <c r="Q18" s="8">
        <f>FC_OTH_HH_SH_E!Q18+FC_OTH_HH_SC_E!Q18+FC_OTH_HH_WH_E!Q18+FC_OTH_HH_CO_E!Q18</f>
        <v>0</v>
      </c>
      <c r="R18" s="8">
        <f>FC_OTH_HH_SH_E!R18+FC_OTH_HH_SC_E!R18+FC_OTH_HH_WH_E!R18+FC_OTH_HH_CO_E!R18</f>
        <v>0</v>
      </c>
      <c r="S18" s="8">
        <f>FC_OTH_HH_SH_E!S18+FC_OTH_HH_SC_E!S18+FC_OTH_HH_WH_E!S18+FC_OTH_HH_CO_E!S18</f>
        <v>0</v>
      </c>
      <c r="T18" s="8">
        <f>FC_OTH_HH_SH_E!T18+FC_OTH_HH_SC_E!T18+FC_OTH_HH_WH_E!T18+FC_OTH_HH_CO_E!T18</f>
        <v>0</v>
      </c>
      <c r="U18" s="8">
        <f>FC_OTH_HH_SH_E!U18+FC_OTH_HH_SC_E!U18+FC_OTH_HH_WH_E!U18+FC_OTH_HH_CO_E!U18</f>
        <v>0</v>
      </c>
      <c r="V18" s="8">
        <f>FC_OTH_HH_SH_E!V18+FC_OTH_HH_SC_E!V18+FC_OTH_HH_WH_E!V18+FC_OTH_HH_CO_E!V18</f>
        <v>0</v>
      </c>
      <c r="W18" s="8">
        <f>FC_OTH_HH_SH_E!W18+FC_OTH_HH_SC_E!W18+FC_OTH_HH_WH_E!W18+FC_OTH_HH_CO_E!W18</f>
        <v>0</v>
      </c>
      <c r="X18" s="8">
        <f>FC_OTH_HH_SH_E!X18+FC_OTH_HH_SC_E!X18+FC_OTH_HH_WH_E!X18+FC_OTH_HH_CO_E!X18</f>
        <v>0</v>
      </c>
      <c r="Y18" s="8">
        <f>FC_OTH_HH_SH_E!Y18+FC_OTH_HH_SC_E!Y18+FC_OTH_HH_WH_E!Y18+FC_OTH_HH_CO_E!Y18</f>
        <v>0</v>
      </c>
      <c r="Z18" s="8">
        <f>FC_OTH_HH_SH_E!Z18+FC_OTH_HH_SC_E!Z18+FC_OTH_HH_WH_E!Z18+FC_OTH_HH_CO_E!Z18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FC_OTH_HH_SH_E!C19+FC_OTH_HH_SC_E!C19+FC_OTH_HH_WH_E!C19+FC_OTH_HH_CO_E!C19</f>
        <v>0</v>
      </c>
      <c r="D19" s="8">
        <f>FC_OTH_HH_SH_E!D19+FC_OTH_HH_SC_E!D19+FC_OTH_HH_WH_E!D19+FC_OTH_HH_CO_E!D19</f>
        <v>0</v>
      </c>
      <c r="E19" s="8">
        <f>FC_OTH_HH_SH_E!E19+FC_OTH_HH_SC_E!E19+FC_OTH_HH_WH_E!E19+FC_OTH_HH_CO_E!E19</f>
        <v>0</v>
      </c>
      <c r="F19" s="8">
        <f>FC_OTH_HH_SH_E!F19+FC_OTH_HH_SC_E!F19+FC_OTH_HH_WH_E!F19+FC_OTH_HH_CO_E!F19</f>
        <v>0</v>
      </c>
      <c r="G19" s="8">
        <f>FC_OTH_HH_SH_E!G19+FC_OTH_HH_SC_E!G19+FC_OTH_HH_WH_E!G19+FC_OTH_HH_CO_E!G19</f>
        <v>0</v>
      </c>
      <c r="H19" s="8">
        <f>FC_OTH_HH_SH_E!H19+FC_OTH_HH_SC_E!H19+FC_OTH_HH_WH_E!H19+FC_OTH_HH_CO_E!H19</f>
        <v>0</v>
      </c>
      <c r="I19" s="8">
        <f>FC_OTH_HH_SH_E!I19+FC_OTH_HH_SC_E!I19+FC_OTH_HH_WH_E!I19+FC_OTH_HH_CO_E!I19</f>
        <v>0</v>
      </c>
      <c r="J19" s="8">
        <f>FC_OTH_HH_SH_E!J19+FC_OTH_HH_SC_E!J19+FC_OTH_HH_WH_E!J19+FC_OTH_HH_CO_E!J19</f>
        <v>0</v>
      </c>
      <c r="K19" s="8">
        <f>FC_OTH_HH_SH_E!K19+FC_OTH_HH_SC_E!K19+FC_OTH_HH_WH_E!K19+FC_OTH_HH_CO_E!K19</f>
        <v>0</v>
      </c>
      <c r="L19" s="8">
        <f>FC_OTH_HH_SH_E!L19+FC_OTH_HH_SC_E!L19+FC_OTH_HH_WH_E!L19+FC_OTH_HH_CO_E!L19</f>
        <v>0</v>
      </c>
      <c r="M19" s="8">
        <f>FC_OTH_HH_SH_E!M19+FC_OTH_HH_SC_E!M19+FC_OTH_HH_WH_E!M19+FC_OTH_HH_CO_E!M19</f>
        <v>0</v>
      </c>
      <c r="N19" s="8">
        <f>FC_OTH_HH_SH_E!N19+FC_OTH_HH_SC_E!N19+FC_OTH_HH_WH_E!N19+FC_OTH_HH_CO_E!N19</f>
        <v>0</v>
      </c>
      <c r="O19" s="8">
        <f>FC_OTH_HH_SH_E!O19+FC_OTH_HH_SC_E!O19+FC_OTH_HH_WH_E!O19+FC_OTH_HH_CO_E!O19</f>
        <v>0</v>
      </c>
      <c r="P19" s="8">
        <f>FC_OTH_HH_SH_E!P19+FC_OTH_HH_SC_E!P19+FC_OTH_HH_WH_E!P19+FC_OTH_HH_CO_E!P19</f>
        <v>0</v>
      </c>
      <c r="Q19" s="8">
        <f>FC_OTH_HH_SH_E!Q19+FC_OTH_HH_SC_E!Q19+FC_OTH_HH_WH_E!Q19+FC_OTH_HH_CO_E!Q19</f>
        <v>0</v>
      </c>
      <c r="R19" s="8">
        <f>FC_OTH_HH_SH_E!R19+FC_OTH_HH_SC_E!R19+FC_OTH_HH_WH_E!R19+FC_OTH_HH_CO_E!R19</f>
        <v>0</v>
      </c>
      <c r="S19" s="8">
        <f>FC_OTH_HH_SH_E!S19+FC_OTH_HH_SC_E!S19+FC_OTH_HH_WH_E!S19+FC_OTH_HH_CO_E!S19</f>
        <v>0</v>
      </c>
      <c r="T19" s="8">
        <f>FC_OTH_HH_SH_E!T19+FC_OTH_HH_SC_E!T19+FC_OTH_HH_WH_E!T19+FC_OTH_HH_CO_E!T19</f>
        <v>0</v>
      </c>
      <c r="U19" s="8">
        <f>FC_OTH_HH_SH_E!U19+FC_OTH_HH_SC_E!U19+FC_OTH_HH_WH_E!U19+FC_OTH_HH_CO_E!U19</f>
        <v>0</v>
      </c>
      <c r="V19" s="8">
        <f>FC_OTH_HH_SH_E!V19+FC_OTH_HH_SC_E!V19+FC_OTH_HH_WH_E!V19+FC_OTH_HH_CO_E!V19</f>
        <v>0</v>
      </c>
      <c r="W19" s="8">
        <f>FC_OTH_HH_SH_E!W19+FC_OTH_HH_SC_E!W19+FC_OTH_HH_WH_E!W19+FC_OTH_HH_CO_E!W19</f>
        <v>0</v>
      </c>
      <c r="X19" s="8">
        <f>FC_OTH_HH_SH_E!X19+FC_OTH_HH_SC_E!X19+FC_OTH_HH_WH_E!X19+FC_OTH_HH_CO_E!X19</f>
        <v>0</v>
      </c>
      <c r="Y19" s="8">
        <f>FC_OTH_HH_SH_E!Y19+FC_OTH_HH_SC_E!Y19+FC_OTH_HH_WH_E!Y19+FC_OTH_HH_CO_E!Y19</f>
        <v>0</v>
      </c>
      <c r="Z19" s="8">
        <f>FC_OTH_HH_SH_E!Z19+FC_OTH_HH_SC_E!Z19+FC_OTH_HH_WH_E!Z19+FC_OTH_HH_CO_E!Z19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FC_OTH_HH_SH_E!C20+FC_OTH_HH_SC_E!C20+FC_OTH_HH_WH_E!C20+FC_OTH_HH_CO_E!C20</f>
        <v>0</v>
      </c>
      <c r="D20" s="8">
        <f>FC_OTH_HH_SH_E!D20+FC_OTH_HH_SC_E!D20+FC_OTH_HH_WH_E!D20+FC_OTH_HH_CO_E!D20</f>
        <v>0</v>
      </c>
      <c r="E20" s="8">
        <f>FC_OTH_HH_SH_E!E20+FC_OTH_HH_SC_E!E20+FC_OTH_HH_WH_E!E20+FC_OTH_HH_CO_E!E20</f>
        <v>0</v>
      </c>
      <c r="F20" s="8">
        <f>FC_OTH_HH_SH_E!F20+FC_OTH_HH_SC_E!F20+FC_OTH_HH_WH_E!F20+FC_OTH_HH_CO_E!F20</f>
        <v>0</v>
      </c>
      <c r="G20" s="8">
        <f>FC_OTH_HH_SH_E!G20+FC_OTH_HH_SC_E!G20+FC_OTH_HH_WH_E!G20+FC_OTH_HH_CO_E!G20</f>
        <v>0</v>
      </c>
      <c r="H20" s="8">
        <f>FC_OTH_HH_SH_E!H20+FC_OTH_HH_SC_E!H20+FC_OTH_HH_WH_E!H20+FC_OTH_HH_CO_E!H20</f>
        <v>0</v>
      </c>
      <c r="I20" s="8">
        <f>FC_OTH_HH_SH_E!I20+FC_OTH_HH_SC_E!I20+FC_OTH_HH_WH_E!I20+FC_OTH_HH_CO_E!I20</f>
        <v>0</v>
      </c>
      <c r="J20" s="8">
        <f>FC_OTH_HH_SH_E!J20+FC_OTH_HH_SC_E!J20+FC_OTH_HH_WH_E!J20+FC_OTH_HH_CO_E!J20</f>
        <v>0</v>
      </c>
      <c r="K20" s="8">
        <f>FC_OTH_HH_SH_E!K20+FC_OTH_HH_SC_E!K20+FC_OTH_HH_WH_E!K20+FC_OTH_HH_CO_E!K20</f>
        <v>0</v>
      </c>
      <c r="L20" s="8">
        <f>FC_OTH_HH_SH_E!L20+FC_OTH_HH_SC_E!L20+FC_OTH_HH_WH_E!L20+FC_OTH_HH_CO_E!L20</f>
        <v>0</v>
      </c>
      <c r="M20" s="8">
        <f>FC_OTH_HH_SH_E!M20+FC_OTH_HH_SC_E!M20+FC_OTH_HH_WH_E!M20+FC_OTH_HH_CO_E!M20</f>
        <v>0</v>
      </c>
      <c r="N20" s="8">
        <f>FC_OTH_HH_SH_E!N20+FC_OTH_HH_SC_E!N20+FC_OTH_HH_WH_E!N20+FC_OTH_HH_CO_E!N20</f>
        <v>0</v>
      </c>
      <c r="O20" s="8">
        <f>FC_OTH_HH_SH_E!O20+FC_OTH_HH_SC_E!O20+FC_OTH_HH_WH_E!O20+FC_OTH_HH_CO_E!O20</f>
        <v>0</v>
      </c>
      <c r="P20" s="8">
        <f>FC_OTH_HH_SH_E!P20+FC_OTH_HH_SC_E!P20+FC_OTH_HH_WH_E!P20+FC_OTH_HH_CO_E!P20</f>
        <v>0</v>
      </c>
      <c r="Q20" s="8">
        <f>FC_OTH_HH_SH_E!Q20+FC_OTH_HH_SC_E!Q20+FC_OTH_HH_WH_E!Q20+FC_OTH_HH_CO_E!Q20</f>
        <v>0</v>
      </c>
      <c r="R20" s="8">
        <f>FC_OTH_HH_SH_E!R20+FC_OTH_HH_SC_E!R20+FC_OTH_HH_WH_E!R20+FC_OTH_HH_CO_E!R20</f>
        <v>0</v>
      </c>
      <c r="S20" s="8">
        <f>FC_OTH_HH_SH_E!S20+FC_OTH_HH_SC_E!S20+FC_OTH_HH_WH_E!S20+FC_OTH_HH_CO_E!S20</f>
        <v>0</v>
      </c>
      <c r="T20" s="8">
        <f>FC_OTH_HH_SH_E!T20+FC_OTH_HH_SC_E!T20+FC_OTH_HH_WH_E!T20+FC_OTH_HH_CO_E!T20</f>
        <v>0</v>
      </c>
      <c r="U20" s="8">
        <f>FC_OTH_HH_SH_E!U20+FC_OTH_HH_SC_E!U20+FC_OTH_HH_WH_E!U20+FC_OTH_HH_CO_E!U20</f>
        <v>0</v>
      </c>
      <c r="V20" s="8">
        <f>FC_OTH_HH_SH_E!V20+FC_OTH_HH_SC_E!V20+FC_OTH_HH_WH_E!V20+FC_OTH_HH_CO_E!V20</f>
        <v>0</v>
      </c>
      <c r="W20" s="8">
        <f>FC_OTH_HH_SH_E!W20+FC_OTH_HH_SC_E!W20+FC_OTH_HH_WH_E!W20+FC_OTH_HH_CO_E!W20</f>
        <v>0</v>
      </c>
      <c r="X20" s="8">
        <f>FC_OTH_HH_SH_E!X20+FC_OTH_HH_SC_E!X20+FC_OTH_HH_WH_E!X20+FC_OTH_HH_CO_E!X20</f>
        <v>0</v>
      </c>
      <c r="Y20" s="8">
        <f>FC_OTH_HH_SH_E!Y20+FC_OTH_HH_SC_E!Y20+FC_OTH_HH_WH_E!Y20+FC_OTH_HH_CO_E!Y20</f>
        <v>0</v>
      </c>
      <c r="Z20" s="8">
        <f>FC_OTH_HH_SH_E!Z20+FC_OTH_HH_SC_E!Z20+FC_OTH_HH_WH_E!Z20+FC_OTH_HH_CO_E!Z20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FC_OTH_HH_SH_E!C21+FC_OTH_HH_SC_E!C21+FC_OTH_HH_WH_E!C21+FC_OTH_HH_CO_E!C21</f>
        <v>0</v>
      </c>
      <c r="D21" s="8">
        <f>FC_OTH_HH_SH_E!D21+FC_OTH_HH_SC_E!D21+FC_OTH_HH_WH_E!D21+FC_OTH_HH_CO_E!D21</f>
        <v>0</v>
      </c>
      <c r="E21" s="8">
        <f>FC_OTH_HH_SH_E!E21+FC_OTH_HH_SC_E!E21+FC_OTH_HH_WH_E!E21+FC_OTH_HH_CO_E!E21</f>
        <v>0</v>
      </c>
      <c r="F21" s="8">
        <f>FC_OTH_HH_SH_E!F21+FC_OTH_HH_SC_E!F21+FC_OTH_HH_WH_E!F21+FC_OTH_HH_CO_E!F21</f>
        <v>0</v>
      </c>
      <c r="G21" s="8">
        <f>FC_OTH_HH_SH_E!G21+FC_OTH_HH_SC_E!G21+FC_OTH_HH_WH_E!G21+FC_OTH_HH_CO_E!G21</f>
        <v>0</v>
      </c>
      <c r="H21" s="8">
        <f>FC_OTH_HH_SH_E!H21+FC_OTH_HH_SC_E!H21+FC_OTH_HH_WH_E!H21+FC_OTH_HH_CO_E!H21</f>
        <v>0</v>
      </c>
      <c r="I21" s="8">
        <f>FC_OTH_HH_SH_E!I21+FC_OTH_HH_SC_E!I21+FC_OTH_HH_WH_E!I21+FC_OTH_HH_CO_E!I21</f>
        <v>0</v>
      </c>
      <c r="J21" s="8">
        <f>FC_OTH_HH_SH_E!J21+FC_OTH_HH_SC_E!J21+FC_OTH_HH_WH_E!J21+FC_OTH_HH_CO_E!J21</f>
        <v>0</v>
      </c>
      <c r="K21" s="8">
        <f>FC_OTH_HH_SH_E!K21+FC_OTH_HH_SC_E!K21+FC_OTH_HH_WH_E!K21+FC_OTH_HH_CO_E!K21</f>
        <v>0</v>
      </c>
      <c r="L21" s="8">
        <f>FC_OTH_HH_SH_E!L21+FC_OTH_HH_SC_E!L21+FC_OTH_HH_WH_E!L21+FC_OTH_HH_CO_E!L21</f>
        <v>0</v>
      </c>
      <c r="M21" s="8">
        <f>FC_OTH_HH_SH_E!M21+FC_OTH_HH_SC_E!M21+FC_OTH_HH_WH_E!M21+FC_OTH_HH_CO_E!M21</f>
        <v>0</v>
      </c>
      <c r="N21" s="8">
        <f>FC_OTH_HH_SH_E!N21+FC_OTH_HH_SC_E!N21+FC_OTH_HH_WH_E!N21+FC_OTH_HH_CO_E!N21</f>
        <v>0</v>
      </c>
      <c r="O21" s="8">
        <f>FC_OTH_HH_SH_E!O21+FC_OTH_HH_SC_E!O21+FC_OTH_HH_WH_E!O21+FC_OTH_HH_CO_E!O21</f>
        <v>0</v>
      </c>
      <c r="P21" s="8">
        <f>FC_OTH_HH_SH_E!P21+FC_OTH_HH_SC_E!P21+FC_OTH_HH_WH_E!P21+FC_OTH_HH_CO_E!P21</f>
        <v>0</v>
      </c>
      <c r="Q21" s="8">
        <f>FC_OTH_HH_SH_E!Q21+FC_OTH_HH_SC_E!Q21+FC_OTH_HH_WH_E!Q21+FC_OTH_HH_CO_E!Q21</f>
        <v>0</v>
      </c>
      <c r="R21" s="8">
        <f>FC_OTH_HH_SH_E!R21+FC_OTH_HH_SC_E!R21+FC_OTH_HH_WH_E!R21+FC_OTH_HH_CO_E!R21</f>
        <v>0</v>
      </c>
      <c r="S21" s="8">
        <f>FC_OTH_HH_SH_E!S21+FC_OTH_HH_SC_E!S21+FC_OTH_HH_WH_E!S21+FC_OTH_HH_CO_E!S21</f>
        <v>0</v>
      </c>
      <c r="T21" s="8">
        <f>FC_OTH_HH_SH_E!T21+FC_OTH_HH_SC_E!T21+FC_OTH_HH_WH_E!T21+FC_OTH_HH_CO_E!T21</f>
        <v>0</v>
      </c>
      <c r="U21" s="8">
        <f>FC_OTH_HH_SH_E!U21+FC_OTH_HH_SC_E!U21+FC_OTH_HH_WH_E!U21+FC_OTH_HH_CO_E!U21</f>
        <v>0</v>
      </c>
      <c r="V21" s="8">
        <f>FC_OTH_HH_SH_E!V21+FC_OTH_HH_SC_E!V21+FC_OTH_HH_WH_E!V21+FC_OTH_HH_CO_E!V21</f>
        <v>0</v>
      </c>
      <c r="W21" s="8">
        <f>FC_OTH_HH_SH_E!W21+FC_OTH_HH_SC_E!W21+FC_OTH_HH_WH_E!W21+FC_OTH_HH_CO_E!W21</f>
        <v>0</v>
      </c>
      <c r="X21" s="8">
        <f>FC_OTH_HH_SH_E!X21+FC_OTH_HH_SC_E!X21+FC_OTH_HH_WH_E!X21+FC_OTH_HH_CO_E!X21</f>
        <v>0</v>
      </c>
      <c r="Y21" s="8">
        <f>FC_OTH_HH_SH_E!Y21+FC_OTH_HH_SC_E!Y21+FC_OTH_HH_WH_E!Y21+FC_OTH_HH_CO_E!Y21</f>
        <v>0</v>
      </c>
      <c r="Z21" s="8">
        <f>FC_OTH_HH_SH_E!Z21+FC_OTH_HH_SC_E!Z21+FC_OTH_HH_WH_E!Z21+FC_OTH_HH_CO_E!Z21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FC_OTH_HH_SH_E!C23+FC_OTH_HH_SC_E!C23+FC_OTH_HH_WH_E!C23+FC_OTH_HH_CO_E!C23</f>
        <v>0</v>
      </c>
      <c r="D23" s="8">
        <f>FC_OTH_HH_SH_E!D23+FC_OTH_HH_SC_E!D23+FC_OTH_HH_WH_E!D23+FC_OTH_HH_CO_E!D23</f>
        <v>0</v>
      </c>
      <c r="E23" s="8">
        <f>FC_OTH_HH_SH_E!E23+FC_OTH_HH_SC_E!E23+FC_OTH_HH_WH_E!E23+FC_OTH_HH_CO_E!E23</f>
        <v>0</v>
      </c>
      <c r="F23" s="8">
        <f>FC_OTH_HH_SH_E!F23+FC_OTH_HH_SC_E!F23+FC_OTH_HH_WH_E!F23+FC_OTH_HH_CO_E!F23</f>
        <v>0</v>
      </c>
      <c r="G23" s="8">
        <f>FC_OTH_HH_SH_E!G23+FC_OTH_HH_SC_E!G23+FC_OTH_HH_WH_E!G23+FC_OTH_HH_CO_E!G23</f>
        <v>0</v>
      </c>
      <c r="H23" s="8">
        <f>FC_OTH_HH_SH_E!H23+FC_OTH_HH_SC_E!H23+FC_OTH_HH_WH_E!H23+FC_OTH_HH_CO_E!H23</f>
        <v>0</v>
      </c>
      <c r="I23" s="8">
        <f>FC_OTH_HH_SH_E!I23+FC_OTH_HH_SC_E!I23+FC_OTH_HH_WH_E!I23+FC_OTH_HH_CO_E!I23</f>
        <v>0</v>
      </c>
      <c r="J23" s="8">
        <f>FC_OTH_HH_SH_E!J23+FC_OTH_HH_SC_E!J23+FC_OTH_HH_WH_E!J23+FC_OTH_HH_CO_E!J23</f>
        <v>0</v>
      </c>
      <c r="K23" s="8">
        <f>FC_OTH_HH_SH_E!K23+FC_OTH_HH_SC_E!K23+FC_OTH_HH_WH_E!K23+FC_OTH_HH_CO_E!K23</f>
        <v>0</v>
      </c>
      <c r="L23" s="8">
        <f>FC_OTH_HH_SH_E!L23+FC_OTH_HH_SC_E!L23+FC_OTH_HH_WH_E!L23+FC_OTH_HH_CO_E!L23</f>
        <v>0</v>
      </c>
      <c r="M23" s="8">
        <f>FC_OTH_HH_SH_E!M23+FC_OTH_HH_SC_E!M23+FC_OTH_HH_WH_E!M23+FC_OTH_HH_CO_E!M23</f>
        <v>0</v>
      </c>
      <c r="N23" s="8">
        <f>FC_OTH_HH_SH_E!N23+FC_OTH_HH_SC_E!N23+FC_OTH_HH_WH_E!N23+FC_OTH_HH_CO_E!N23</f>
        <v>0</v>
      </c>
      <c r="O23" s="8">
        <f>FC_OTH_HH_SH_E!O23+FC_OTH_HH_SC_E!O23+FC_OTH_HH_WH_E!O23+FC_OTH_HH_CO_E!O23</f>
        <v>0</v>
      </c>
      <c r="P23" s="8">
        <f>FC_OTH_HH_SH_E!P23+FC_OTH_HH_SC_E!P23+FC_OTH_HH_WH_E!P23+FC_OTH_HH_CO_E!P23</f>
        <v>0</v>
      </c>
      <c r="Q23" s="8">
        <f>FC_OTH_HH_SH_E!Q23+FC_OTH_HH_SC_E!Q23+FC_OTH_HH_WH_E!Q23+FC_OTH_HH_CO_E!Q23</f>
        <v>0</v>
      </c>
      <c r="R23" s="8">
        <f>FC_OTH_HH_SH_E!R23+FC_OTH_HH_SC_E!R23+FC_OTH_HH_WH_E!R23+FC_OTH_HH_CO_E!R23</f>
        <v>0</v>
      </c>
      <c r="S23" s="8">
        <f>FC_OTH_HH_SH_E!S23+FC_OTH_HH_SC_E!S23+FC_OTH_HH_WH_E!S23+FC_OTH_HH_CO_E!S23</f>
        <v>0</v>
      </c>
      <c r="T23" s="8">
        <f>FC_OTH_HH_SH_E!T23+FC_OTH_HH_SC_E!T23+FC_OTH_HH_WH_E!T23+FC_OTH_HH_CO_E!T23</f>
        <v>0</v>
      </c>
      <c r="U23" s="8">
        <f>FC_OTH_HH_SH_E!U23+FC_OTH_HH_SC_E!U23+FC_OTH_HH_WH_E!U23+FC_OTH_HH_CO_E!U23</f>
        <v>0</v>
      </c>
      <c r="V23" s="8">
        <f>FC_OTH_HH_SH_E!V23+FC_OTH_HH_SC_E!V23+FC_OTH_HH_WH_E!V23+FC_OTH_HH_CO_E!V23</f>
        <v>0</v>
      </c>
      <c r="W23" s="8">
        <f>FC_OTH_HH_SH_E!W23+FC_OTH_HH_SC_E!W23+FC_OTH_HH_WH_E!W23+FC_OTH_HH_CO_E!W23</f>
        <v>0</v>
      </c>
      <c r="X23" s="8">
        <f>FC_OTH_HH_SH_E!X23+FC_OTH_HH_SC_E!X23+FC_OTH_HH_WH_E!X23+FC_OTH_HH_CO_E!X23</f>
        <v>0</v>
      </c>
      <c r="Y23" s="8">
        <f>FC_OTH_HH_SH_E!Y23+FC_OTH_HH_SC_E!Y23+FC_OTH_HH_WH_E!Y23+FC_OTH_HH_CO_E!Y23</f>
        <v>0</v>
      </c>
      <c r="Z23" s="8">
        <f>FC_OTH_HH_SH_E!Z23+FC_OTH_HH_SC_E!Z23+FC_OTH_HH_WH_E!Z23+FC_OTH_HH_CO_E!Z23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FC_OTH_HH_SH_E!C24+FC_OTH_HH_SC_E!C24+FC_OTH_HH_WH_E!C24+FC_OTH_HH_CO_E!C24</f>
        <v>0</v>
      </c>
      <c r="D24" s="8">
        <f>FC_OTH_HH_SH_E!D24+FC_OTH_HH_SC_E!D24+FC_OTH_HH_WH_E!D24+FC_OTH_HH_CO_E!D24</f>
        <v>0</v>
      </c>
      <c r="E24" s="8">
        <f>FC_OTH_HH_SH_E!E24+FC_OTH_HH_SC_E!E24+FC_OTH_HH_WH_E!E24+FC_OTH_HH_CO_E!E24</f>
        <v>0</v>
      </c>
      <c r="F24" s="8">
        <f>FC_OTH_HH_SH_E!F24+FC_OTH_HH_SC_E!F24+FC_OTH_HH_WH_E!F24+FC_OTH_HH_CO_E!F24</f>
        <v>0</v>
      </c>
      <c r="G24" s="8">
        <f>FC_OTH_HH_SH_E!G24+FC_OTH_HH_SC_E!G24+FC_OTH_HH_WH_E!G24+FC_OTH_HH_CO_E!G24</f>
        <v>0</v>
      </c>
      <c r="H24" s="8">
        <f>FC_OTH_HH_SH_E!H24+FC_OTH_HH_SC_E!H24+FC_OTH_HH_WH_E!H24+FC_OTH_HH_CO_E!H24</f>
        <v>0</v>
      </c>
      <c r="I24" s="8">
        <f>FC_OTH_HH_SH_E!I24+FC_OTH_HH_SC_E!I24+FC_OTH_HH_WH_E!I24+FC_OTH_HH_CO_E!I24</f>
        <v>0</v>
      </c>
      <c r="J24" s="8">
        <f>FC_OTH_HH_SH_E!J24+FC_OTH_HH_SC_E!J24+FC_OTH_HH_WH_E!J24+FC_OTH_HH_CO_E!J24</f>
        <v>0</v>
      </c>
      <c r="K24" s="8">
        <f>FC_OTH_HH_SH_E!K24+FC_OTH_HH_SC_E!K24+FC_OTH_HH_WH_E!K24+FC_OTH_HH_CO_E!K24</f>
        <v>0</v>
      </c>
      <c r="L24" s="8">
        <f>FC_OTH_HH_SH_E!L24+FC_OTH_HH_SC_E!L24+FC_OTH_HH_WH_E!L24+FC_OTH_HH_CO_E!L24</f>
        <v>0</v>
      </c>
      <c r="M24" s="8">
        <f>FC_OTH_HH_SH_E!M24+FC_OTH_HH_SC_E!M24+FC_OTH_HH_WH_E!M24+FC_OTH_HH_CO_E!M24</f>
        <v>0</v>
      </c>
      <c r="N24" s="8">
        <f>FC_OTH_HH_SH_E!N24+FC_OTH_HH_SC_E!N24+FC_OTH_HH_WH_E!N24+FC_OTH_HH_CO_E!N24</f>
        <v>0</v>
      </c>
      <c r="O24" s="8">
        <f>FC_OTH_HH_SH_E!O24+FC_OTH_HH_SC_E!O24+FC_OTH_HH_WH_E!O24+FC_OTH_HH_CO_E!O24</f>
        <v>0</v>
      </c>
      <c r="P24" s="8">
        <f>FC_OTH_HH_SH_E!P24+FC_OTH_HH_SC_E!P24+FC_OTH_HH_WH_E!P24+FC_OTH_HH_CO_E!P24</f>
        <v>0</v>
      </c>
      <c r="Q24" s="8">
        <f>FC_OTH_HH_SH_E!Q24+FC_OTH_HH_SC_E!Q24+FC_OTH_HH_WH_E!Q24+FC_OTH_HH_CO_E!Q24</f>
        <v>0</v>
      </c>
      <c r="R24" s="8">
        <f>FC_OTH_HH_SH_E!R24+FC_OTH_HH_SC_E!R24+FC_OTH_HH_WH_E!R24+FC_OTH_HH_CO_E!R24</f>
        <v>0</v>
      </c>
      <c r="S24" s="8">
        <f>FC_OTH_HH_SH_E!S24+FC_OTH_HH_SC_E!S24+FC_OTH_HH_WH_E!S24+FC_OTH_HH_CO_E!S24</f>
        <v>0</v>
      </c>
      <c r="T24" s="8">
        <f>FC_OTH_HH_SH_E!T24+FC_OTH_HH_SC_E!T24+FC_OTH_HH_WH_E!T24+FC_OTH_HH_CO_E!T24</f>
        <v>0</v>
      </c>
      <c r="U24" s="8">
        <f>FC_OTH_HH_SH_E!U24+FC_OTH_HH_SC_E!U24+FC_OTH_HH_WH_E!U24+FC_OTH_HH_CO_E!U24</f>
        <v>0</v>
      </c>
      <c r="V24" s="8">
        <f>FC_OTH_HH_SH_E!V24+FC_OTH_HH_SC_E!V24+FC_OTH_HH_WH_E!V24+FC_OTH_HH_CO_E!V24</f>
        <v>0</v>
      </c>
      <c r="W24" s="8">
        <f>FC_OTH_HH_SH_E!W24+FC_OTH_HH_SC_E!W24+FC_OTH_HH_WH_E!W24+FC_OTH_HH_CO_E!W24</f>
        <v>0</v>
      </c>
      <c r="X24" s="8">
        <f>FC_OTH_HH_SH_E!X24+FC_OTH_HH_SC_E!X24+FC_OTH_HH_WH_E!X24+FC_OTH_HH_CO_E!X24</f>
        <v>0</v>
      </c>
      <c r="Y24" s="8">
        <f>FC_OTH_HH_SH_E!Y24+FC_OTH_HH_SC_E!Y24+FC_OTH_HH_WH_E!Y24+FC_OTH_HH_CO_E!Y24</f>
        <v>0</v>
      </c>
      <c r="Z24" s="8">
        <f>FC_OTH_HH_SH_E!Z24+FC_OTH_HH_SC_E!Z24+FC_OTH_HH_WH_E!Z24+FC_OTH_HH_CO_E!Z24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FC_OTH_HH_SH_E!C25+FC_OTH_HH_SC_E!C25+FC_OTH_HH_WH_E!C25+FC_OTH_HH_CO_E!C25</f>
        <v>0</v>
      </c>
      <c r="D25" s="27">
        <f>FC_OTH_HH_SH_E!D25+FC_OTH_HH_SC_E!D25+FC_OTH_HH_WH_E!D25+FC_OTH_HH_CO_E!D25</f>
        <v>0</v>
      </c>
      <c r="E25" s="27">
        <f>FC_OTH_HH_SH_E!E25+FC_OTH_HH_SC_E!E25+FC_OTH_HH_WH_E!E25+FC_OTH_HH_CO_E!E25</f>
        <v>0</v>
      </c>
      <c r="F25" s="27">
        <f>FC_OTH_HH_SH_E!F25+FC_OTH_HH_SC_E!F25+FC_OTH_HH_WH_E!F25+FC_OTH_HH_CO_E!F25</f>
        <v>0</v>
      </c>
      <c r="G25" s="27">
        <f>FC_OTH_HH_SH_E!G25+FC_OTH_HH_SC_E!G25+FC_OTH_HH_WH_E!G25+FC_OTH_HH_CO_E!G25</f>
        <v>0</v>
      </c>
      <c r="H25" s="27">
        <f>FC_OTH_HH_SH_E!H25+FC_OTH_HH_SC_E!H25+FC_OTH_HH_WH_E!H25+FC_OTH_HH_CO_E!H25</f>
        <v>0</v>
      </c>
      <c r="I25" s="27">
        <f>FC_OTH_HH_SH_E!I25+FC_OTH_HH_SC_E!I25+FC_OTH_HH_WH_E!I25+FC_OTH_HH_CO_E!I25</f>
        <v>0</v>
      </c>
      <c r="J25" s="27">
        <f>FC_OTH_HH_SH_E!J25+FC_OTH_HH_SC_E!J25+FC_OTH_HH_WH_E!J25+FC_OTH_HH_CO_E!J25</f>
        <v>0</v>
      </c>
      <c r="K25" s="27">
        <f>FC_OTH_HH_SH_E!K25+FC_OTH_HH_SC_E!K25+FC_OTH_HH_WH_E!K25+FC_OTH_HH_CO_E!K25</f>
        <v>0</v>
      </c>
      <c r="L25" s="27">
        <f>FC_OTH_HH_SH_E!L25+FC_OTH_HH_SC_E!L25+FC_OTH_HH_WH_E!L25+FC_OTH_HH_CO_E!L25</f>
        <v>0</v>
      </c>
      <c r="M25" s="27">
        <f>FC_OTH_HH_SH_E!M25+FC_OTH_HH_SC_E!M25+FC_OTH_HH_WH_E!M25+FC_OTH_HH_CO_E!M25</f>
        <v>0</v>
      </c>
      <c r="N25" s="27">
        <f>FC_OTH_HH_SH_E!N25+FC_OTH_HH_SC_E!N25+FC_OTH_HH_WH_E!N25+FC_OTH_HH_CO_E!N25</f>
        <v>0</v>
      </c>
      <c r="O25" s="27">
        <f>FC_OTH_HH_SH_E!O25+FC_OTH_HH_SC_E!O25+FC_OTH_HH_WH_E!O25+FC_OTH_HH_CO_E!O25</f>
        <v>0</v>
      </c>
      <c r="P25" s="27">
        <f>FC_OTH_HH_SH_E!P25+FC_OTH_HH_SC_E!P25+FC_OTH_HH_WH_E!P25+FC_OTH_HH_CO_E!P25</f>
        <v>0</v>
      </c>
      <c r="Q25" s="27">
        <f>FC_OTH_HH_SH_E!Q25+FC_OTH_HH_SC_E!Q25+FC_OTH_HH_WH_E!Q25+FC_OTH_HH_CO_E!Q25</f>
        <v>0</v>
      </c>
      <c r="R25" s="27">
        <f>FC_OTH_HH_SH_E!R25+FC_OTH_HH_SC_E!R25+FC_OTH_HH_WH_E!R25+FC_OTH_HH_CO_E!R25</f>
        <v>0</v>
      </c>
      <c r="S25" s="27">
        <f>FC_OTH_HH_SH_E!S25+FC_OTH_HH_SC_E!S25+FC_OTH_HH_WH_E!S25+FC_OTH_HH_CO_E!S25</f>
        <v>0</v>
      </c>
      <c r="T25" s="27">
        <f>FC_OTH_HH_SH_E!T25+FC_OTH_HH_SC_E!T25+FC_OTH_HH_WH_E!T25+FC_OTH_HH_CO_E!T25</f>
        <v>0</v>
      </c>
      <c r="U25" s="27">
        <f>FC_OTH_HH_SH_E!U25+FC_OTH_HH_SC_E!U25+FC_OTH_HH_WH_E!U25+FC_OTH_HH_CO_E!U25</f>
        <v>0</v>
      </c>
      <c r="V25" s="27">
        <f>FC_OTH_HH_SH_E!V25+FC_OTH_HH_SC_E!V25+FC_OTH_HH_WH_E!V25+FC_OTH_HH_CO_E!V25</f>
        <v>0</v>
      </c>
      <c r="W25" s="27">
        <f>FC_OTH_HH_SH_E!W25+FC_OTH_HH_SC_E!W25+FC_OTH_HH_WH_E!W25+FC_OTH_HH_CO_E!W25</f>
        <v>0</v>
      </c>
      <c r="X25" s="27">
        <f>FC_OTH_HH_SH_E!X25+FC_OTH_HH_SC_E!X25+FC_OTH_HH_WH_E!X25+FC_OTH_HH_CO_E!X25</f>
        <v>0</v>
      </c>
      <c r="Y25" s="27">
        <f>FC_OTH_HH_SH_E!Y25+FC_OTH_HH_SC_E!Y25+FC_OTH_HH_WH_E!Y25+FC_OTH_HH_CO_E!Y25</f>
        <v>0</v>
      </c>
      <c r="Z25" s="27">
        <f>FC_OTH_HH_SH_E!Z25+FC_OTH_HH_SC_E!Z25+FC_OTH_HH_WH_E!Z25+FC_OTH_HH_CO_E!Z25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1924.9874179399308</v>
      </c>
      <c r="D26" s="27">
        <f t="shared" si="14"/>
        <v>1898.2251796811431</v>
      </c>
      <c r="E26" s="27">
        <f t="shared" si="14"/>
        <v>1896.7328622000002</v>
      </c>
      <c r="F26" s="27">
        <f t="shared" si="14"/>
        <v>2168.0355794570287</v>
      </c>
      <c r="G26" s="27">
        <f t="shared" si="14"/>
        <v>2144.0972875038219</v>
      </c>
      <c r="H26" s="27">
        <f t="shared" si="14"/>
        <v>1942.3904278669206</v>
      </c>
      <c r="I26" s="27">
        <f t="shared" si="14"/>
        <v>1818.6878786400002</v>
      </c>
      <c r="J26" s="27">
        <f t="shared" si="14"/>
        <v>1744.06051404</v>
      </c>
      <c r="K26" s="27">
        <f t="shared" si="14"/>
        <v>1612.6301721599998</v>
      </c>
      <c r="L26" s="27">
        <f t="shared" si="14"/>
        <v>1585.4503982399999</v>
      </c>
      <c r="M26" s="27">
        <f t="shared" si="14"/>
        <v>1709.2057233600001</v>
      </c>
      <c r="N26" s="27">
        <f t="shared" si="14"/>
        <v>1594.9477980000001</v>
      </c>
      <c r="O26" s="27">
        <f t="shared" si="14"/>
        <v>1437.81198012</v>
      </c>
      <c r="P26" s="27">
        <f t="shared" si="14"/>
        <v>1390.1948704800002</v>
      </c>
      <c r="Q26" s="27">
        <f t="shared" si="14"/>
        <v>1264.2887858399999</v>
      </c>
      <c r="R26" s="27">
        <f t="shared" si="14"/>
        <v>1170.2709428400001</v>
      </c>
      <c r="S26" s="27">
        <f t="shared" si="14"/>
        <v>1161.8467495199998</v>
      </c>
      <c r="T26" s="27">
        <f t="shared" si="14"/>
        <v>1154.3650794</v>
      </c>
      <c r="U26" s="27">
        <f t="shared" si="14"/>
        <v>1138.2423462000002</v>
      </c>
      <c r="V26" s="27">
        <f t="shared" si="14"/>
        <v>1099.1149545600001</v>
      </c>
      <c r="W26" s="27">
        <f t="shared" si="14"/>
        <v>1212.7203320400001</v>
      </c>
      <c r="X26" s="27">
        <f t="shared" si="14"/>
        <v>1063.1403392400002</v>
      </c>
      <c r="Y26" s="27">
        <f t="shared" ref="Y26:Z26" si="15">SUM(Y27,Y33)</f>
        <v>955.81242684000006</v>
      </c>
      <c r="Z26" s="27">
        <f t="shared" si="15"/>
        <v>898.32818520000023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FC_OTH_HH_SH_E!C28+FC_OTH_HH_SC_E!C28+FC_OTH_HH_WH_E!C28+FC_OTH_HH_CO_E!C28</f>
        <v>0</v>
      </c>
      <c r="D28" s="8">
        <f>FC_OTH_HH_SH_E!D28+FC_OTH_HH_SC_E!D28+FC_OTH_HH_WH_E!D28+FC_OTH_HH_CO_E!D28</f>
        <v>0</v>
      </c>
      <c r="E28" s="8">
        <f>FC_OTH_HH_SH_E!E28+FC_OTH_HH_SC_E!E28+FC_OTH_HH_WH_E!E28+FC_OTH_HH_CO_E!E28</f>
        <v>0</v>
      </c>
      <c r="F28" s="8">
        <f>FC_OTH_HH_SH_E!F28+FC_OTH_HH_SC_E!F28+FC_OTH_HH_WH_E!F28+FC_OTH_HH_CO_E!F28</f>
        <v>0</v>
      </c>
      <c r="G28" s="8">
        <f>FC_OTH_HH_SH_E!G28+FC_OTH_HH_SC_E!G28+FC_OTH_HH_WH_E!G28+FC_OTH_HH_CO_E!G28</f>
        <v>0</v>
      </c>
      <c r="H28" s="8">
        <f>FC_OTH_HH_SH_E!H28+FC_OTH_HH_SC_E!H28+FC_OTH_HH_WH_E!H28+FC_OTH_HH_CO_E!H28</f>
        <v>0</v>
      </c>
      <c r="I28" s="8">
        <f>FC_OTH_HH_SH_E!I28+FC_OTH_HH_SC_E!I28+FC_OTH_HH_WH_E!I28+FC_OTH_HH_CO_E!I28</f>
        <v>0</v>
      </c>
      <c r="J28" s="8">
        <f>FC_OTH_HH_SH_E!J28+FC_OTH_HH_SC_E!J28+FC_OTH_HH_WH_E!J28+FC_OTH_HH_CO_E!J28</f>
        <v>0</v>
      </c>
      <c r="K28" s="8">
        <f>FC_OTH_HH_SH_E!K28+FC_OTH_HH_SC_E!K28+FC_OTH_HH_WH_E!K28+FC_OTH_HH_CO_E!K28</f>
        <v>0</v>
      </c>
      <c r="L28" s="8">
        <f>FC_OTH_HH_SH_E!L28+FC_OTH_HH_SC_E!L28+FC_OTH_HH_WH_E!L28+FC_OTH_HH_CO_E!L28</f>
        <v>0</v>
      </c>
      <c r="M28" s="8">
        <f>FC_OTH_HH_SH_E!M28+FC_OTH_HH_SC_E!M28+FC_OTH_HH_WH_E!M28+FC_OTH_HH_CO_E!M28</f>
        <v>0</v>
      </c>
      <c r="N28" s="8">
        <f>FC_OTH_HH_SH_E!N28+FC_OTH_HH_SC_E!N28+FC_OTH_HH_WH_E!N28+FC_OTH_HH_CO_E!N28</f>
        <v>0</v>
      </c>
      <c r="O28" s="8">
        <f>FC_OTH_HH_SH_E!O28+FC_OTH_HH_SC_E!O28+FC_OTH_HH_WH_E!O28+FC_OTH_HH_CO_E!O28</f>
        <v>0</v>
      </c>
      <c r="P28" s="8">
        <f>FC_OTH_HH_SH_E!P28+FC_OTH_HH_SC_E!P28+FC_OTH_HH_WH_E!P28+FC_OTH_HH_CO_E!P28</f>
        <v>0</v>
      </c>
      <c r="Q28" s="8">
        <f>FC_OTH_HH_SH_E!Q28+FC_OTH_HH_SC_E!Q28+FC_OTH_HH_WH_E!Q28+FC_OTH_HH_CO_E!Q28</f>
        <v>0</v>
      </c>
      <c r="R28" s="8">
        <f>FC_OTH_HH_SH_E!R28+FC_OTH_HH_SC_E!R28+FC_OTH_HH_WH_E!R28+FC_OTH_HH_CO_E!R28</f>
        <v>0</v>
      </c>
      <c r="S28" s="8">
        <f>FC_OTH_HH_SH_E!S28+FC_OTH_HH_SC_E!S28+FC_OTH_HH_WH_E!S28+FC_OTH_HH_CO_E!S28</f>
        <v>0</v>
      </c>
      <c r="T28" s="8">
        <f>FC_OTH_HH_SH_E!T28+FC_OTH_HH_SC_E!T28+FC_OTH_HH_WH_E!T28+FC_OTH_HH_CO_E!T28</f>
        <v>0</v>
      </c>
      <c r="U28" s="8">
        <f>FC_OTH_HH_SH_E!U28+FC_OTH_HH_SC_E!U28+FC_OTH_HH_WH_E!U28+FC_OTH_HH_CO_E!U28</f>
        <v>0</v>
      </c>
      <c r="V28" s="8">
        <f>FC_OTH_HH_SH_E!V28+FC_OTH_HH_SC_E!V28+FC_OTH_HH_WH_E!V28+FC_OTH_HH_CO_E!V28</f>
        <v>0</v>
      </c>
      <c r="W28" s="8">
        <f>FC_OTH_HH_SH_E!W28+FC_OTH_HH_SC_E!W28+FC_OTH_HH_WH_E!W28+FC_OTH_HH_CO_E!W28</f>
        <v>0</v>
      </c>
      <c r="X28" s="8">
        <f>FC_OTH_HH_SH_E!X28+FC_OTH_HH_SC_E!X28+FC_OTH_HH_WH_E!X28+FC_OTH_HH_CO_E!X28</f>
        <v>0</v>
      </c>
      <c r="Y28" s="8">
        <f>FC_OTH_HH_SH_E!Y28+FC_OTH_HH_SC_E!Y28+FC_OTH_HH_WH_E!Y28+FC_OTH_HH_CO_E!Y28</f>
        <v>0</v>
      </c>
      <c r="Z28" s="8">
        <f>FC_OTH_HH_SH_E!Z28+FC_OTH_HH_SC_E!Z28+FC_OTH_HH_WH_E!Z28+FC_OTH_HH_CO_E!Z28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FC_OTH_HH_SH_E!C29+FC_OTH_HH_SC_E!C29+FC_OTH_HH_WH_E!C29+FC_OTH_HH_CO_E!C29</f>
        <v>0</v>
      </c>
      <c r="D29" s="8">
        <f>FC_OTH_HH_SH_E!D29+FC_OTH_HH_SC_E!D29+FC_OTH_HH_WH_E!D29+FC_OTH_HH_CO_E!D29</f>
        <v>0</v>
      </c>
      <c r="E29" s="8">
        <f>FC_OTH_HH_SH_E!E29+FC_OTH_HH_SC_E!E29+FC_OTH_HH_WH_E!E29+FC_OTH_HH_CO_E!E29</f>
        <v>0</v>
      </c>
      <c r="F29" s="8">
        <f>FC_OTH_HH_SH_E!F29+FC_OTH_HH_SC_E!F29+FC_OTH_HH_WH_E!F29+FC_OTH_HH_CO_E!F29</f>
        <v>0</v>
      </c>
      <c r="G29" s="8">
        <f>FC_OTH_HH_SH_E!G29+FC_OTH_HH_SC_E!G29+FC_OTH_HH_WH_E!G29+FC_OTH_HH_CO_E!G29</f>
        <v>0</v>
      </c>
      <c r="H29" s="8">
        <f>FC_OTH_HH_SH_E!H29+FC_OTH_HH_SC_E!H29+FC_OTH_HH_WH_E!H29+FC_OTH_HH_CO_E!H29</f>
        <v>0</v>
      </c>
      <c r="I29" s="8">
        <f>FC_OTH_HH_SH_E!I29+FC_OTH_HH_SC_E!I29+FC_OTH_HH_WH_E!I29+FC_OTH_HH_CO_E!I29</f>
        <v>0</v>
      </c>
      <c r="J29" s="8">
        <f>FC_OTH_HH_SH_E!J29+FC_OTH_HH_SC_E!J29+FC_OTH_HH_WH_E!J29+FC_OTH_HH_CO_E!J29</f>
        <v>0</v>
      </c>
      <c r="K29" s="8">
        <f>FC_OTH_HH_SH_E!K29+FC_OTH_HH_SC_E!K29+FC_OTH_HH_WH_E!K29+FC_OTH_HH_CO_E!K29</f>
        <v>0</v>
      </c>
      <c r="L29" s="8">
        <f>FC_OTH_HH_SH_E!L29+FC_OTH_HH_SC_E!L29+FC_OTH_HH_WH_E!L29+FC_OTH_HH_CO_E!L29</f>
        <v>0</v>
      </c>
      <c r="M29" s="8">
        <f>FC_OTH_HH_SH_E!M29+FC_OTH_HH_SC_E!M29+FC_OTH_HH_WH_E!M29+FC_OTH_HH_CO_E!M29</f>
        <v>0</v>
      </c>
      <c r="N29" s="8">
        <f>FC_OTH_HH_SH_E!N29+FC_OTH_HH_SC_E!N29+FC_OTH_HH_WH_E!N29+FC_OTH_HH_CO_E!N29</f>
        <v>0</v>
      </c>
      <c r="O29" s="8">
        <f>FC_OTH_HH_SH_E!O29+FC_OTH_HH_SC_E!O29+FC_OTH_HH_WH_E!O29+FC_OTH_HH_CO_E!O29</f>
        <v>0</v>
      </c>
      <c r="P29" s="8">
        <f>FC_OTH_HH_SH_E!P29+FC_OTH_HH_SC_E!P29+FC_OTH_HH_WH_E!P29+FC_OTH_HH_CO_E!P29</f>
        <v>0</v>
      </c>
      <c r="Q29" s="8">
        <f>FC_OTH_HH_SH_E!Q29+FC_OTH_HH_SC_E!Q29+FC_OTH_HH_WH_E!Q29+FC_OTH_HH_CO_E!Q29</f>
        <v>0</v>
      </c>
      <c r="R29" s="8">
        <f>FC_OTH_HH_SH_E!R29+FC_OTH_HH_SC_E!R29+FC_OTH_HH_WH_E!R29+FC_OTH_HH_CO_E!R29</f>
        <v>0</v>
      </c>
      <c r="S29" s="8">
        <f>FC_OTH_HH_SH_E!S29+FC_OTH_HH_SC_E!S29+FC_OTH_HH_WH_E!S29+FC_OTH_HH_CO_E!S29</f>
        <v>0</v>
      </c>
      <c r="T29" s="8">
        <f>FC_OTH_HH_SH_E!T29+FC_OTH_HH_SC_E!T29+FC_OTH_HH_WH_E!T29+FC_OTH_HH_CO_E!T29</f>
        <v>0</v>
      </c>
      <c r="U29" s="8">
        <f>FC_OTH_HH_SH_E!U29+FC_OTH_HH_SC_E!U29+FC_OTH_HH_WH_E!U29+FC_OTH_HH_CO_E!U29</f>
        <v>0</v>
      </c>
      <c r="V29" s="8">
        <f>FC_OTH_HH_SH_E!V29+FC_OTH_HH_SC_E!V29+FC_OTH_HH_WH_E!V29+FC_OTH_HH_CO_E!V29</f>
        <v>0</v>
      </c>
      <c r="W29" s="8">
        <f>FC_OTH_HH_SH_E!W29+FC_OTH_HH_SC_E!W29+FC_OTH_HH_WH_E!W29+FC_OTH_HH_CO_E!W29</f>
        <v>0</v>
      </c>
      <c r="X29" s="8">
        <f>FC_OTH_HH_SH_E!X29+FC_OTH_HH_SC_E!X29+FC_OTH_HH_WH_E!X29+FC_OTH_HH_CO_E!X29</f>
        <v>0</v>
      </c>
      <c r="Y29" s="8">
        <f>FC_OTH_HH_SH_E!Y29+FC_OTH_HH_SC_E!Y29+FC_OTH_HH_WH_E!Y29+FC_OTH_HH_CO_E!Y29</f>
        <v>0</v>
      </c>
      <c r="Z29" s="8">
        <f>FC_OTH_HH_SH_E!Z29+FC_OTH_HH_SC_E!Z29+FC_OTH_HH_WH_E!Z29+FC_OTH_HH_CO_E!Z29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FC_OTH_HH_SH_E!C30+FC_OTH_HH_SC_E!C30+FC_OTH_HH_WH_E!C30+FC_OTH_HH_CO_E!C30</f>
        <v>0</v>
      </c>
      <c r="D30" s="8">
        <f>FC_OTH_HH_SH_E!D30+FC_OTH_HH_SC_E!D30+FC_OTH_HH_WH_E!D30+FC_OTH_HH_CO_E!D30</f>
        <v>0</v>
      </c>
      <c r="E30" s="8">
        <f>FC_OTH_HH_SH_E!E30+FC_OTH_HH_SC_E!E30+FC_OTH_HH_WH_E!E30+FC_OTH_HH_CO_E!E30</f>
        <v>0</v>
      </c>
      <c r="F30" s="8">
        <f>FC_OTH_HH_SH_E!F30+FC_OTH_HH_SC_E!F30+FC_OTH_HH_WH_E!F30+FC_OTH_HH_CO_E!F30</f>
        <v>0</v>
      </c>
      <c r="G30" s="8">
        <f>FC_OTH_HH_SH_E!G30+FC_OTH_HH_SC_E!G30+FC_OTH_HH_WH_E!G30+FC_OTH_HH_CO_E!G30</f>
        <v>0</v>
      </c>
      <c r="H30" s="8">
        <f>FC_OTH_HH_SH_E!H30+FC_OTH_HH_SC_E!H30+FC_OTH_HH_WH_E!H30+FC_OTH_HH_CO_E!H30</f>
        <v>0</v>
      </c>
      <c r="I30" s="8">
        <f>FC_OTH_HH_SH_E!I30+FC_OTH_HH_SC_E!I30+FC_OTH_HH_WH_E!I30+FC_OTH_HH_CO_E!I30</f>
        <v>0</v>
      </c>
      <c r="J30" s="8">
        <f>FC_OTH_HH_SH_E!J30+FC_OTH_HH_SC_E!J30+FC_OTH_HH_WH_E!J30+FC_OTH_HH_CO_E!J30</f>
        <v>0</v>
      </c>
      <c r="K30" s="8">
        <f>FC_OTH_HH_SH_E!K30+FC_OTH_HH_SC_E!K30+FC_OTH_HH_WH_E!K30+FC_OTH_HH_CO_E!K30</f>
        <v>0</v>
      </c>
      <c r="L30" s="8">
        <f>FC_OTH_HH_SH_E!L30+FC_OTH_HH_SC_E!L30+FC_OTH_HH_WH_E!L30+FC_OTH_HH_CO_E!L30</f>
        <v>0</v>
      </c>
      <c r="M30" s="8">
        <f>FC_OTH_HH_SH_E!M30+FC_OTH_HH_SC_E!M30+FC_OTH_HH_WH_E!M30+FC_OTH_HH_CO_E!M30</f>
        <v>0</v>
      </c>
      <c r="N30" s="8">
        <f>FC_OTH_HH_SH_E!N30+FC_OTH_HH_SC_E!N30+FC_OTH_HH_WH_E!N30+FC_OTH_HH_CO_E!N30</f>
        <v>0</v>
      </c>
      <c r="O30" s="8">
        <f>FC_OTH_HH_SH_E!O30+FC_OTH_HH_SC_E!O30+FC_OTH_HH_WH_E!O30+FC_OTH_HH_CO_E!O30</f>
        <v>0</v>
      </c>
      <c r="P30" s="8">
        <f>FC_OTH_HH_SH_E!P30+FC_OTH_HH_SC_E!P30+FC_OTH_HH_WH_E!P30+FC_OTH_HH_CO_E!P30</f>
        <v>0</v>
      </c>
      <c r="Q30" s="8">
        <f>FC_OTH_HH_SH_E!Q30+FC_OTH_HH_SC_E!Q30+FC_OTH_HH_WH_E!Q30+FC_OTH_HH_CO_E!Q30</f>
        <v>0</v>
      </c>
      <c r="R30" s="8">
        <f>FC_OTH_HH_SH_E!R30+FC_OTH_HH_SC_E!R30+FC_OTH_HH_WH_E!R30+FC_OTH_HH_CO_E!R30</f>
        <v>0</v>
      </c>
      <c r="S30" s="8">
        <f>FC_OTH_HH_SH_E!S30+FC_OTH_HH_SC_E!S30+FC_OTH_HH_WH_E!S30+FC_OTH_HH_CO_E!S30</f>
        <v>0</v>
      </c>
      <c r="T30" s="8">
        <f>FC_OTH_HH_SH_E!T30+FC_OTH_HH_SC_E!T30+FC_OTH_HH_WH_E!T30+FC_OTH_HH_CO_E!T30</f>
        <v>0</v>
      </c>
      <c r="U30" s="8">
        <f>FC_OTH_HH_SH_E!U30+FC_OTH_HH_SC_E!U30+FC_OTH_HH_WH_E!U30+FC_OTH_HH_CO_E!U30</f>
        <v>0</v>
      </c>
      <c r="V30" s="8">
        <f>FC_OTH_HH_SH_E!V30+FC_OTH_HH_SC_E!V30+FC_OTH_HH_WH_E!V30+FC_OTH_HH_CO_E!V30</f>
        <v>0</v>
      </c>
      <c r="W30" s="8">
        <f>FC_OTH_HH_SH_E!W30+FC_OTH_HH_SC_E!W30+FC_OTH_HH_WH_E!W30+FC_OTH_HH_CO_E!W30</f>
        <v>0</v>
      </c>
      <c r="X30" s="8">
        <f>FC_OTH_HH_SH_E!X30+FC_OTH_HH_SC_E!X30+FC_OTH_HH_WH_E!X30+FC_OTH_HH_CO_E!X30</f>
        <v>0</v>
      </c>
      <c r="Y30" s="8">
        <f>FC_OTH_HH_SH_E!Y30+FC_OTH_HH_SC_E!Y30+FC_OTH_HH_WH_E!Y30+FC_OTH_HH_CO_E!Y30</f>
        <v>0</v>
      </c>
      <c r="Z30" s="8">
        <f>FC_OTH_HH_SH_E!Z30+FC_OTH_HH_SC_E!Z30+FC_OTH_HH_WH_E!Z30+FC_OTH_HH_CO_E!Z30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FC_OTH_HH_SH_E!C31+FC_OTH_HH_SC_E!C31+FC_OTH_HH_WH_E!C31+FC_OTH_HH_CO_E!C31</f>
        <v>0</v>
      </c>
      <c r="D31" s="8">
        <f>FC_OTH_HH_SH_E!D31+FC_OTH_HH_SC_E!D31+FC_OTH_HH_WH_E!D31+FC_OTH_HH_CO_E!D31</f>
        <v>0</v>
      </c>
      <c r="E31" s="8">
        <f>FC_OTH_HH_SH_E!E31+FC_OTH_HH_SC_E!E31+FC_OTH_HH_WH_E!E31+FC_OTH_HH_CO_E!E31</f>
        <v>0</v>
      </c>
      <c r="F31" s="8">
        <f>FC_OTH_HH_SH_E!F31+FC_OTH_HH_SC_E!F31+FC_OTH_HH_WH_E!F31+FC_OTH_HH_CO_E!F31</f>
        <v>0</v>
      </c>
      <c r="G31" s="8">
        <f>FC_OTH_HH_SH_E!G31+FC_OTH_HH_SC_E!G31+FC_OTH_HH_WH_E!G31+FC_OTH_HH_CO_E!G31</f>
        <v>0</v>
      </c>
      <c r="H31" s="8">
        <f>FC_OTH_HH_SH_E!H31+FC_OTH_HH_SC_E!H31+FC_OTH_HH_WH_E!H31+FC_OTH_HH_CO_E!H31</f>
        <v>0</v>
      </c>
      <c r="I31" s="8">
        <f>FC_OTH_HH_SH_E!I31+FC_OTH_HH_SC_E!I31+FC_OTH_HH_WH_E!I31+FC_OTH_HH_CO_E!I31</f>
        <v>0</v>
      </c>
      <c r="J31" s="8">
        <f>FC_OTH_HH_SH_E!J31+FC_OTH_HH_SC_E!J31+FC_OTH_HH_WH_E!J31+FC_OTH_HH_CO_E!J31</f>
        <v>0</v>
      </c>
      <c r="K31" s="8">
        <f>FC_OTH_HH_SH_E!K31+FC_OTH_HH_SC_E!K31+FC_OTH_HH_WH_E!K31+FC_OTH_HH_CO_E!K31</f>
        <v>0</v>
      </c>
      <c r="L31" s="8">
        <f>FC_OTH_HH_SH_E!L31+FC_OTH_HH_SC_E!L31+FC_OTH_HH_WH_E!L31+FC_OTH_HH_CO_E!L31</f>
        <v>0</v>
      </c>
      <c r="M31" s="8">
        <f>FC_OTH_HH_SH_E!M31+FC_OTH_HH_SC_E!M31+FC_OTH_HH_WH_E!M31+FC_OTH_HH_CO_E!M31</f>
        <v>0</v>
      </c>
      <c r="N31" s="8">
        <f>FC_OTH_HH_SH_E!N31+FC_OTH_HH_SC_E!N31+FC_OTH_HH_WH_E!N31+FC_OTH_HH_CO_E!N31</f>
        <v>0</v>
      </c>
      <c r="O31" s="8">
        <f>FC_OTH_HH_SH_E!O31+FC_OTH_HH_SC_E!O31+FC_OTH_HH_WH_E!O31+FC_OTH_HH_CO_E!O31</f>
        <v>0</v>
      </c>
      <c r="P31" s="8">
        <f>FC_OTH_HH_SH_E!P31+FC_OTH_HH_SC_E!P31+FC_OTH_HH_WH_E!P31+FC_OTH_HH_CO_E!P31</f>
        <v>0</v>
      </c>
      <c r="Q31" s="8">
        <f>FC_OTH_HH_SH_E!Q31+FC_OTH_HH_SC_E!Q31+FC_OTH_HH_WH_E!Q31+FC_OTH_HH_CO_E!Q31</f>
        <v>0</v>
      </c>
      <c r="R31" s="8">
        <f>FC_OTH_HH_SH_E!R31+FC_OTH_HH_SC_E!R31+FC_OTH_HH_WH_E!R31+FC_OTH_HH_CO_E!R31</f>
        <v>0</v>
      </c>
      <c r="S31" s="8">
        <f>FC_OTH_HH_SH_E!S31+FC_OTH_HH_SC_E!S31+FC_OTH_HH_WH_E!S31+FC_OTH_HH_CO_E!S31</f>
        <v>0</v>
      </c>
      <c r="T31" s="8">
        <f>FC_OTH_HH_SH_E!T31+FC_OTH_HH_SC_E!T31+FC_OTH_HH_WH_E!T31+FC_OTH_HH_CO_E!T31</f>
        <v>0</v>
      </c>
      <c r="U31" s="8">
        <f>FC_OTH_HH_SH_E!U31+FC_OTH_HH_SC_E!U31+FC_OTH_HH_WH_E!U31+FC_OTH_HH_CO_E!U31</f>
        <v>0</v>
      </c>
      <c r="V31" s="8">
        <f>FC_OTH_HH_SH_E!V31+FC_OTH_HH_SC_E!V31+FC_OTH_HH_WH_E!V31+FC_OTH_HH_CO_E!V31</f>
        <v>0</v>
      </c>
      <c r="W31" s="8">
        <f>FC_OTH_HH_SH_E!W31+FC_OTH_HH_SC_E!W31+FC_OTH_HH_WH_E!W31+FC_OTH_HH_CO_E!W31</f>
        <v>0</v>
      </c>
      <c r="X31" s="8">
        <f>FC_OTH_HH_SH_E!X31+FC_OTH_HH_SC_E!X31+FC_OTH_HH_WH_E!X31+FC_OTH_HH_CO_E!X31</f>
        <v>0</v>
      </c>
      <c r="Y31" s="8">
        <f>FC_OTH_HH_SH_E!Y31+FC_OTH_HH_SC_E!Y31+FC_OTH_HH_WH_E!Y31+FC_OTH_HH_CO_E!Y31</f>
        <v>0</v>
      </c>
      <c r="Z31" s="8">
        <f>FC_OTH_HH_SH_E!Z31+FC_OTH_HH_SC_E!Z31+FC_OTH_HH_WH_E!Z31+FC_OTH_HH_CO_E!Z31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FC_OTH_HH_SH_E!C32+FC_OTH_HH_SC_E!C32+FC_OTH_HH_WH_E!C32+FC_OTH_HH_CO_E!C32</f>
        <v>0</v>
      </c>
      <c r="D32" s="8">
        <f>FC_OTH_HH_SH_E!D32+FC_OTH_HH_SC_E!D32+FC_OTH_HH_WH_E!D32+FC_OTH_HH_CO_E!D32</f>
        <v>0</v>
      </c>
      <c r="E32" s="8">
        <f>FC_OTH_HH_SH_E!E32+FC_OTH_HH_SC_E!E32+FC_OTH_HH_WH_E!E32+FC_OTH_HH_CO_E!E32</f>
        <v>0</v>
      </c>
      <c r="F32" s="8">
        <f>FC_OTH_HH_SH_E!F32+FC_OTH_HH_SC_E!F32+FC_OTH_HH_WH_E!F32+FC_OTH_HH_CO_E!F32</f>
        <v>0</v>
      </c>
      <c r="G32" s="8">
        <f>FC_OTH_HH_SH_E!G32+FC_OTH_HH_SC_E!G32+FC_OTH_HH_WH_E!G32+FC_OTH_HH_CO_E!G32</f>
        <v>0</v>
      </c>
      <c r="H32" s="8">
        <f>FC_OTH_HH_SH_E!H32+FC_OTH_HH_SC_E!H32+FC_OTH_HH_WH_E!H32+FC_OTH_HH_CO_E!H32</f>
        <v>0</v>
      </c>
      <c r="I32" s="8">
        <f>FC_OTH_HH_SH_E!I32+FC_OTH_HH_SC_E!I32+FC_OTH_HH_WH_E!I32+FC_OTH_HH_CO_E!I32</f>
        <v>0</v>
      </c>
      <c r="J32" s="8">
        <f>FC_OTH_HH_SH_E!J32+FC_OTH_HH_SC_E!J32+FC_OTH_HH_WH_E!J32+FC_OTH_HH_CO_E!J32</f>
        <v>0</v>
      </c>
      <c r="K32" s="8">
        <f>FC_OTH_HH_SH_E!K32+FC_OTH_HH_SC_E!K32+FC_OTH_HH_WH_E!K32+FC_OTH_HH_CO_E!K32</f>
        <v>0</v>
      </c>
      <c r="L32" s="8">
        <f>FC_OTH_HH_SH_E!L32+FC_OTH_HH_SC_E!L32+FC_OTH_HH_WH_E!L32+FC_OTH_HH_CO_E!L32</f>
        <v>0</v>
      </c>
      <c r="M32" s="8">
        <f>FC_OTH_HH_SH_E!M32+FC_OTH_HH_SC_E!M32+FC_OTH_HH_WH_E!M32+FC_OTH_HH_CO_E!M32</f>
        <v>0</v>
      </c>
      <c r="N32" s="8">
        <f>FC_OTH_HH_SH_E!N32+FC_OTH_HH_SC_E!N32+FC_OTH_HH_WH_E!N32+FC_OTH_HH_CO_E!N32</f>
        <v>0</v>
      </c>
      <c r="O32" s="8">
        <f>FC_OTH_HH_SH_E!O32+FC_OTH_HH_SC_E!O32+FC_OTH_HH_WH_E!O32+FC_OTH_HH_CO_E!O32</f>
        <v>0</v>
      </c>
      <c r="P32" s="8">
        <f>FC_OTH_HH_SH_E!P32+FC_OTH_HH_SC_E!P32+FC_OTH_HH_WH_E!P32+FC_OTH_HH_CO_E!P32</f>
        <v>0</v>
      </c>
      <c r="Q32" s="8">
        <f>FC_OTH_HH_SH_E!Q32+FC_OTH_HH_SC_E!Q32+FC_OTH_HH_WH_E!Q32+FC_OTH_HH_CO_E!Q32</f>
        <v>0</v>
      </c>
      <c r="R32" s="8">
        <f>FC_OTH_HH_SH_E!R32+FC_OTH_HH_SC_E!R32+FC_OTH_HH_WH_E!R32+FC_OTH_HH_CO_E!R32</f>
        <v>0</v>
      </c>
      <c r="S32" s="8">
        <f>FC_OTH_HH_SH_E!S32+FC_OTH_HH_SC_E!S32+FC_OTH_HH_WH_E!S32+FC_OTH_HH_CO_E!S32</f>
        <v>0</v>
      </c>
      <c r="T32" s="8">
        <f>FC_OTH_HH_SH_E!T32+FC_OTH_HH_SC_E!T32+FC_OTH_HH_WH_E!T32+FC_OTH_HH_CO_E!T32</f>
        <v>0</v>
      </c>
      <c r="U32" s="8">
        <f>FC_OTH_HH_SH_E!U32+FC_OTH_HH_SC_E!U32+FC_OTH_HH_WH_E!U32+FC_OTH_HH_CO_E!U32</f>
        <v>0</v>
      </c>
      <c r="V32" s="8">
        <f>FC_OTH_HH_SH_E!V32+FC_OTH_HH_SC_E!V32+FC_OTH_HH_WH_E!V32+FC_OTH_HH_CO_E!V32</f>
        <v>0</v>
      </c>
      <c r="W32" s="8">
        <f>FC_OTH_HH_SH_E!W32+FC_OTH_HH_SC_E!W32+FC_OTH_HH_WH_E!W32+FC_OTH_HH_CO_E!W32</f>
        <v>0</v>
      </c>
      <c r="X32" s="8">
        <f>FC_OTH_HH_SH_E!X32+FC_OTH_HH_SC_E!X32+FC_OTH_HH_WH_E!X32+FC_OTH_HH_CO_E!X32</f>
        <v>0</v>
      </c>
      <c r="Y32" s="8">
        <f>FC_OTH_HH_SH_E!Y32+FC_OTH_HH_SC_E!Y32+FC_OTH_HH_WH_E!Y32+FC_OTH_HH_CO_E!Y32</f>
        <v>0</v>
      </c>
      <c r="Z32" s="8">
        <f>FC_OTH_HH_SH_E!Z32+FC_OTH_HH_SC_E!Z32+FC_OTH_HH_WH_E!Z32+FC_OTH_HH_CO_E!Z32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1924.9874179399308</v>
      </c>
      <c r="D33" s="19">
        <f t="shared" si="18"/>
        <v>1898.2251796811431</v>
      </c>
      <c r="E33" s="19">
        <f t="shared" si="18"/>
        <v>1896.7328622000002</v>
      </c>
      <c r="F33" s="19">
        <f t="shared" si="18"/>
        <v>2168.0355794570287</v>
      </c>
      <c r="G33" s="19">
        <f t="shared" si="18"/>
        <v>2144.0972875038219</v>
      </c>
      <c r="H33" s="19">
        <f t="shared" si="18"/>
        <v>1942.3904278669206</v>
      </c>
      <c r="I33" s="19">
        <f t="shared" si="18"/>
        <v>1818.6878786400002</v>
      </c>
      <c r="J33" s="19">
        <f t="shared" si="18"/>
        <v>1744.06051404</v>
      </c>
      <c r="K33" s="19">
        <f t="shared" si="18"/>
        <v>1612.6301721599998</v>
      </c>
      <c r="L33" s="19">
        <f t="shared" si="18"/>
        <v>1585.4503982399999</v>
      </c>
      <c r="M33" s="19">
        <f t="shared" si="18"/>
        <v>1709.2057233600001</v>
      </c>
      <c r="N33" s="19">
        <f t="shared" si="18"/>
        <v>1594.9477980000001</v>
      </c>
      <c r="O33" s="19">
        <f t="shared" si="18"/>
        <v>1437.81198012</v>
      </c>
      <c r="P33" s="19">
        <f t="shared" si="18"/>
        <v>1390.1948704800002</v>
      </c>
      <c r="Q33" s="19">
        <f t="shared" si="18"/>
        <v>1264.2887858399999</v>
      </c>
      <c r="R33" s="19">
        <f t="shared" si="18"/>
        <v>1170.2709428400001</v>
      </c>
      <c r="S33" s="19">
        <f t="shared" si="18"/>
        <v>1161.8467495199998</v>
      </c>
      <c r="T33" s="19">
        <f t="shared" si="18"/>
        <v>1154.3650794</v>
      </c>
      <c r="U33" s="19">
        <f t="shared" si="18"/>
        <v>1138.2423462000002</v>
      </c>
      <c r="V33" s="19">
        <f t="shared" si="18"/>
        <v>1099.1149545600001</v>
      </c>
      <c r="W33" s="19">
        <f t="shared" si="18"/>
        <v>1212.7203320400001</v>
      </c>
      <c r="X33" s="19">
        <f t="shared" si="18"/>
        <v>1063.1403392400002</v>
      </c>
      <c r="Y33" s="19">
        <f t="shared" ref="Y33:Z33" si="19">SUM(Y34:Y50)</f>
        <v>955.81242684000006</v>
      </c>
      <c r="Z33" s="19">
        <f t="shared" si="19"/>
        <v>898.32818520000023</v>
      </c>
    </row>
    <row r="34" spans="1:26" ht="11.25" customHeight="1" x14ac:dyDescent="0.2">
      <c r="A34" s="28" t="s">
        <v>54</v>
      </c>
      <c r="B34" s="7" t="s">
        <v>55</v>
      </c>
      <c r="C34" s="8">
        <f>FC_OTH_HH_SH_E!C34+FC_OTH_HH_SC_E!C34+FC_OTH_HH_WH_E!C34+FC_OTH_HH_CO_E!C34</f>
        <v>0</v>
      </c>
      <c r="D34" s="8">
        <f>FC_OTH_HH_SH_E!D34+FC_OTH_HH_SC_E!D34+FC_OTH_HH_WH_E!D34+FC_OTH_HH_CO_E!D34</f>
        <v>0</v>
      </c>
      <c r="E34" s="8">
        <f>FC_OTH_HH_SH_E!E34+FC_OTH_HH_SC_E!E34+FC_OTH_HH_WH_E!E34+FC_OTH_HH_CO_E!E34</f>
        <v>0</v>
      </c>
      <c r="F34" s="8">
        <f>FC_OTH_HH_SH_E!F34+FC_OTH_HH_SC_E!F34+FC_OTH_HH_WH_E!F34+FC_OTH_HH_CO_E!F34</f>
        <v>0</v>
      </c>
      <c r="G34" s="8">
        <f>FC_OTH_HH_SH_E!G34+FC_OTH_HH_SC_E!G34+FC_OTH_HH_WH_E!G34+FC_OTH_HH_CO_E!G34</f>
        <v>0</v>
      </c>
      <c r="H34" s="8">
        <f>FC_OTH_HH_SH_E!H34+FC_OTH_HH_SC_E!H34+FC_OTH_HH_WH_E!H34+FC_OTH_HH_CO_E!H34</f>
        <v>0</v>
      </c>
      <c r="I34" s="8">
        <f>FC_OTH_HH_SH_E!I34+FC_OTH_HH_SC_E!I34+FC_OTH_HH_WH_E!I34+FC_OTH_HH_CO_E!I34</f>
        <v>0</v>
      </c>
      <c r="J34" s="8">
        <f>FC_OTH_HH_SH_E!J34+FC_OTH_HH_SC_E!J34+FC_OTH_HH_WH_E!J34+FC_OTH_HH_CO_E!J34</f>
        <v>0</v>
      </c>
      <c r="K34" s="8">
        <f>FC_OTH_HH_SH_E!K34+FC_OTH_HH_SC_E!K34+FC_OTH_HH_WH_E!K34+FC_OTH_HH_CO_E!K34</f>
        <v>0</v>
      </c>
      <c r="L34" s="8">
        <f>FC_OTH_HH_SH_E!L34+FC_OTH_HH_SC_E!L34+FC_OTH_HH_WH_E!L34+FC_OTH_HH_CO_E!L34</f>
        <v>0</v>
      </c>
      <c r="M34" s="8">
        <f>FC_OTH_HH_SH_E!M34+FC_OTH_HH_SC_E!M34+FC_OTH_HH_WH_E!M34+FC_OTH_HH_CO_E!M34</f>
        <v>0</v>
      </c>
      <c r="N34" s="8">
        <f>FC_OTH_HH_SH_E!N34+FC_OTH_HH_SC_E!N34+FC_OTH_HH_WH_E!N34+FC_OTH_HH_CO_E!N34</f>
        <v>0</v>
      </c>
      <c r="O34" s="8">
        <f>FC_OTH_HH_SH_E!O34+FC_OTH_HH_SC_E!O34+FC_OTH_HH_WH_E!O34+FC_OTH_HH_CO_E!O34</f>
        <v>0</v>
      </c>
      <c r="P34" s="8">
        <f>FC_OTH_HH_SH_E!P34+FC_OTH_HH_SC_E!P34+FC_OTH_HH_WH_E!P34+FC_OTH_HH_CO_E!P34</f>
        <v>0</v>
      </c>
      <c r="Q34" s="8">
        <f>FC_OTH_HH_SH_E!Q34+FC_OTH_HH_SC_E!Q34+FC_OTH_HH_WH_E!Q34+FC_OTH_HH_CO_E!Q34</f>
        <v>0</v>
      </c>
      <c r="R34" s="8">
        <f>FC_OTH_HH_SH_E!R34+FC_OTH_HH_SC_E!R34+FC_OTH_HH_WH_E!R34+FC_OTH_HH_CO_E!R34</f>
        <v>0</v>
      </c>
      <c r="S34" s="8">
        <f>FC_OTH_HH_SH_E!S34+FC_OTH_HH_SC_E!S34+FC_OTH_HH_WH_E!S34+FC_OTH_HH_CO_E!S34</f>
        <v>0</v>
      </c>
      <c r="T34" s="8">
        <f>FC_OTH_HH_SH_E!T34+FC_OTH_HH_SC_E!T34+FC_OTH_HH_WH_E!T34+FC_OTH_HH_CO_E!T34</f>
        <v>0</v>
      </c>
      <c r="U34" s="8">
        <f>FC_OTH_HH_SH_E!U34+FC_OTH_HH_SC_E!U34+FC_OTH_HH_WH_E!U34+FC_OTH_HH_CO_E!U34</f>
        <v>0</v>
      </c>
      <c r="V34" s="8">
        <f>FC_OTH_HH_SH_E!V34+FC_OTH_HH_SC_E!V34+FC_OTH_HH_WH_E!V34+FC_OTH_HH_CO_E!V34</f>
        <v>0</v>
      </c>
      <c r="W34" s="8">
        <f>FC_OTH_HH_SH_E!W34+FC_OTH_HH_SC_E!W34+FC_OTH_HH_WH_E!W34+FC_OTH_HH_CO_E!W34</f>
        <v>0</v>
      </c>
      <c r="X34" s="8">
        <f>FC_OTH_HH_SH_E!X34+FC_OTH_HH_SC_E!X34+FC_OTH_HH_WH_E!X34+FC_OTH_HH_CO_E!X34</f>
        <v>0</v>
      </c>
      <c r="Y34" s="8">
        <f>FC_OTH_HH_SH_E!Y34+FC_OTH_HH_SC_E!Y34+FC_OTH_HH_WH_E!Y34+FC_OTH_HH_CO_E!Y34</f>
        <v>0</v>
      </c>
      <c r="Z34" s="8">
        <f>FC_OTH_HH_SH_E!Z34+FC_OTH_HH_SC_E!Z34+FC_OTH_HH_WH_E!Z34+FC_OTH_HH_CO_E!Z34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FC_OTH_HH_SH_E!C35+FC_OTH_HH_SC_E!C35+FC_OTH_HH_WH_E!C35+FC_OTH_HH_CO_E!C35</f>
        <v>0</v>
      </c>
      <c r="D35" s="8">
        <f>FC_OTH_HH_SH_E!D35+FC_OTH_HH_SC_E!D35+FC_OTH_HH_WH_E!D35+FC_OTH_HH_CO_E!D35</f>
        <v>0</v>
      </c>
      <c r="E35" s="8">
        <f>FC_OTH_HH_SH_E!E35+FC_OTH_HH_SC_E!E35+FC_OTH_HH_WH_E!E35+FC_OTH_HH_CO_E!E35</f>
        <v>0</v>
      </c>
      <c r="F35" s="8">
        <f>FC_OTH_HH_SH_E!F35+FC_OTH_HH_SC_E!F35+FC_OTH_HH_WH_E!F35+FC_OTH_HH_CO_E!F35</f>
        <v>0</v>
      </c>
      <c r="G35" s="8">
        <f>FC_OTH_HH_SH_E!G35+FC_OTH_HH_SC_E!G35+FC_OTH_HH_WH_E!G35+FC_OTH_HH_CO_E!G35</f>
        <v>0</v>
      </c>
      <c r="H35" s="8">
        <f>FC_OTH_HH_SH_E!H35+FC_OTH_HH_SC_E!H35+FC_OTH_HH_WH_E!H35+FC_OTH_HH_CO_E!H35</f>
        <v>0</v>
      </c>
      <c r="I35" s="8">
        <f>FC_OTH_HH_SH_E!I35+FC_OTH_HH_SC_E!I35+FC_OTH_HH_WH_E!I35+FC_OTH_HH_CO_E!I35</f>
        <v>0</v>
      </c>
      <c r="J35" s="8">
        <f>FC_OTH_HH_SH_E!J35+FC_OTH_HH_SC_E!J35+FC_OTH_HH_WH_E!J35+FC_OTH_HH_CO_E!J35</f>
        <v>0</v>
      </c>
      <c r="K35" s="8">
        <f>FC_OTH_HH_SH_E!K35+FC_OTH_HH_SC_E!K35+FC_OTH_HH_WH_E!K35+FC_OTH_HH_CO_E!K35</f>
        <v>0</v>
      </c>
      <c r="L35" s="8">
        <f>FC_OTH_HH_SH_E!L35+FC_OTH_HH_SC_E!L35+FC_OTH_HH_WH_E!L35+FC_OTH_HH_CO_E!L35</f>
        <v>0</v>
      </c>
      <c r="M35" s="8">
        <f>FC_OTH_HH_SH_E!M35+FC_OTH_HH_SC_E!M35+FC_OTH_HH_WH_E!M35+FC_OTH_HH_CO_E!M35</f>
        <v>0</v>
      </c>
      <c r="N35" s="8">
        <f>FC_OTH_HH_SH_E!N35+FC_OTH_HH_SC_E!N35+FC_OTH_HH_WH_E!N35+FC_OTH_HH_CO_E!N35</f>
        <v>0</v>
      </c>
      <c r="O35" s="8">
        <f>FC_OTH_HH_SH_E!O35+FC_OTH_HH_SC_E!O35+FC_OTH_HH_WH_E!O35+FC_OTH_HH_CO_E!O35</f>
        <v>0</v>
      </c>
      <c r="P35" s="8">
        <f>FC_OTH_HH_SH_E!P35+FC_OTH_HH_SC_E!P35+FC_OTH_HH_WH_E!P35+FC_OTH_HH_CO_E!P35</f>
        <v>0</v>
      </c>
      <c r="Q35" s="8">
        <f>FC_OTH_HH_SH_E!Q35+FC_OTH_HH_SC_E!Q35+FC_OTH_HH_WH_E!Q35+FC_OTH_HH_CO_E!Q35</f>
        <v>0</v>
      </c>
      <c r="R35" s="8">
        <f>FC_OTH_HH_SH_E!R35+FC_OTH_HH_SC_E!R35+FC_OTH_HH_WH_E!R35+FC_OTH_HH_CO_E!R35</f>
        <v>0</v>
      </c>
      <c r="S35" s="8">
        <f>FC_OTH_HH_SH_E!S35+FC_OTH_HH_SC_E!S35+FC_OTH_HH_WH_E!S35+FC_OTH_HH_CO_E!S35</f>
        <v>0</v>
      </c>
      <c r="T35" s="8">
        <f>FC_OTH_HH_SH_E!T35+FC_OTH_HH_SC_E!T35+FC_OTH_HH_WH_E!T35+FC_OTH_HH_CO_E!T35</f>
        <v>0</v>
      </c>
      <c r="U35" s="8">
        <f>FC_OTH_HH_SH_E!U35+FC_OTH_HH_SC_E!U35+FC_OTH_HH_WH_E!U35+FC_OTH_HH_CO_E!U35</f>
        <v>0</v>
      </c>
      <c r="V35" s="8">
        <f>FC_OTH_HH_SH_E!V35+FC_OTH_HH_SC_E!V35+FC_OTH_HH_WH_E!V35+FC_OTH_HH_CO_E!V35</f>
        <v>0</v>
      </c>
      <c r="W35" s="8">
        <f>FC_OTH_HH_SH_E!W35+FC_OTH_HH_SC_E!W35+FC_OTH_HH_WH_E!W35+FC_OTH_HH_CO_E!W35</f>
        <v>0</v>
      </c>
      <c r="X35" s="8">
        <f>FC_OTH_HH_SH_E!X35+FC_OTH_HH_SC_E!X35+FC_OTH_HH_WH_E!X35+FC_OTH_HH_CO_E!X35</f>
        <v>0</v>
      </c>
      <c r="Y35" s="8">
        <f>FC_OTH_HH_SH_E!Y35+FC_OTH_HH_SC_E!Y35+FC_OTH_HH_WH_E!Y35+FC_OTH_HH_CO_E!Y35</f>
        <v>0</v>
      </c>
      <c r="Z35" s="8">
        <f>FC_OTH_HH_SH_E!Z35+FC_OTH_HH_SC_E!Z35+FC_OTH_HH_WH_E!Z35+FC_OTH_HH_CO_E!Z35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FC_OTH_HH_SH_E!C36+FC_OTH_HH_SC_E!C36+FC_OTH_HH_WH_E!C36+FC_OTH_HH_CO_E!C36</f>
        <v>1835.5475257200005</v>
      </c>
      <c r="D36" s="8">
        <f>FC_OTH_HH_SH_E!D36+FC_OTH_HH_SC_E!D36+FC_OTH_HH_WH_E!D36+FC_OTH_HH_CO_E!D36</f>
        <v>1790.7779242800002</v>
      </c>
      <c r="E36" s="8">
        <f>FC_OTH_HH_SH_E!E36+FC_OTH_HH_SC_E!E36+FC_OTH_HH_WH_E!E36+FC_OTH_HH_CO_E!E36</f>
        <v>1790.7779242800002</v>
      </c>
      <c r="F36" s="8">
        <f>FC_OTH_HH_SH_E!F36+FC_OTH_HH_SC_E!F36+FC_OTH_HH_WH_E!F36+FC_OTH_HH_CO_E!F36</f>
        <v>2083.2716390400001</v>
      </c>
      <c r="G36" s="8">
        <f>FC_OTH_HH_SH_E!G36+FC_OTH_HH_SC_E!G36+FC_OTH_HH_WH_E!G36+FC_OTH_HH_CO_E!G36</f>
        <v>2062.8154267199998</v>
      </c>
      <c r="H36" s="8">
        <f>FC_OTH_HH_SH_E!H36+FC_OTH_HH_SC_E!H36+FC_OTH_HH_WH_E!H36+FC_OTH_HH_CO_E!H36</f>
        <v>1847.8766347199999</v>
      </c>
      <c r="I36" s="8">
        <f>FC_OTH_HH_SH_E!I36+FC_OTH_HH_SC_E!I36+FC_OTH_HH_WH_E!I36+FC_OTH_HH_CO_E!I36</f>
        <v>1713.5398897200002</v>
      </c>
      <c r="J36" s="8">
        <f>FC_OTH_HH_SH_E!J36+FC_OTH_HH_SC_E!J36+FC_OTH_HH_WH_E!J36+FC_OTH_HH_CO_E!J36</f>
        <v>1605.13777476</v>
      </c>
      <c r="K36" s="8">
        <f>FC_OTH_HH_SH_E!K36+FC_OTH_HH_SC_E!K36+FC_OTH_HH_WH_E!K36+FC_OTH_HH_CO_E!K36</f>
        <v>1436.7869999999998</v>
      </c>
      <c r="L36" s="8">
        <f>FC_OTH_HH_SH_E!L36+FC_OTH_HH_SC_E!L36+FC_OTH_HH_WH_E!L36+FC_OTH_HH_CO_E!L36</f>
        <v>1375.83247572</v>
      </c>
      <c r="M36" s="8">
        <f>FC_OTH_HH_SH_E!M36+FC_OTH_HH_SC_E!M36+FC_OTH_HH_WH_E!M36+FC_OTH_HH_CO_E!M36</f>
        <v>1465.8130504800001</v>
      </c>
      <c r="N36" s="8">
        <f>FC_OTH_HH_SH_E!N36+FC_OTH_HH_SC_E!N36+FC_OTH_HH_WH_E!N36+FC_OTH_HH_CO_E!N36</f>
        <v>1317.7803747600001</v>
      </c>
      <c r="O36" s="8">
        <f>FC_OTH_HH_SH_E!O36+FC_OTH_HH_SC_E!O36+FC_OTH_HH_WH_E!O36+FC_OTH_HH_CO_E!O36</f>
        <v>1230.7024504799999</v>
      </c>
      <c r="P36" s="8">
        <f>FC_OTH_HH_SH_E!P36+FC_OTH_HH_SC_E!P36+FC_OTH_HH_WH_E!P36+FC_OTH_HH_CO_E!P36</f>
        <v>1195.87109904</v>
      </c>
      <c r="Q36" s="8">
        <f>FC_OTH_HH_SH_E!Q36+FC_OTH_HH_SC_E!Q36+FC_OTH_HH_WH_E!Q36+FC_OTH_HH_CO_E!Q36</f>
        <v>1082.6697747600001</v>
      </c>
      <c r="R36" s="8">
        <f>FC_OTH_HH_SH_E!R36+FC_OTH_HH_SC_E!R36+FC_OTH_HH_WH_E!R36+FC_OTH_HH_CO_E!R36</f>
        <v>1001.39692428</v>
      </c>
      <c r="S36" s="8">
        <f>FC_OTH_HH_SH_E!S36+FC_OTH_HH_SC_E!S36+FC_OTH_HH_WH_E!S36+FC_OTH_HH_CO_E!S36</f>
        <v>989.78654951999988</v>
      </c>
      <c r="T36" s="8">
        <f>FC_OTH_HH_SH_E!T36+FC_OTH_HH_SC_E!T36+FC_OTH_HH_WH_E!T36+FC_OTH_HH_CO_E!T36</f>
        <v>1006.0875511200002</v>
      </c>
      <c r="U36" s="8">
        <f>FC_OTH_HH_SH_E!U36+FC_OTH_HH_SC_E!U36+FC_OTH_HH_WH_E!U36+FC_OTH_HH_CO_E!U36</f>
        <v>962.29019448000008</v>
      </c>
      <c r="V36" s="8">
        <f>FC_OTH_HH_SH_E!V36+FC_OTH_HH_SC_E!V36+FC_OTH_HH_WH_E!V36+FC_OTH_HH_CO_E!V36</f>
        <v>949.32140292000008</v>
      </c>
      <c r="W36" s="8">
        <f>FC_OTH_HH_SH_E!W36+FC_OTH_HH_SC_E!W36+FC_OTH_HH_WH_E!W36+FC_OTH_HH_CO_E!W36</f>
        <v>1047.5251696800001</v>
      </c>
      <c r="X36" s="8">
        <f>FC_OTH_HH_SH_E!X36+FC_OTH_HH_SC_E!X36+FC_OTH_HH_WH_E!X36+FC_OTH_HH_CO_E!X36</f>
        <v>907.56757764000008</v>
      </c>
      <c r="Y36" s="8">
        <f>FC_OTH_HH_SH_E!Y36+FC_OTH_HH_SC_E!Y36+FC_OTH_HH_WH_E!Y36+FC_OTH_HH_CO_E!Y36</f>
        <v>822.39938748000009</v>
      </c>
      <c r="Z36" s="8">
        <f>FC_OTH_HH_SH_E!Z36+FC_OTH_HH_SC_E!Z36+FC_OTH_HH_WH_E!Z36+FC_OTH_HH_CO_E!Z36</f>
        <v>786.31434000000013</v>
      </c>
    </row>
    <row r="37" spans="1:26" ht="11.25" customHeight="1" x14ac:dyDescent="0.2">
      <c r="A37" s="28" t="s">
        <v>60</v>
      </c>
      <c r="B37" s="7" t="s">
        <v>61</v>
      </c>
      <c r="C37" s="8">
        <f>FC_OTH_HH_SH_E!C37+FC_OTH_HH_SC_E!C37+FC_OTH_HH_WH_E!C37+FC_OTH_HH_CO_E!C37</f>
        <v>0</v>
      </c>
      <c r="D37" s="8">
        <f>FC_OTH_HH_SH_E!D37+FC_OTH_HH_SC_E!D37+FC_OTH_HH_WH_E!D37+FC_OTH_HH_CO_E!D37</f>
        <v>0</v>
      </c>
      <c r="E37" s="8">
        <f>FC_OTH_HH_SH_E!E37+FC_OTH_HH_SC_E!E37+FC_OTH_HH_WH_E!E37+FC_OTH_HH_CO_E!E37</f>
        <v>0</v>
      </c>
      <c r="F37" s="8">
        <f>FC_OTH_HH_SH_E!F37+FC_OTH_HH_SC_E!F37+FC_OTH_HH_WH_E!F37+FC_OTH_HH_CO_E!F37</f>
        <v>0</v>
      </c>
      <c r="G37" s="8">
        <f>FC_OTH_HH_SH_E!G37+FC_OTH_HH_SC_E!G37+FC_OTH_HH_WH_E!G37+FC_OTH_HH_CO_E!G37</f>
        <v>0</v>
      </c>
      <c r="H37" s="8">
        <f>FC_OTH_HH_SH_E!H37+FC_OTH_HH_SC_E!H37+FC_OTH_HH_WH_E!H37+FC_OTH_HH_CO_E!H37</f>
        <v>0</v>
      </c>
      <c r="I37" s="8">
        <f>FC_OTH_HH_SH_E!I37+FC_OTH_HH_SC_E!I37+FC_OTH_HH_WH_E!I37+FC_OTH_HH_CO_E!I37</f>
        <v>0</v>
      </c>
      <c r="J37" s="8">
        <f>FC_OTH_HH_SH_E!J37+FC_OTH_HH_SC_E!J37+FC_OTH_HH_WH_E!J37+FC_OTH_HH_CO_E!J37</f>
        <v>0</v>
      </c>
      <c r="K37" s="8">
        <f>FC_OTH_HH_SH_E!K37+FC_OTH_HH_SC_E!K37+FC_OTH_HH_WH_E!K37+FC_OTH_HH_CO_E!K37</f>
        <v>0</v>
      </c>
      <c r="L37" s="8">
        <f>FC_OTH_HH_SH_E!L37+FC_OTH_HH_SC_E!L37+FC_OTH_HH_WH_E!L37+FC_OTH_HH_CO_E!L37</f>
        <v>0</v>
      </c>
      <c r="M37" s="8">
        <f>FC_OTH_HH_SH_E!M37+FC_OTH_HH_SC_E!M37+FC_OTH_HH_WH_E!M37+FC_OTH_HH_CO_E!M37</f>
        <v>0</v>
      </c>
      <c r="N37" s="8">
        <f>FC_OTH_HH_SH_E!N37+FC_OTH_HH_SC_E!N37+FC_OTH_HH_WH_E!N37+FC_OTH_HH_CO_E!N37</f>
        <v>0</v>
      </c>
      <c r="O37" s="8">
        <f>FC_OTH_HH_SH_E!O37+FC_OTH_HH_SC_E!O37+FC_OTH_HH_WH_E!O37+FC_OTH_HH_CO_E!O37</f>
        <v>0</v>
      </c>
      <c r="P37" s="8">
        <f>FC_OTH_HH_SH_E!P37+FC_OTH_HH_SC_E!P37+FC_OTH_HH_WH_E!P37+FC_OTH_HH_CO_E!P37</f>
        <v>0</v>
      </c>
      <c r="Q37" s="8">
        <f>FC_OTH_HH_SH_E!Q37+FC_OTH_HH_SC_E!Q37+FC_OTH_HH_WH_E!Q37+FC_OTH_HH_CO_E!Q37</f>
        <v>0</v>
      </c>
      <c r="R37" s="8">
        <f>FC_OTH_HH_SH_E!R37+FC_OTH_HH_SC_E!R37+FC_OTH_HH_WH_E!R37+FC_OTH_HH_CO_E!R37</f>
        <v>0</v>
      </c>
      <c r="S37" s="8">
        <f>FC_OTH_HH_SH_E!S37+FC_OTH_HH_SC_E!S37+FC_OTH_HH_WH_E!S37+FC_OTH_HH_CO_E!S37</f>
        <v>0</v>
      </c>
      <c r="T37" s="8">
        <f>FC_OTH_HH_SH_E!T37+FC_OTH_HH_SC_E!T37+FC_OTH_HH_WH_E!T37+FC_OTH_HH_CO_E!T37</f>
        <v>0</v>
      </c>
      <c r="U37" s="8">
        <f>FC_OTH_HH_SH_E!U37+FC_OTH_HH_SC_E!U37+FC_OTH_HH_WH_E!U37+FC_OTH_HH_CO_E!U37</f>
        <v>0</v>
      </c>
      <c r="V37" s="8">
        <f>FC_OTH_HH_SH_E!V37+FC_OTH_HH_SC_E!V37+FC_OTH_HH_WH_E!V37+FC_OTH_HH_CO_E!V37</f>
        <v>0</v>
      </c>
      <c r="W37" s="8">
        <f>FC_OTH_HH_SH_E!W37+FC_OTH_HH_SC_E!W37+FC_OTH_HH_WH_E!W37+FC_OTH_HH_CO_E!W37</f>
        <v>0</v>
      </c>
      <c r="X37" s="8">
        <f>FC_OTH_HH_SH_E!X37+FC_OTH_HH_SC_E!X37+FC_OTH_HH_WH_E!X37+FC_OTH_HH_CO_E!X37</f>
        <v>0</v>
      </c>
      <c r="Y37" s="8">
        <f>FC_OTH_HH_SH_E!Y37+FC_OTH_HH_SC_E!Y37+FC_OTH_HH_WH_E!Y37+FC_OTH_HH_CO_E!Y37</f>
        <v>0</v>
      </c>
      <c r="Z37" s="8">
        <f>FC_OTH_HH_SH_E!Z37+FC_OTH_HH_SC_E!Z37+FC_OTH_HH_WH_E!Z37+FC_OTH_HH_CO_E!Z37</f>
        <v>0</v>
      </c>
    </row>
    <row r="38" spans="1:26" ht="11.25" customHeight="1" x14ac:dyDescent="0.2">
      <c r="A38" s="28" t="s">
        <v>62</v>
      </c>
      <c r="B38" s="7" t="s">
        <v>63</v>
      </c>
      <c r="C38" s="8">
        <f>FC_OTH_HH_SH_E!C38+FC_OTH_HH_SC_E!C38+FC_OTH_HH_WH_E!C38+FC_OTH_HH_CO_E!C38</f>
        <v>0</v>
      </c>
      <c r="D38" s="8">
        <f>FC_OTH_HH_SH_E!D38+FC_OTH_HH_SC_E!D38+FC_OTH_HH_WH_E!D38+FC_OTH_HH_CO_E!D38</f>
        <v>0</v>
      </c>
      <c r="E38" s="8">
        <f>FC_OTH_HH_SH_E!E38+FC_OTH_HH_SC_E!E38+FC_OTH_HH_WH_E!E38+FC_OTH_HH_CO_E!E38</f>
        <v>0</v>
      </c>
      <c r="F38" s="8">
        <f>FC_OTH_HH_SH_E!F38+FC_OTH_HH_SC_E!F38+FC_OTH_HH_WH_E!F38+FC_OTH_HH_CO_E!F38</f>
        <v>0</v>
      </c>
      <c r="G38" s="8">
        <f>FC_OTH_HH_SH_E!G38+FC_OTH_HH_SC_E!G38+FC_OTH_HH_WH_E!G38+FC_OTH_HH_CO_E!G38</f>
        <v>0</v>
      </c>
      <c r="H38" s="8">
        <f>FC_OTH_HH_SH_E!H38+FC_OTH_HH_SC_E!H38+FC_OTH_HH_WH_E!H38+FC_OTH_HH_CO_E!H38</f>
        <v>0</v>
      </c>
      <c r="I38" s="8">
        <f>FC_OTH_HH_SH_E!I38+FC_OTH_HH_SC_E!I38+FC_OTH_HH_WH_E!I38+FC_OTH_HH_CO_E!I38</f>
        <v>0</v>
      </c>
      <c r="J38" s="8">
        <f>FC_OTH_HH_SH_E!J38+FC_OTH_HH_SC_E!J38+FC_OTH_HH_WH_E!J38+FC_OTH_HH_CO_E!J38</f>
        <v>0</v>
      </c>
      <c r="K38" s="8">
        <f>FC_OTH_HH_SH_E!K38+FC_OTH_HH_SC_E!K38+FC_OTH_HH_WH_E!K38+FC_OTH_HH_CO_E!K38</f>
        <v>0</v>
      </c>
      <c r="L38" s="8">
        <f>FC_OTH_HH_SH_E!L38+FC_OTH_HH_SC_E!L38+FC_OTH_HH_WH_E!L38+FC_OTH_HH_CO_E!L38</f>
        <v>0</v>
      </c>
      <c r="M38" s="8">
        <f>FC_OTH_HH_SH_E!M38+FC_OTH_HH_SC_E!M38+FC_OTH_HH_WH_E!M38+FC_OTH_HH_CO_E!M38</f>
        <v>0</v>
      </c>
      <c r="N38" s="8">
        <f>FC_OTH_HH_SH_E!N38+FC_OTH_HH_SC_E!N38+FC_OTH_HH_WH_E!N38+FC_OTH_HH_CO_E!N38</f>
        <v>0</v>
      </c>
      <c r="O38" s="8">
        <f>FC_OTH_HH_SH_E!O38+FC_OTH_HH_SC_E!O38+FC_OTH_HH_WH_E!O38+FC_OTH_HH_CO_E!O38</f>
        <v>0</v>
      </c>
      <c r="P38" s="8">
        <f>FC_OTH_HH_SH_E!P38+FC_OTH_HH_SC_E!P38+FC_OTH_HH_WH_E!P38+FC_OTH_HH_CO_E!P38</f>
        <v>0</v>
      </c>
      <c r="Q38" s="8">
        <f>FC_OTH_HH_SH_E!Q38+FC_OTH_HH_SC_E!Q38+FC_OTH_HH_WH_E!Q38+FC_OTH_HH_CO_E!Q38</f>
        <v>0</v>
      </c>
      <c r="R38" s="8">
        <f>FC_OTH_HH_SH_E!R38+FC_OTH_HH_SC_E!R38+FC_OTH_HH_WH_E!R38+FC_OTH_HH_CO_E!R38</f>
        <v>0</v>
      </c>
      <c r="S38" s="8">
        <f>FC_OTH_HH_SH_E!S38+FC_OTH_HH_SC_E!S38+FC_OTH_HH_WH_E!S38+FC_OTH_HH_CO_E!S38</f>
        <v>0</v>
      </c>
      <c r="T38" s="8">
        <f>FC_OTH_HH_SH_E!T38+FC_OTH_HH_SC_E!T38+FC_OTH_HH_WH_E!T38+FC_OTH_HH_CO_E!T38</f>
        <v>0</v>
      </c>
      <c r="U38" s="8">
        <f>FC_OTH_HH_SH_E!U38+FC_OTH_HH_SC_E!U38+FC_OTH_HH_WH_E!U38+FC_OTH_HH_CO_E!U38</f>
        <v>0</v>
      </c>
      <c r="V38" s="8">
        <f>FC_OTH_HH_SH_E!V38+FC_OTH_HH_SC_E!V38+FC_OTH_HH_WH_E!V38+FC_OTH_HH_CO_E!V38</f>
        <v>0</v>
      </c>
      <c r="W38" s="8">
        <f>FC_OTH_HH_SH_E!W38+FC_OTH_HH_SC_E!W38+FC_OTH_HH_WH_E!W38+FC_OTH_HH_CO_E!W38</f>
        <v>0</v>
      </c>
      <c r="X38" s="8">
        <f>FC_OTH_HH_SH_E!X38+FC_OTH_HH_SC_E!X38+FC_OTH_HH_WH_E!X38+FC_OTH_HH_CO_E!X38</f>
        <v>0</v>
      </c>
      <c r="Y38" s="8">
        <f>FC_OTH_HH_SH_E!Y38+FC_OTH_HH_SC_E!Y38+FC_OTH_HH_WH_E!Y38+FC_OTH_HH_CO_E!Y38</f>
        <v>0</v>
      </c>
      <c r="Z38" s="8">
        <f>FC_OTH_HH_SH_E!Z38+FC_OTH_HH_SC_E!Z38+FC_OTH_HH_WH_E!Z38+FC_OTH_HH_CO_E!Z38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FC_OTH_HH_SH_E!C39+FC_OTH_HH_SC_E!C39+FC_OTH_HH_WH_E!C39+FC_OTH_HH_CO_E!C39</f>
        <v>0</v>
      </c>
      <c r="D39" s="8">
        <f>FC_OTH_HH_SH_E!D39+FC_OTH_HH_SC_E!D39+FC_OTH_HH_WH_E!D39+FC_OTH_HH_CO_E!D39</f>
        <v>0</v>
      </c>
      <c r="E39" s="8">
        <f>FC_OTH_HH_SH_E!E39+FC_OTH_HH_SC_E!E39+FC_OTH_HH_WH_E!E39+FC_OTH_HH_CO_E!E39</f>
        <v>0</v>
      </c>
      <c r="F39" s="8">
        <f>FC_OTH_HH_SH_E!F39+FC_OTH_HH_SC_E!F39+FC_OTH_HH_WH_E!F39+FC_OTH_HH_CO_E!F39</f>
        <v>0</v>
      </c>
      <c r="G39" s="8">
        <f>FC_OTH_HH_SH_E!G39+FC_OTH_HH_SC_E!G39+FC_OTH_HH_WH_E!G39+FC_OTH_HH_CO_E!G39</f>
        <v>0</v>
      </c>
      <c r="H39" s="8">
        <f>FC_OTH_HH_SH_E!H39+FC_OTH_HH_SC_E!H39+FC_OTH_HH_WH_E!H39+FC_OTH_HH_CO_E!H39</f>
        <v>0</v>
      </c>
      <c r="I39" s="8">
        <f>FC_OTH_HH_SH_E!I39+FC_OTH_HH_SC_E!I39+FC_OTH_HH_WH_E!I39+FC_OTH_HH_CO_E!I39</f>
        <v>0</v>
      </c>
      <c r="J39" s="8">
        <f>FC_OTH_HH_SH_E!J39+FC_OTH_HH_SC_E!J39+FC_OTH_HH_WH_E!J39+FC_OTH_HH_CO_E!J39</f>
        <v>0</v>
      </c>
      <c r="K39" s="8">
        <f>FC_OTH_HH_SH_E!K39+FC_OTH_HH_SC_E!K39+FC_OTH_HH_WH_E!K39+FC_OTH_HH_CO_E!K39</f>
        <v>0</v>
      </c>
      <c r="L39" s="8">
        <f>FC_OTH_HH_SH_E!L39+FC_OTH_HH_SC_E!L39+FC_OTH_HH_WH_E!L39+FC_OTH_HH_CO_E!L39</f>
        <v>0</v>
      </c>
      <c r="M39" s="8">
        <f>FC_OTH_HH_SH_E!M39+FC_OTH_HH_SC_E!M39+FC_OTH_HH_WH_E!M39+FC_OTH_HH_CO_E!M39</f>
        <v>0</v>
      </c>
      <c r="N39" s="8">
        <f>FC_OTH_HH_SH_E!N39+FC_OTH_HH_SC_E!N39+FC_OTH_HH_WH_E!N39+FC_OTH_HH_CO_E!N39</f>
        <v>0</v>
      </c>
      <c r="O39" s="8">
        <f>FC_OTH_HH_SH_E!O39+FC_OTH_HH_SC_E!O39+FC_OTH_HH_WH_E!O39+FC_OTH_HH_CO_E!O39</f>
        <v>0</v>
      </c>
      <c r="P39" s="8">
        <f>FC_OTH_HH_SH_E!P39+FC_OTH_HH_SC_E!P39+FC_OTH_HH_WH_E!P39+FC_OTH_HH_CO_E!P39</f>
        <v>0</v>
      </c>
      <c r="Q39" s="8">
        <f>FC_OTH_HH_SH_E!Q39+FC_OTH_HH_SC_E!Q39+FC_OTH_HH_WH_E!Q39+FC_OTH_HH_CO_E!Q39</f>
        <v>0</v>
      </c>
      <c r="R39" s="8">
        <f>FC_OTH_HH_SH_E!R39+FC_OTH_HH_SC_E!R39+FC_OTH_HH_WH_E!R39+FC_OTH_HH_CO_E!R39</f>
        <v>0</v>
      </c>
      <c r="S39" s="8">
        <f>FC_OTH_HH_SH_E!S39+FC_OTH_HH_SC_E!S39+FC_OTH_HH_WH_E!S39+FC_OTH_HH_CO_E!S39</f>
        <v>0</v>
      </c>
      <c r="T39" s="8">
        <f>FC_OTH_HH_SH_E!T39+FC_OTH_HH_SC_E!T39+FC_OTH_HH_WH_E!T39+FC_OTH_HH_CO_E!T39</f>
        <v>0</v>
      </c>
      <c r="U39" s="8">
        <f>FC_OTH_HH_SH_E!U39+FC_OTH_HH_SC_E!U39+FC_OTH_HH_WH_E!U39+FC_OTH_HH_CO_E!U39</f>
        <v>0</v>
      </c>
      <c r="V39" s="8">
        <f>FC_OTH_HH_SH_E!V39+FC_OTH_HH_SC_E!V39+FC_OTH_HH_WH_E!V39+FC_OTH_HH_CO_E!V39</f>
        <v>0</v>
      </c>
      <c r="W39" s="8">
        <f>FC_OTH_HH_SH_E!W39+FC_OTH_HH_SC_E!W39+FC_OTH_HH_WH_E!W39+FC_OTH_HH_CO_E!W39</f>
        <v>0</v>
      </c>
      <c r="X39" s="8">
        <f>FC_OTH_HH_SH_E!X39+FC_OTH_HH_SC_E!X39+FC_OTH_HH_WH_E!X39+FC_OTH_HH_CO_E!X39</f>
        <v>0</v>
      </c>
      <c r="Y39" s="8">
        <f>FC_OTH_HH_SH_E!Y39+FC_OTH_HH_SC_E!Y39+FC_OTH_HH_WH_E!Y39+FC_OTH_HH_CO_E!Y39</f>
        <v>0</v>
      </c>
      <c r="Z39" s="8">
        <f>FC_OTH_HH_SH_E!Z39+FC_OTH_HH_SC_E!Z39+FC_OTH_HH_WH_E!Z39+FC_OTH_HH_CO_E!Z39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FC_OTH_HH_SH_E!C40+FC_OTH_HH_SC_E!C40+FC_OTH_HH_WH_E!C40+FC_OTH_HH_CO_E!C40</f>
        <v>0</v>
      </c>
      <c r="D40" s="8">
        <f>FC_OTH_HH_SH_E!D40+FC_OTH_HH_SC_E!D40+FC_OTH_HH_WH_E!D40+FC_OTH_HH_CO_E!D40</f>
        <v>0</v>
      </c>
      <c r="E40" s="8">
        <f>FC_OTH_HH_SH_E!E40+FC_OTH_HH_SC_E!E40+FC_OTH_HH_WH_E!E40+FC_OTH_HH_CO_E!E40</f>
        <v>0</v>
      </c>
      <c r="F40" s="8">
        <f>FC_OTH_HH_SH_E!F40+FC_OTH_HH_SC_E!F40+FC_OTH_HH_WH_E!F40+FC_OTH_HH_CO_E!F40</f>
        <v>0</v>
      </c>
      <c r="G40" s="8">
        <f>FC_OTH_HH_SH_E!G40+FC_OTH_HH_SC_E!G40+FC_OTH_HH_WH_E!G40+FC_OTH_HH_CO_E!G40</f>
        <v>0</v>
      </c>
      <c r="H40" s="8">
        <f>FC_OTH_HH_SH_E!H40+FC_OTH_HH_SC_E!H40+FC_OTH_HH_WH_E!H40+FC_OTH_HH_CO_E!H40</f>
        <v>0</v>
      </c>
      <c r="I40" s="8">
        <f>FC_OTH_HH_SH_E!I40+FC_OTH_HH_SC_E!I40+FC_OTH_HH_WH_E!I40+FC_OTH_HH_CO_E!I40</f>
        <v>0</v>
      </c>
      <c r="J40" s="8">
        <f>FC_OTH_HH_SH_E!J40+FC_OTH_HH_SC_E!J40+FC_OTH_HH_WH_E!J40+FC_OTH_HH_CO_E!J40</f>
        <v>0</v>
      </c>
      <c r="K40" s="8">
        <f>FC_OTH_HH_SH_E!K40+FC_OTH_HH_SC_E!K40+FC_OTH_HH_WH_E!K40+FC_OTH_HH_CO_E!K40</f>
        <v>0</v>
      </c>
      <c r="L40" s="8">
        <f>FC_OTH_HH_SH_E!L40+FC_OTH_HH_SC_E!L40+FC_OTH_HH_WH_E!L40+FC_OTH_HH_CO_E!L40</f>
        <v>0</v>
      </c>
      <c r="M40" s="8">
        <f>FC_OTH_HH_SH_E!M40+FC_OTH_HH_SC_E!M40+FC_OTH_HH_WH_E!M40+FC_OTH_HH_CO_E!M40</f>
        <v>0</v>
      </c>
      <c r="N40" s="8">
        <f>FC_OTH_HH_SH_E!N40+FC_OTH_HH_SC_E!N40+FC_OTH_HH_WH_E!N40+FC_OTH_HH_CO_E!N40</f>
        <v>0</v>
      </c>
      <c r="O40" s="8">
        <f>FC_OTH_HH_SH_E!O40+FC_OTH_HH_SC_E!O40+FC_OTH_HH_WH_E!O40+FC_OTH_HH_CO_E!O40</f>
        <v>0</v>
      </c>
      <c r="P40" s="8">
        <f>FC_OTH_HH_SH_E!P40+FC_OTH_HH_SC_E!P40+FC_OTH_HH_WH_E!P40+FC_OTH_HH_CO_E!P40</f>
        <v>0</v>
      </c>
      <c r="Q40" s="8">
        <f>FC_OTH_HH_SH_E!Q40+FC_OTH_HH_SC_E!Q40+FC_OTH_HH_WH_E!Q40+FC_OTH_HH_CO_E!Q40</f>
        <v>0</v>
      </c>
      <c r="R40" s="8">
        <f>FC_OTH_HH_SH_E!R40+FC_OTH_HH_SC_E!R40+FC_OTH_HH_WH_E!R40+FC_OTH_HH_CO_E!R40</f>
        <v>0</v>
      </c>
      <c r="S40" s="8">
        <f>FC_OTH_HH_SH_E!S40+FC_OTH_HH_SC_E!S40+FC_OTH_HH_WH_E!S40+FC_OTH_HH_CO_E!S40</f>
        <v>0</v>
      </c>
      <c r="T40" s="8">
        <f>FC_OTH_HH_SH_E!T40+FC_OTH_HH_SC_E!T40+FC_OTH_HH_WH_E!T40+FC_OTH_HH_CO_E!T40</f>
        <v>0</v>
      </c>
      <c r="U40" s="8">
        <f>FC_OTH_HH_SH_E!U40+FC_OTH_HH_SC_E!U40+FC_OTH_HH_WH_E!U40+FC_OTH_HH_CO_E!U40</f>
        <v>0</v>
      </c>
      <c r="V40" s="8">
        <f>FC_OTH_HH_SH_E!V40+FC_OTH_HH_SC_E!V40+FC_OTH_HH_WH_E!V40+FC_OTH_HH_CO_E!V40</f>
        <v>0</v>
      </c>
      <c r="W40" s="8">
        <f>FC_OTH_HH_SH_E!W40+FC_OTH_HH_SC_E!W40+FC_OTH_HH_WH_E!W40+FC_OTH_HH_CO_E!W40</f>
        <v>0</v>
      </c>
      <c r="X40" s="8">
        <f>FC_OTH_HH_SH_E!X40+FC_OTH_HH_SC_E!X40+FC_OTH_HH_WH_E!X40+FC_OTH_HH_CO_E!X40</f>
        <v>0</v>
      </c>
      <c r="Y40" s="8">
        <f>FC_OTH_HH_SH_E!Y40+FC_OTH_HH_SC_E!Y40+FC_OTH_HH_WH_E!Y40+FC_OTH_HH_CO_E!Y40</f>
        <v>0</v>
      </c>
      <c r="Z40" s="8">
        <f>FC_OTH_HH_SH_E!Z40+FC_OTH_HH_SC_E!Z40+FC_OTH_HH_WH_E!Z40+FC_OTH_HH_CO_E!Z40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FC_OTH_HH_SH_E!C41+FC_OTH_HH_SC_E!C41+FC_OTH_HH_WH_E!C41+FC_OTH_HH_CO_E!C41</f>
        <v>0</v>
      </c>
      <c r="D41" s="8">
        <f>FC_OTH_HH_SH_E!D41+FC_OTH_HH_SC_E!D41+FC_OTH_HH_WH_E!D41+FC_OTH_HH_CO_E!D41</f>
        <v>0</v>
      </c>
      <c r="E41" s="8">
        <f>FC_OTH_HH_SH_E!E41+FC_OTH_HH_SC_E!E41+FC_OTH_HH_WH_E!E41+FC_OTH_HH_CO_E!E41</f>
        <v>0</v>
      </c>
      <c r="F41" s="8">
        <f>FC_OTH_HH_SH_E!F41+FC_OTH_HH_SC_E!F41+FC_OTH_HH_WH_E!F41+FC_OTH_HH_CO_E!F41</f>
        <v>0</v>
      </c>
      <c r="G41" s="8">
        <f>FC_OTH_HH_SH_E!G41+FC_OTH_HH_SC_E!G41+FC_OTH_HH_WH_E!G41+FC_OTH_HH_CO_E!G41</f>
        <v>0</v>
      </c>
      <c r="H41" s="8">
        <f>FC_OTH_HH_SH_E!H41+FC_OTH_HH_SC_E!H41+FC_OTH_HH_WH_E!H41+FC_OTH_HH_CO_E!H41</f>
        <v>0</v>
      </c>
      <c r="I41" s="8">
        <f>FC_OTH_HH_SH_E!I41+FC_OTH_HH_SC_E!I41+FC_OTH_HH_WH_E!I41+FC_OTH_HH_CO_E!I41</f>
        <v>0</v>
      </c>
      <c r="J41" s="8">
        <f>FC_OTH_HH_SH_E!J41+FC_OTH_HH_SC_E!J41+FC_OTH_HH_WH_E!J41+FC_OTH_HH_CO_E!J41</f>
        <v>0</v>
      </c>
      <c r="K41" s="8">
        <f>FC_OTH_HH_SH_E!K41+FC_OTH_HH_SC_E!K41+FC_OTH_HH_WH_E!K41+FC_OTH_HH_CO_E!K41</f>
        <v>3.1456825200000007</v>
      </c>
      <c r="L41" s="8">
        <f>FC_OTH_HH_SH_E!L41+FC_OTH_HH_SC_E!L41+FC_OTH_HH_WH_E!L41+FC_OTH_HH_CO_E!L41</f>
        <v>3.1456825199999989</v>
      </c>
      <c r="M41" s="8">
        <f>FC_OTH_HH_SH_E!M41+FC_OTH_HH_SC_E!M41+FC_OTH_HH_WH_E!M41+FC_OTH_HH_CO_E!M41</f>
        <v>3.1456825200000003</v>
      </c>
      <c r="N41" s="8">
        <f>FC_OTH_HH_SH_E!N41+FC_OTH_HH_SC_E!N41+FC_OTH_HH_WH_E!N41+FC_OTH_HH_CO_E!N41</f>
        <v>3.1456825199999994</v>
      </c>
      <c r="O41" s="8">
        <f>FC_OTH_HH_SH_E!O41+FC_OTH_HH_SC_E!O41+FC_OTH_HH_WH_E!O41+FC_OTH_HH_CO_E!O41</f>
        <v>0</v>
      </c>
      <c r="P41" s="8">
        <f>FC_OTH_HH_SH_E!P41+FC_OTH_HH_SC_E!P41+FC_OTH_HH_WH_E!P41+FC_OTH_HH_CO_E!P41</f>
        <v>3.1456825200000016</v>
      </c>
      <c r="Q41" s="8">
        <f>FC_OTH_HH_SH_E!Q41+FC_OTH_HH_SC_E!Q41+FC_OTH_HH_WH_E!Q41+FC_OTH_HH_CO_E!Q41</f>
        <v>0</v>
      </c>
      <c r="R41" s="8">
        <f>FC_OTH_HH_SH_E!R41+FC_OTH_HH_SC_E!R41+FC_OTH_HH_WH_E!R41+FC_OTH_HH_CO_E!R41</f>
        <v>0</v>
      </c>
      <c r="S41" s="8">
        <f>FC_OTH_HH_SH_E!S41+FC_OTH_HH_SC_E!S41+FC_OTH_HH_WH_E!S41+FC_OTH_HH_CO_E!S41</f>
        <v>0</v>
      </c>
      <c r="T41" s="8">
        <f>FC_OTH_HH_SH_E!T41+FC_OTH_HH_SC_E!T41+FC_OTH_HH_WH_E!T41+FC_OTH_HH_CO_E!T41</f>
        <v>0.51276203999999992</v>
      </c>
      <c r="U41" s="8">
        <f>FC_OTH_HH_SH_E!U41+FC_OTH_HH_SC_E!U41+FC_OTH_HH_WH_E!U41+FC_OTH_HH_CO_E!U41</f>
        <v>0.37738871999999973</v>
      </c>
      <c r="V41" s="8">
        <f>FC_OTH_HH_SH_E!V41+FC_OTH_HH_SC_E!V41+FC_OTH_HH_WH_E!V41+FC_OTH_HH_CO_E!V41</f>
        <v>0.31138451999999983</v>
      </c>
      <c r="W41" s="8">
        <f>FC_OTH_HH_SH_E!W41+FC_OTH_HH_SC_E!W41+FC_OTH_HH_WH_E!W41+FC_OTH_HH_CO_E!W41</f>
        <v>0.1384794</v>
      </c>
      <c r="X41" s="8">
        <f>FC_OTH_HH_SH_E!X41+FC_OTH_HH_SC_E!X41+FC_OTH_HH_WH_E!X41+FC_OTH_HH_CO_E!X41</f>
        <v>0.10690092000000001</v>
      </c>
      <c r="Y41" s="8">
        <f>FC_OTH_HH_SH_E!Y41+FC_OTH_HH_SC_E!Y41+FC_OTH_HH_WH_E!Y41+FC_OTH_HH_CO_E!Y41</f>
        <v>5.3579879999999983E-2</v>
      </c>
      <c r="Z41" s="8">
        <f>FC_OTH_HH_SH_E!Z41+FC_OTH_HH_SC_E!Z41+FC_OTH_HH_WH_E!Z41+FC_OTH_HH_CO_E!Z41</f>
        <v>4.4002800000000016E-2</v>
      </c>
    </row>
    <row r="42" spans="1:26" ht="11.25" customHeight="1" x14ac:dyDescent="0.2">
      <c r="A42" s="28" t="s">
        <v>70</v>
      </c>
      <c r="B42" s="7" t="s">
        <v>71</v>
      </c>
      <c r="C42" s="8">
        <f>FC_OTH_HH_SH_E!C42+FC_OTH_HH_SC_E!C42+FC_OTH_HH_WH_E!C42+FC_OTH_HH_CO_E!C42</f>
        <v>0</v>
      </c>
      <c r="D42" s="8">
        <f>FC_OTH_HH_SH_E!D42+FC_OTH_HH_SC_E!D42+FC_OTH_HH_WH_E!D42+FC_OTH_HH_CO_E!D42</f>
        <v>0</v>
      </c>
      <c r="E42" s="8">
        <f>FC_OTH_HH_SH_E!E42+FC_OTH_HH_SC_E!E42+FC_OTH_HH_WH_E!E42+FC_OTH_HH_CO_E!E42</f>
        <v>0</v>
      </c>
      <c r="F42" s="8">
        <f>FC_OTH_HH_SH_E!F42+FC_OTH_HH_SC_E!F42+FC_OTH_HH_WH_E!F42+FC_OTH_HH_CO_E!F42</f>
        <v>0</v>
      </c>
      <c r="G42" s="8">
        <f>FC_OTH_HH_SH_E!G42+FC_OTH_HH_SC_E!G42+FC_OTH_HH_WH_E!G42+FC_OTH_HH_CO_E!G42</f>
        <v>0</v>
      </c>
      <c r="H42" s="8">
        <f>FC_OTH_HH_SH_E!H42+FC_OTH_HH_SC_E!H42+FC_OTH_HH_WH_E!H42+FC_OTH_HH_CO_E!H42</f>
        <v>0</v>
      </c>
      <c r="I42" s="8">
        <f>FC_OTH_HH_SH_E!I42+FC_OTH_HH_SC_E!I42+FC_OTH_HH_WH_E!I42+FC_OTH_HH_CO_E!I42</f>
        <v>0</v>
      </c>
      <c r="J42" s="8">
        <f>FC_OTH_HH_SH_E!J42+FC_OTH_HH_SC_E!J42+FC_OTH_HH_WH_E!J42+FC_OTH_HH_CO_E!J42</f>
        <v>0</v>
      </c>
      <c r="K42" s="8">
        <f>FC_OTH_HH_SH_E!K42+FC_OTH_HH_SC_E!K42+FC_OTH_HH_WH_E!K42+FC_OTH_HH_CO_E!K42</f>
        <v>0</v>
      </c>
      <c r="L42" s="8">
        <f>FC_OTH_HH_SH_E!L42+FC_OTH_HH_SC_E!L42+FC_OTH_HH_WH_E!L42+FC_OTH_HH_CO_E!L42</f>
        <v>0</v>
      </c>
      <c r="M42" s="8">
        <f>FC_OTH_HH_SH_E!M42+FC_OTH_HH_SC_E!M42+FC_OTH_HH_WH_E!M42+FC_OTH_HH_CO_E!M42</f>
        <v>0</v>
      </c>
      <c r="N42" s="8">
        <f>FC_OTH_HH_SH_E!N42+FC_OTH_HH_SC_E!N42+FC_OTH_HH_WH_E!N42+FC_OTH_HH_CO_E!N42</f>
        <v>0</v>
      </c>
      <c r="O42" s="8">
        <f>FC_OTH_HH_SH_E!O42+FC_OTH_HH_SC_E!O42+FC_OTH_HH_WH_E!O42+FC_OTH_HH_CO_E!O42</f>
        <v>0</v>
      </c>
      <c r="P42" s="8">
        <f>FC_OTH_HH_SH_E!P42+FC_OTH_HH_SC_E!P42+FC_OTH_HH_WH_E!P42+FC_OTH_HH_CO_E!P42</f>
        <v>0</v>
      </c>
      <c r="Q42" s="8">
        <f>FC_OTH_HH_SH_E!Q42+FC_OTH_HH_SC_E!Q42+FC_OTH_HH_WH_E!Q42+FC_OTH_HH_CO_E!Q42</f>
        <v>0</v>
      </c>
      <c r="R42" s="8">
        <f>FC_OTH_HH_SH_E!R42+FC_OTH_HH_SC_E!R42+FC_OTH_HH_WH_E!R42+FC_OTH_HH_CO_E!R42</f>
        <v>0</v>
      </c>
      <c r="S42" s="8">
        <f>FC_OTH_HH_SH_E!S42+FC_OTH_HH_SC_E!S42+FC_OTH_HH_WH_E!S42+FC_OTH_HH_CO_E!S42</f>
        <v>0</v>
      </c>
      <c r="T42" s="8">
        <f>FC_OTH_HH_SH_E!T42+FC_OTH_HH_SC_E!T42+FC_OTH_HH_WH_E!T42+FC_OTH_HH_CO_E!T42</f>
        <v>0</v>
      </c>
      <c r="U42" s="8">
        <f>FC_OTH_HH_SH_E!U42+FC_OTH_HH_SC_E!U42+FC_OTH_HH_WH_E!U42+FC_OTH_HH_CO_E!U42</f>
        <v>0</v>
      </c>
      <c r="V42" s="8">
        <f>FC_OTH_HH_SH_E!V42+FC_OTH_HH_SC_E!V42+FC_OTH_HH_WH_E!V42+FC_OTH_HH_CO_E!V42</f>
        <v>0</v>
      </c>
      <c r="W42" s="8">
        <f>FC_OTH_HH_SH_E!W42+FC_OTH_HH_SC_E!W42+FC_OTH_HH_WH_E!W42+FC_OTH_HH_CO_E!W42</f>
        <v>0</v>
      </c>
      <c r="X42" s="8">
        <f>FC_OTH_HH_SH_E!X42+FC_OTH_HH_SC_E!X42+FC_OTH_HH_WH_E!X42+FC_OTH_HH_CO_E!X42</f>
        <v>0</v>
      </c>
      <c r="Y42" s="8">
        <f>FC_OTH_HH_SH_E!Y42+FC_OTH_HH_SC_E!Y42+FC_OTH_HH_WH_E!Y42+FC_OTH_HH_CO_E!Y42</f>
        <v>0</v>
      </c>
      <c r="Z42" s="8">
        <f>FC_OTH_HH_SH_E!Z42+FC_OTH_HH_SC_E!Z42+FC_OTH_HH_WH_E!Z42+FC_OTH_HH_CO_E!Z42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FC_OTH_HH_SH_E!C43+FC_OTH_HH_SC_E!C43+FC_OTH_HH_WH_E!C43+FC_OTH_HH_CO_E!C43</f>
        <v>89.439892219930258</v>
      </c>
      <c r="D43" s="8">
        <f>FC_OTH_HH_SH_E!D43+FC_OTH_HH_SC_E!D43+FC_OTH_HH_WH_E!D43+FC_OTH_HH_CO_E!D43</f>
        <v>107.44725540114301</v>
      </c>
      <c r="E43" s="8">
        <f>FC_OTH_HH_SH_E!E43+FC_OTH_HH_SC_E!E43+FC_OTH_HH_WH_E!E43+FC_OTH_HH_CO_E!E43</f>
        <v>105.95493792000002</v>
      </c>
      <c r="F43" s="8">
        <f>FC_OTH_HH_SH_E!F43+FC_OTH_HH_SC_E!F43+FC_OTH_HH_WH_E!F43+FC_OTH_HH_CO_E!F43</f>
        <v>84.763940417028834</v>
      </c>
      <c r="G43" s="8">
        <f>FC_OTH_HH_SH_E!G43+FC_OTH_HH_SC_E!G43+FC_OTH_HH_WH_E!G43+FC_OTH_HH_CO_E!G43</f>
        <v>81.281860783822282</v>
      </c>
      <c r="H43" s="8">
        <f>FC_OTH_HH_SH_E!H43+FC_OTH_HH_SC_E!H43+FC_OTH_HH_WH_E!H43+FC_OTH_HH_CO_E!H43</f>
        <v>94.513793146920662</v>
      </c>
      <c r="I43" s="8">
        <f>FC_OTH_HH_SH_E!I43+FC_OTH_HH_SC_E!I43+FC_OTH_HH_WH_E!I43+FC_OTH_HH_CO_E!I43</f>
        <v>105.14798892000002</v>
      </c>
      <c r="J43" s="8">
        <f>FC_OTH_HH_SH_E!J43+FC_OTH_HH_SC_E!J43+FC_OTH_HH_WH_E!J43+FC_OTH_HH_CO_E!J43</f>
        <v>138.92273928000003</v>
      </c>
      <c r="K43" s="8">
        <f>FC_OTH_HH_SH_E!K43+FC_OTH_HH_SC_E!K43+FC_OTH_HH_WH_E!K43+FC_OTH_HH_CO_E!K43</f>
        <v>172.69748964000001</v>
      </c>
      <c r="L43" s="8">
        <f>FC_OTH_HH_SH_E!L43+FC_OTH_HH_SC_E!L43+FC_OTH_HH_WH_E!L43+FC_OTH_HH_CO_E!L43</f>
        <v>206.47223999999991</v>
      </c>
      <c r="M43" s="8">
        <f>FC_OTH_HH_SH_E!M43+FC_OTH_HH_SC_E!M43+FC_OTH_HH_WH_E!M43+FC_OTH_HH_CO_E!M43</f>
        <v>240.24699035999993</v>
      </c>
      <c r="N43" s="8">
        <f>FC_OTH_HH_SH_E!N43+FC_OTH_HH_SC_E!N43+FC_OTH_HH_WH_E!N43+FC_OTH_HH_CO_E!N43</f>
        <v>274.02174071999991</v>
      </c>
      <c r="O43" s="8">
        <f>FC_OTH_HH_SH_E!O43+FC_OTH_HH_SC_E!O43+FC_OTH_HH_WH_E!O43+FC_OTH_HH_CO_E!O43</f>
        <v>207.10952964000003</v>
      </c>
      <c r="P43" s="8">
        <f>FC_OTH_HH_SH_E!P43+FC_OTH_HH_SC_E!P43+FC_OTH_HH_WH_E!P43+FC_OTH_HH_CO_E!P43</f>
        <v>191.17808892000011</v>
      </c>
      <c r="Q43" s="8">
        <f>FC_OTH_HH_SH_E!Q43+FC_OTH_HH_SC_E!Q43+FC_OTH_HH_WH_E!Q43+FC_OTH_HH_CO_E!Q43</f>
        <v>181.61901107999995</v>
      </c>
      <c r="R43" s="8">
        <f>FC_OTH_HH_SH_E!R43+FC_OTH_HH_SC_E!R43+FC_OTH_HH_WH_E!R43+FC_OTH_HH_CO_E!R43</f>
        <v>168.87401856</v>
      </c>
      <c r="S43" s="8">
        <f>FC_OTH_HH_SH_E!S43+FC_OTH_HH_SC_E!S43+FC_OTH_HH_WH_E!S43+FC_OTH_HH_CO_E!S43</f>
        <v>172.06019999999992</v>
      </c>
      <c r="T43" s="8">
        <f>FC_OTH_HH_SH_E!T43+FC_OTH_HH_SC_E!T43+FC_OTH_HH_WH_E!T43+FC_OTH_HH_CO_E!T43</f>
        <v>147.76476623999997</v>
      </c>
      <c r="U43" s="8">
        <f>FC_OTH_HH_SH_E!U43+FC_OTH_HH_SC_E!U43+FC_OTH_HH_WH_E!U43+FC_OTH_HH_CO_E!U43</f>
        <v>175.57476299999996</v>
      </c>
      <c r="V43" s="8">
        <f>FC_OTH_HH_SH_E!V43+FC_OTH_HH_SC_E!V43+FC_OTH_HH_WH_E!V43+FC_OTH_HH_CO_E!V43</f>
        <v>149.48216711999996</v>
      </c>
      <c r="W43" s="8">
        <f>FC_OTH_HH_SH_E!W43+FC_OTH_HH_SC_E!W43+FC_OTH_HH_WH_E!W43+FC_OTH_HH_CO_E!W43</f>
        <v>165.05668295999993</v>
      </c>
      <c r="X43" s="8">
        <f>FC_OTH_HH_SH_E!X43+FC_OTH_HH_SC_E!X43+FC_OTH_HH_WH_E!X43+FC_OTH_HH_CO_E!X43</f>
        <v>155.46586068000005</v>
      </c>
      <c r="Y43" s="8">
        <f>FC_OTH_HH_SH_E!Y43+FC_OTH_HH_SC_E!Y43+FC_OTH_HH_WH_E!Y43+FC_OTH_HH_CO_E!Y43</f>
        <v>133.35945947999994</v>
      </c>
      <c r="Z43" s="8">
        <f>FC_OTH_HH_SH_E!Z43+FC_OTH_HH_SC_E!Z43+FC_OTH_HH_WH_E!Z43+FC_OTH_HH_CO_E!Z43</f>
        <v>111.96984240000005</v>
      </c>
    </row>
    <row r="44" spans="1:26" ht="11.25" customHeight="1" x14ac:dyDescent="0.2">
      <c r="A44" s="28" t="s">
        <v>74</v>
      </c>
      <c r="B44" s="7" t="s">
        <v>75</v>
      </c>
      <c r="C44" s="8">
        <f>FC_OTH_HH_SH_E!C44+FC_OTH_HH_SC_E!C44+FC_OTH_HH_WH_E!C44+FC_OTH_HH_CO_E!C44</f>
        <v>0</v>
      </c>
      <c r="D44" s="8">
        <f>FC_OTH_HH_SH_E!D44+FC_OTH_HH_SC_E!D44+FC_OTH_HH_WH_E!D44+FC_OTH_HH_CO_E!D44</f>
        <v>0</v>
      </c>
      <c r="E44" s="8">
        <f>FC_OTH_HH_SH_E!E44+FC_OTH_HH_SC_E!E44+FC_OTH_HH_WH_E!E44+FC_OTH_HH_CO_E!E44</f>
        <v>0</v>
      </c>
      <c r="F44" s="8">
        <f>FC_OTH_HH_SH_E!F44+FC_OTH_HH_SC_E!F44+FC_OTH_HH_WH_E!F44+FC_OTH_HH_CO_E!F44</f>
        <v>0</v>
      </c>
      <c r="G44" s="8">
        <f>FC_OTH_HH_SH_E!G44+FC_OTH_HH_SC_E!G44+FC_OTH_HH_WH_E!G44+FC_OTH_HH_CO_E!G44</f>
        <v>0</v>
      </c>
      <c r="H44" s="8">
        <f>FC_OTH_HH_SH_E!H44+FC_OTH_HH_SC_E!H44+FC_OTH_HH_WH_E!H44+FC_OTH_HH_CO_E!H44</f>
        <v>0</v>
      </c>
      <c r="I44" s="8">
        <f>FC_OTH_HH_SH_E!I44+FC_OTH_HH_SC_E!I44+FC_OTH_HH_WH_E!I44+FC_OTH_HH_CO_E!I44</f>
        <v>0</v>
      </c>
      <c r="J44" s="8">
        <f>FC_OTH_HH_SH_E!J44+FC_OTH_HH_SC_E!J44+FC_OTH_HH_WH_E!J44+FC_OTH_HH_CO_E!J44</f>
        <v>0</v>
      </c>
      <c r="K44" s="8">
        <f>FC_OTH_HH_SH_E!K44+FC_OTH_HH_SC_E!K44+FC_OTH_HH_WH_E!K44+FC_OTH_HH_CO_E!K44</f>
        <v>0</v>
      </c>
      <c r="L44" s="8">
        <f>FC_OTH_HH_SH_E!L44+FC_OTH_HH_SC_E!L44+FC_OTH_HH_WH_E!L44+FC_OTH_HH_CO_E!L44</f>
        <v>0</v>
      </c>
      <c r="M44" s="8">
        <f>FC_OTH_HH_SH_E!M44+FC_OTH_HH_SC_E!M44+FC_OTH_HH_WH_E!M44+FC_OTH_HH_CO_E!M44</f>
        <v>0</v>
      </c>
      <c r="N44" s="8">
        <f>FC_OTH_HH_SH_E!N44+FC_OTH_HH_SC_E!N44+FC_OTH_HH_WH_E!N44+FC_OTH_HH_CO_E!N44</f>
        <v>0</v>
      </c>
      <c r="O44" s="8">
        <f>FC_OTH_HH_SH_E!O44+FC_OTH_HH_SC_E!O44+FC_OTH_HH_WH_E!O44+FC_OTH_HH_CO_E!O44</f>
        <v>0</v>
      </c>
      <c r="P44" s="8">
        <f>FC_OTH_HH_SH_E!P44+FC_OTH_HH_SC_E!P44+FC_OTH_HH_WH_E!P44+FC_OTH_HH_CO_E!P44</f>
        <v>0</v>
      </c>
      <c r="Q44" s="8">
        <f>FC_OTH_HH_SH_E!Q44+FC_OTH_HH_SC_E!Q44+FC_OTH_HH_WH_E!Q44+FC_OTH_HH_CO_E!Q44</f>
        <v>0</v>
      </c>
      <c r="R44" s="8">
        <f>FC_OTH_HH_SH_E!R44+FC_OTH_HH_SC_E!R44+FC_OTH_HH_WH_E!R44+FC_OTH_HH_CO_E!R44</f>
        <v>0</v>
      </c>
      <c r="S44" s="8">
        <f>FC_OTH_HH_SH_E!S44+FC_OTH_HH_SC_E!S44+FC_OTH_HH_WH_E!S44+FC_OTH_HH_CO_E!S44</f>
        <v>0</v>
      </c>
      <c r="T44" s="8">
        <f>FC_OTH_HH_SH_E!T44+FC_OTH_HH_SC_E!T44+FC_OTH_HH_WH_E!T44+FC_OTH_HH_CO_E!T44</f>
        <v>0</v>
      </c>
      <c r="U44" s="8">
        <f>FC_OTH_HH_SH_E!U44+FC_OTH_HH_SC_E!U44+FC_OTH_HH_WH_E!U44+FC_OTH_HH_CO_E!U44</f>
        <v>0</v>
      </c>
      <c r="V44" s="8">
        <f>FC_OTH_HH_SH_E!V44+FC_OTH_HH_SC_E!V44+FC_OTH_HH_WH_E!V44+FC_OTH_HH_CO_E!V44</f>
        <v>0</v>
      </c>
      <c r="W44" s="8">
        <f>FC_OTH_HH_SH_E!W44+FC_OTH_HH_SC_E!W44+FC_OTH_HH_WH_E!W44+FC_OTH_HH_CO_E!W44</f>
        <v>0</v>
      </c>
      <c r="X44" s="8">
        <f>FC_OTH_HH_SH_E!X44+FC_OTH_HH_SC_E!X44+FC_OTH_HH_WH_E!X44+FC_OTH_HH_CO_E!X44</f>
        <v>0</v>
      </c>
      <c r="Y44" s="8">
        <f>FC_OTH_HH_SH_E!Y44+FC_OTH_HH_SC_E!Y44+FC_OTH_HH_WH_E!Y44+FC_OTH_HH_CO_E!Y44</f>
        <v>0</v>
      </c>
      <c r="Z44" s="8">
        <f>FC_OTH_HH_SH_E!Z44+FC_OTH_HH_SC_E!Z44+FC_OTH_HH_WH_E!Z44+FC_OTH_HH_CO_E!Z44</f>
        <v>0</v>
      </c>
    </row>
    <row r="45" spans="1:26" ht="11.25" customHeight="1" x14ac:dyDescent="0.2">
      <c r="A45" s="28" t="s">
        <v>76</v>
      </c>
      <c r="B45" s="7" t="s">
        <v>77</v>
      </c>
      <c r="C45" s="8">
        <f>FC_OTH_HH_SH_E!C45+FC_OTH_HH_SC_E!C45+FC_OTH_HH_WH_E!C45+FC_OTH_HH_CO_E!C45</f>
        <v>0</v>
      </c>
      <c r="D45" s="8">
        <f>FC_OTH_HH_SH_E!D45+FC_OTH_HH_SC_E!D45+FC_OTH_HH_WH_E!D45+FC_OTH_HH_CO_E!D45</f>
        <v>0</v>
      </c>
      <c r="E45" s="8">
        <f>FC_OTH_HH_SH_E!E45+FC_OTH_HH_SC_E!E45+FC_OTH_HH_WH_E!E45+FC_OTH_HH_CO_E!E45</f>
        <v>0</v>
      </c>
      <c r="F45" s="8">
        <f>FC_OTH_HH_SH_E!F45+FC_OTH_HH_SC_E!F45+FC_OTH_HH_WH_E!F45+FC_OTH_HH_CO_E!F45</f>
        <v>0</v>
      </c>
      <c r="G45" s="8">
        <f>FC_OTH_HH_SH_E!G45+FC_OTH_HH_SC_E!G45+FC_OTH_HH_WH_E!G45+FC_OTH_HH_CO_E!G45</f>
        <v>0</v>
      </c>
      <c r="H45" s="8">
        <f>FC_OTH_HH_SH_E!H45+FC_OTH_HH_SC_E!H45+FC_OTH_HH_WH_E!H45+FC_OTH_HH_CO_E!H45</f>
        <v>0</v>
      </c>
      <c r="I45" s="8">
        <f>FC_OTH_HH_SH_E!I45+FC_OTH_HH_SC_E!I45+FC_OTH_HH_WH_E!I45+FC_OTH_HH_CO_E!I45</f>
        <v>0</v>
      </c>
      <c r="J45" s="8">
        <f>FC_OTH_HH_SH_E!J45+FC_OTH_HH_SC_E!J45+FC_OTH_HH_WH_E!J45+FC_OTH_HH_CO_E!J45</f>
        <v>0</v>
      </c>
      <c r="K45" s="8">
        <f>FC_OTH_HH_SH_E!K45+FC_OTH_HH_SC_E!K45+FC_OTH_HH_WH_E!K45+FC_OTH_HH_CO_E!K45</f>
        <v>0</v>
      </c>
      <c r="L45" s="8">
        <f>FC_OTH_HH_SH_E!L45+FC_OTH_HH_SC_E!L45+FC_OTH_HH_WH_E!L45+FC_OTH_HH_CO_E!L45</f>
        <v>0</v>
      </c>
      <c r="M45" s="8">
        <f>FC_OTH_HH_SH_E!M45+FC_OTH_HH_SC_E!M45+FC_OTH_HH_WH_E!M45+FC_OTH_HH_CO_E!M45</f>
        <v>0</v>
      </c>
      <c r="N45" s="8">
        <f>FC_OTH_HH_SH_E!N45+FC_OTH_HH_SC_E!N45+FC_OTH_HH_WH_E!N45+FC_OTH_HH_CO_E!N45</f>
        <v>0</v>
      </c>
      <c r="O45" s="8">
        <f>FC_OTH_HH_SH_E!O45+FC_OTH_HH_SC_E!O45+FC_OTH_HH_WH_E!O45+FC_OTH_HH_CO_E!O45</f>
        <v>0</v>
      </c>
      <c r="P45" s="8">
        <f>FC_OTH_HH_SH_E!P45+FC_OTH_HH_SC_E!P45+FC_OTH_HH_WH_E!P45+FC_OTH_HH_CO_E!P45</f>
        <v>0</v>
      </c>
      <c r="Q45" s="8">
        <f>FC_OTH_HH_SH_E!Q45+FC_OTH_HH_SC_E!Q45+FC_OTH_HH_WH_E!Q45+FC_OTH_HH_CO_E!Q45</f>
        <v>0</v>
      </c>
      <c r="R45" s="8">
        <f>FC_OTH_HH_SH_E!R45+FC_OTH_HH_SC_E!R45+FC_OTH_HH_WH_E!R45+FC_OTH_HH_CO_E!R45</f>
        <v>0</v>
      </c>
      <c r="S45" s="8">
        <f>FC_OTH_HH_SH_E!S45+FC_OTH_HH_SC_E!S45+FC_OTH_HH_WH_E!S45+FC_OTH_HH_CO_E!S45</f>
        <v>0</v>
      </c>
      <c r="T45" s="8">
        <f>FC_OTH_HH_SH_E!T45+FC_OTH_HH_SC_E!T45+FC_OTH_HH_WH_E!T45+FC_OTH_HH_CO_E!T45</f>
        <v>0</v>
      </c>
      <c r="U45" s="8">
        <f>FC_OTH_HH_SH_E!U45+FC_OTH_HH_SC_E!U45+FC_OTH_HH_WH_E!U45+FC_OTH_HH_CO_E!U45</f>
        <v>0</v>
      </c>
      <c r="V45" s="8">
        <f>FC_OTH_HH_SH_E!V45+FC_OTH_HH_SC_E!V45+FC_OTH_HH_WH_E!V45+FC_OTH_HH_CO_E!V45</f>
        <v>0</v>
      </c>
      <c r="W45" s="8">
        <f>FC_OTH_HH_SH_E!W45+FC_OTH_HH_SC_E!W45+FC_OTH_HH_WH_E!W45+FC_OTH_HH_CO_E!W45</f>
        <v>0</v>
      </c>
      <c r="X45" s="8">
        <f>FC_OTH_HH_SH_E!X45+FC_OTH_HH_SC_E!X45+FC_OTH_HH_WH_E!X45+FC_OTH_HH_CO_E!X45</f>
        <v>0</v>
      </c>
      <c r="Y45" s="8">
        <f>FC_OTH_HH_SH_E!Y45+FC_OTH_HH_SC_E!Y45+FC_OTH_HH_WH_E!Y45+FC_OTH_HH_CO_E!Y45</f>
        <v>0</v>
      </c>
      <c r="Z45" s="8">
        <f>FC_OTH_HH_SH_E!Z45+FC_OTH_HH_SC_E!Z45+FC_OTH_HH_WH_E!Z45+FC_OTH_HH_CO_E!Z45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FC_OTH_HH_SH_E!C46+FC_OTH_HH_SC_E!C46+FC_OTH_HH_WH_E!C46+FC_OTH_HH_CO_E!C46</f>
        <v>0</v>
      </c>
      <c r="D46" s="8">
        <f>FC_OTH_HH_SH_E!D46+FC_OTH_HH_SC_E!D46+FC_OTH_HH_WH_E!D46+FC_OTH_HH_CO_E!D46</f>
        <v>0</v>
      </c>
      <c r="E46" s="8">
        <f>FC_OTH_HH_SH_E!E46+FC_OTH_HH_SC_E!E46+FC_OTH_HH_WH_E!E46+FC_OTH_HH_CO_E!E46</f>
        <v>0</v>
      </c>
      <c r="F46" s="8">
        <f>FC_OTH_HH_SH_E!F46+FC_OTH_HH_SC_E!F46+FC_OTH_HH_WH_E!F46+FC_OTH_HH_CO_E!F46</f>
        <v>0</v>
      </c>
      <c r="G46" s="8">
        <f>FC_OTH_HH_SH_E!G46+FC_OTH_HH_SC_E!G46+FC_OTH_HH_WH_E!G46+FC_OTH_HH_CO_E!G46</f>
        <v>0</v>
      </c>
      <c r="H46" s="8">
        <f>FC_OTH_HH_SH_E!H46+FC_OTH_HH_SC_E!H46+FC_OTH_HH_WH_E!H46+FC_OTH_HH_CO_E!H46</f>
        <v>0</v>
      </c>
      <c r="I46" s="8">
        <f>FC_OTH_HH_SH_E!I46+FC_OTH_HH_SC_E!I46+FC_OTH_HH_WH_E!I46+FC_OTH_HH_CO_E!I46</f>
        <v>0</v>
      </c>
      <c r="J46" s="8">
        <f>FC_OTH_HH_SH_E!J46+FC_OTH_HH_SC_E!J46+FC_OTH_HH_WH_E!J46+FC_OTH_HH_CO_E!J46</f>
        <v>0</v>
      </c>
      <c r="K46" s="8">
        <f>FC_OTH_HH_SH_E!K46+FC_OTH_HH_SC_E!K46+FC_OTH_HH_WH_E!K46+FC_OTH_HH_CO_E!K46</f>
        <v>0</v>
      </c>
      <c r="L46" s="8">
        <f>FC_OTH_HH_SH_E!L46+FC_OTH_HH_SC_E!L46+FC_OTH_HH_WH_E!L46+FC_OTH_HH_CO_E!L46</f>
        <v>0</v>
      </c>
      <c r="M46" s="8">
        <f>FC_OTH_HH_SH_E!M46+FC_OTH_HH_SC_E!M46+FC_OTH_HH_WH_E!M46+FC_OTH_HH_CO_E!M46</f>
        <v>0</v>
      </c>
      <c r="N46" s="8">
        <f>FC_OTH_HH_SH_E!N46+FC_OTH_HH_SC_E!N46+FC_OTH_HH_WH_E!N46+FC_OTH_HH_CO_E!N46</f>
        <v>0</v>
      </c>
      <c r="O46" s="8">
        <f>FC_OTH_HH_SH_E!O46+FC_OTH_HH_SC_E!O46+FC_OTH_HH_WH_E!O46+FC_OTH_HH_CO_E!O46</f>
        <v>0</v>
      </c>
      <c r="P46" s="8">
        <f>FC_OTH_HH_SH_E!P46+FC_OTH_HH_SC_E!P46+FC_OTH_HH_WH_E!P46+FC_OTH_HH_CO_E!P46</f>
        <v>0</v>
      </c>
      <c r="Q46" s="8">
        <f>FC_OTH_HH_SH_E!Q46+FC_OTH_HH_SC_E!Q46+FC_OTH_HH_WH_E!Q46+FC_OTH_HH_CO_E!Q46</f>
        <v>0</v>
      </c>
      <c r="R46" s="8">
        <f>FC_OTH_HH_SH_E!R46+FC_OTH_HH_SC_E!R46+FC_OTH_HH_WH_E!R46+FC_OTH_HH_CO_E!R46</f>
        <v>0</v>
      </c>
      <c r="S46" s="8">
        <f>FC_OTH_HH_SH_E!S46+FC_OTH_HH_SC_E!S46+FC_OTH_HH_WH_E!S46+FC_OTH_HH_CO_E!S46</f>
        <v>0</v>
      </c>
      <c r="T46" s="8">
        <f>FC_OTH_HH_SH_E!T46+FC_OTH_HH_SC_E!T46+FC_OTH_HH_WH_E!T46+FC_OTH_HH_CO_E!T46</f>
        <v>0</v>
      </c>
      <c r="U46" s="8">
        <f>FC_OTH_HH_SH_E!U46+FC_OTH_HH_SC_E!U46+FC_OTH_HH_WH_E!U46+FC_OTH_HH_CO_E!U46</f>
        <v>0</v>
      </c>
      <c r="V46" s="8">
        <f>FC_OTH_HH_SH_E!V46+FC_OTH_HH_SC_E!V46+FC_OTH_HH_WH_E!V46+FC_OTH_HH_CO_E!V46</f>
        <v>0</v>
      </c>
      <c r="W46" s="8">
        <f>FC_OTH_HH_SH_E!W46+FC_OTH_HH_SC_E!W46+FC_OTH_HH_WH_E!W46+FC_OTH_HH_CO_E!W46</f>
        <v>0</v>
      </c>
      <c r="X46" s="8">
        <f>FC_OTH_HH_SH_E!X46+FC_OTH_HH_SC_E!X46+FC_OTH_HH_WH_E!X46+FC_OTH_HH_CO_E!X46</f>
        <v>0</v>
      </c>
      <c r="Y46" s="8">
        <f>FC_OTH_HH_SH_E!Y46+FC_OTH_HH_SC_E!Y46+FC_OTH_HH_WH_E!Y46+FC_OTH_HH_CO_E!Y46</f>
        <v>0</v>
      </c>
      <c r="Z46" s="8">
        <f>FC_OTH_HH_SH_E!Z46+FC_OTH_HH_SC_E!Z46+FC_OTH_HH_WH_E!Z46+FC_OTH_HH_CO_E!Z46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FC_OTH_HH_SH_E!C47+FC_OTH_HH_SC_E!C47+FC_OTH_HH_WH_E!C47+FC_OTH_HH_CO_E!C47</f>
        <v>0</v>
      </c>
      <c r="D47" s="8">
        <f>FC_OTH_HH_SH_E!D47+FC_OTH_HH_SC_E!D47+FC_OTH_HH_WH_E!D47+FC_OTH_HH_CO_E!D47</f>
        <v>0</v>
      </c>
      <c r="E47" s="8">
        <f>FC_OTH_HH_SH_E!E47+FC_OTH_HH_SC_E!E47+FC_OTH_HH_WH_E!E47+FC_OTH_HH_CO_E!E47</f>
        <v>0</v>
      </c>
      <c r="F47" s="8">
        <f>FC_OTH_HH_SH_E!F47+FC_OTH_HH_SC_E!F47+FC_OTH_HH_WH_E!F47+FC_OTH_HH_CO_E!F47</f>
        <v>0</v>
      </c>
      <c r="G47" s="8">
        <f>FC_OTH_HH_SH_E!G47+FC_OTH_HH_SC_E!G47+FC_OTH_HH_WH_E!G47+FC_OTH_HH_CO_E!G47</f>
        <v>0</v>
      </c>
      <c r="H47" s="8">
        <f>FC_OTH_HH_SH_E!H47+FC_OTH_HH_SC_E!H47+FC_OTH_HH_WH_E!H47+FC_OTH_HH_CO_E!H47</f>
        <v>0</v>
      </c>
      <c r="I47" s="8">
        <f>FC_OTH_HH_SH_E!I47+FC_OTH_HH_SC_E!I47+FC_OTH_HH_WH_E!I47+FC_OTH_HH_CO_E!I47</f>
        <v>0</v>
      </c>
      <c r="J47" s="8">
        <f>FC_OTH_HH_SH_E!J47+FC_OTH_HH_SC_E!J47+FC_OTH_HH_WH_E!J47+FC_OTH_HH_CO_E!J47</f>
        <v>0</v>
      </c>
      <c r="K47" s="8">
        <f>FC_OTH_HH_SH_E!K47+FC_OTH_HH_SC_E!K47+FC_OTH_HH_WH_E!K47+FC_OTH_HH_CO_E!K47</f>
        <v>0</v>
      </c>
      <c r="L47" s="8">
        <f>FC_OTH_HH_SH_E!L47+FC_OTH_HH_SC_E!L47+FC_OTH_HH_WH_E!L47+FC_OTH_HH_CO_E!L47</f>
        <v>0</v>
      </c>
      <c r="M47" s="8">
        <f>FC_OTH_HH_SH_E!M47+FC_OTH_HH_SC_E!M47+FC_OTH_HH_WH_E!M47+FC_OTH_HH_CO_E!M47</f>
        <v>0</v>
      </c>
      <c r="N47" s="8">
        <f>FC_OTH_HH_SH_E!N47+FC_OTH_HH_SC_E!N47+FC_OTH_HH_WH_E!N47+FC_OTH_HH_CO_E!N47</f>
        <v>0</v>
      </c>
      <c r="O47" s="8">
        <f>FC_OTH_HH_SH_E!O47+FC_OTH_HH_SC_E!O47+FC_OTH_HH_WH_E!O47+FC_OTH_HH_CO_E!O47</f>
        <v>0</v>
      </c>
      <c r="P47" s="8">
        <f>FC_OTH_HH_SH_E!P47+FC_OTH_HH_SC_E!P47+FC_OTH_HH_WH_E!P47+FC_OTH_HH_CO_E!P47</f>
        <v>0</v>
      </c>
      <c r="Q47" s="8">
        <f>FC_OTH_HH_SH_E!Q47+FC_OTH_HH_SC_E!Q47+FC_OTH_HH_WH_E!Q47+FC_OTH_HH_CO_E!Q47</f>
        <v>0</v>
      </c>
      <c r="R47" s="8">
        <f>FC_OTH_HH_SH_E!R47+FC_OTH_HH_SC_E!R47+FC_OTH_HH_WH_E!R47+FC_OTH_HH_CO_E!R47</f>
        <v>0</v>
      </c>
      <c r="S47" s="8">
        <f>FC_OTH_HH_SH_E!S47+FC_OTH_HH_SC_E!S47+FC_OTH_HH_WH_E!S47+FC_OTH_HH_CO_E!S47</f>
        <v>0</v>
      </c>
      <c r="T47" s="8">
        <f>FC_OTH_HH_SH_E!T47+FC_OTH_HH_SC_E!T47+FC_OTH_HH_WH_E!T47+FC_OTH_HH_CO_E!T47</f>
        <v>0</v>
      </c>
      <c r="U47" s="8">
        <f>FC_OTH_HH_SH_E!U47+FC_OTH_HH_SC_E!U47+FC_OTH_HH_WH_E!U47+FC_OTH_HH_CO_E!U47</f>
        <v>0</v>
      </c>
      <c r="V47" s="8">
        <f>FC_OTH_HH_SH_E!V47+FC_OTH_HH_SC_E!V47+FC_OTH_HH_WH_E!V47+FC_OTH_HH_CO_E!V47</f>
        <v>0</v>
      </c>
      <c r="W47" s="8">
        <f>FC_OTH_HH_SH_E!W47+FC_OTH_HH_SC_E!W47+FC_OTH_HH_WH_E!W47+FC_OTH_HH_CO_E!W47</f>
        <v>0</v>
      </c>
      <c r="X47" s="8">
        <f>FC_OTH_HH_SH_E!X47+FC_OTH_HH_SC_E!X47+FC_OTH_HH_WH_E!X47+FC_OTH_HH_CO_E!X47</f>
        <v>0</v>
      </c>
      <c r="Y47" s="8">
        <f>FC_OTH_HH_SH_E!Y47+FC_OTH_HH_SC_E!Y47+FC_OTH_HH_WH_E!Y47+FC_OTH_HH_CO_E!Y47</f>
        <v>0</v>
      </c>
      <c r="Z47" s="8">
        <f>FC_OTH_HH_SH_E!Z47+FC_OTH_HH_SC_E!Z47+FC_OTH_HH_WH_E!Z47+FC_OTH_HH_CO_E!Z47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FC_OTH_HH_SH_E!C48+FC_OTH_HH_SC_E!C48+FC_OTH_HH_WH_E!C48+FC_OTH_HH_CO_E!C48</f>
        <v>0</v>
      </c>
      <c r="D48" s="8">
        <f>FC_OTH_HH_SH_E!D48+FC_OTH_HH_SC_E!D48+FC_OTH_HH_WH_E!D48+FC_OTH_HH_CO_E!D48</f>
        <v>0</v>
      </c>
      <c r="E48" s="8">
        <f>FC_OTH_HH_SH_E!E48+FC_OTH_HH_SC_E!E48+FC_OTH_HH_WH_E!E48+FC_OTH_HH_CO_E!E48</f>
        <v>0</v>
      </c>
      <c r="F48" s="8">
        <f>FC_OTH_HH_SH_E!F48+FC_OTH_HH_SC_E!F48+FC_OTH_HH_WH_E!F48+FC_OTH_HH_CO_E!F48</f>
        <v>0</v>
      </c>
      <c r="G48" s="8">
        <f>FC_OTH_HH_SH_E!G48+FC_OTH_HH_SC_E!G48+FC_OTH_HH_WH_E!G48+FC_OTH_HH_CO_E!G48</f>
        <v>0</v>
      </c>
      <c r="H48" s="8">
        <f>FC_OTH_HH_SH_E!H48+FC_OTH_HH_SC_E!H48+FC_OTH_HH_WH_E!H48+FC_OTH_HH_CO_E!H48</f>
        <v>0</v>
      </c>
      <c r="I48" s="8">
        <f>FC_OTH_HH_SH_E!I48+FC_OTH_HH_SC_E!I48+FC_OTH_HH_WH_E!I48+FC_OTH_HH_CO_E!I48</f>
        <v>0</v>
      </c>
      <c r="J48" s="8">
        <f>FC_OTH_HH_SH_E!J48+FC_OTH_HH_SC_E!J48+FC_OTH_HH_WH_E!J48+FC_OTH_HH_CO_E!J48</f>
        <v>0</v>
      </c>
      <c r="K48" s="8">
        <f>FC_OTH_HH_SH_E!K48+FC_OTH_HH_SC_E!K48+FC_OTH_HH_WH_E!K48+FC_OTH_HH_CO_E!K48</f>
        <v>0</v>
      </c>
      <c r="L48" s="8">
        <f>FC_OTH_HH_SH_E!L48+FC_OTH_HH_SC_E!L48+FC_OTH_HH_WH_E!L48+FC_OTH_HH_CO_E!L48</f>
        <v>0</v>
      </c>
      <c r="M48" s="8">
        <f>FC_OTH_HH_SH_E!M48+FC_OTH_HH_SC_E!M48+FC_OTH_HH_WH_E!M48+FC_OTH_HH_CO_E!M48</f>
        <v>0</v>
      </c>
      <c r="N48" s="8">
        <f>FC_OTH_HH_SH_E!N48+FC_OTH_HH_SC_E!N48+FC_OTH_HH_WH_E!N48+FC_OTH_HH_CO_E!N48</f>
        <v>0</v>
      </c>
      <c r="O48" s="8">
        <f>FC_OTH_HH_SH_E!O48+FC_OTH_HH_SC_E!O48+FC_OTH_HH_WH_E!O48+FC_OTH_HH_CO_E!O48</f>
        <v>0</v>
      </c>
      <c r="P48" s="8">
        <f>FC_OTH_HH_SH_E!P48+FC_OTH_HH_SC_E!P48+FC_OTH_HH_WH_E!P48+FC_OTH_HH_CO_E!P48</f>
        <v>0</v>
      </c>
      <c r="Q48" s="8">
        <f>FC_OTH_HH_SH_E!Q48+FC_OTH_HH_SC_E!Q48+FC_OTH_HH_WH_E!Q48+FC_OTH_HH_CO_E!Q48</f>
        <v>0</v>
      </c>
      <c r="R48" s="8">
        <f>FC_OTH_HH_SH_E!R48+FC_OTH_HH_SC_E!R48+FC_OTH_HH_WH_E!R48+FC_OTH_HH_CO_E!R48</f>
        <v>0</v>
      </c>
      <c r="S48" s="8">
        <f>FC_OTH_HH_SH_E!S48+FC_OTH_HH_SC_E!S48+FC_OTH_HH_WH_E!S48+FC_OTH_HH_CO_E!S48</f>
        <v>0</v>
      </c>
      <c r="T48" s="8">
        <f>FC_OTH_HH_SH_E!T48+FC_OTH_HH_SC_E!T48+FC_OTH_HH_WH_E!T48+FC_OTH_HH_CO_E!T48</f>
        <v>0</v>
      </c>
      <c r="U48" s="8">
        <f>FC_OTH_HH_SH_E!U48+FC_OTH_HH_SC_E!U48+FC_OTH_HH_WH_E!U48+FC_OTH_HH_CO_E!U48</f>
        <v>0</v>
      </c>
      <c r="V48" s="8">
        <f>FC_OTH_HH_SH_E!V48+FC_OTH_HH_SC_E!V48+FC_OTH_HH_WH_E!V48+FC_OTH_HH_CO_E!V48</f>
        <v>0</v>
      </c>
      <c r="W48" s="8">
        <f>FC_OTH_HH_SH_E!W48+FC_OTH_HH_SC_E!W48+FC_OTH_HH_WH_E!W48+FC_OTH_HH_CO_E!W48</f>
        <v>0</v>
      </c>
      <c r="X48" s="8">
        <f>FC_OTH_HH_SH_E!X48+FC_OTH_HH_SC_E!X48+FC_OTH_HH_WH_E!X48+FC_OTH_HH_CO_E!X48</f>
        <v>0</v>
      </c>
      <c r="Y48" s="8">
        <f>FC_OTH_HH_SH_E!Y48+FC_OTH_HH_SC_E!Y48+FC_OTH_HH_WH_E!Y48+FC_OTH_HH_CO_E!Y48</f>
        <v>0</v>
      </c>
      <c r="Z48" s="8">
        <f>FC_OTH_HH_SH_E!Z48+FC_OTH_HH_SC_E!Z48+FC_OTH_HH_WH_E!Z48+FC_OTH_HH_CO_E!Z48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FC_OTH_HH_SH_E!C49+FC_OTH_HH_SC_E!C49+FC_OTH_HH_WH_E!C49+FC_OTH_HH_CO_E!C49</f>
        <v>0</v>
      </c>
      <c r="D49" s="8">
        <f>FC_OTH_HH_SH_E!D49+FC_OTH_HH_SC_E!D49+FC_OTH_HH_WH_E!D49+FC_OTH_HH_CO_E!D49</f>
        <v>0</v>
      </c>
      <c r="E49" s="8">
        <f>FC_OTH_HH_SH_E!E49+FC_OTH_HH_SC_E!E49+FC_OTH_HH_WH_E!E49+FC_OTH_HH_CO_E!E49</f>
        <v>0</v>
      </c>
      <c r="F49" s="8">
        <f>FC_OTH_HH_SH_E!F49+FC_OTH_HH_SC_E!F49+FC_OTH_HH_WH_E!F49+FC_OTH_HH_CO_E!F49</f>
        <v>0</v>
      </c>
      <c r="G49" s="8">
        <f>FC_OTH_HH_SH_E!G49+FC_OTH_HH_SC_E!G49+FC_OTH_HH_WH_E!G49+FC_OTH_HH_CO_E!G49</f>
        <v>0</v>
      </c>
      <c r="H49" s="8">
        <f>FC_OTH_HH_SH_E!H49+FC_OTH_HH_SC_E!H49+FC_OTH_HH_WH_E!H49+FC_OTH_HH_CO_E!H49</f>
        <v>0</v>
      </c>
      <c r="I49" s="8">
        <f>FC_OTH_HH_SH_E!I49+FC_OTH_HH_SC_E!I49+FC_OTH_HH_WH_E!I49+FC_OTH_HH_CO_E!I49</f>
        <v>0</v>
      </c>
      <c r="J49" s="8">
        <f>FC_OTH_HH_SH_E!J49+FC_OTH_HH_SC_E!J49+FC_OTH_HH_WH_E!J49+FC_OTH_HH_CO_E!J49</f>
        <v>0</v>
      </c>
      <c r="K49" s="8">
        <f>FC_OTH_HH_SH_E!K49+FC_OTH_HH_SC_E!K49+FC_OTH_HH_WH_E!K49+FC_OTH_HH_CO_E!K49</f>
        <v>0</v>
      </c>
      <c r="L49" s="8">
        <f>FC_OTH_HH_SH_E!L49+FC_OTH_HH_SC_E!L49+FC_OTH_HH_WH_E!L49+FC_OTH_HH_CO_E!L49</f>
        <v>0</v>
      </c>
      <c r="M49" s="8">
        <f>FC_OTH_HH_SH_E!M49+FC_OTH_HH_SC_E!M49+FC_OTH_HH_WH_E!M49+FC_OTH_HH_CO_E!M49</f>
        <v>0</v>
      </c>
      <c r="N49" s="8">
        <f>FC_OTH_HH_SH_E!N49+FC_OTH_HH_SC_E!N49+FC_OTH_HH_WH_E!N49+FC_OTH_HH_CO_E!N49</f>
        <v>0</v>
      </c>
      <c r="O49" s="8">
        <f>FC_OTH_HH_SH_E!O49+FC_OTH_HH_SC_E!O49+FC_OTH_HH_WH_E!O49+FC_OTH_HH_CO_E!O49</f>
        <v>0</v>
      </c>
      <c r="P49" s="8">
        <f>FC_OTH_HH_SH_E!P49+FC_OTH_HH_SC_E!P49+FC_OTH_HH_WH_E!P49+FC_OTH_HH_CO_E!P49</f>
        <v>0</v>
      </c>
      <c r="Q49" s="8">
        <f>FC_OTH_HH_SH_E!Q49+FC_OTH_HH_SC_E!Q49+FC_OTH_HH_WH_E!Q49+FC_OTH_HH_CO_E!Q49</f>
        <v>0</v>
      </c>
      <c r="R49" s="8">
        <f>FC_OTH_HH_SH_E!R49+FC_OTH_HH_SC_E!R49+FC_OTH_HH_WH_E!R49+FC_OTH_HH_CO_E!R49</f>
        <v>0</v>
      </c>
      <c r="S49" s="8">
        <f>FC_OTH_HH_SH_E!S49+FC_OTH_HH_SC_E!S49+FC_OTH_HH_WH_E!S49+FC_OTH_HH_CO_E!S49</f>
        <v>0</v>
      </c>
      <c r="T49" s="8">
        <f>FC_OTH_HH_SH_E!T49+FC_OTH_HH_SC_E!T49+FC_OTH_HH_WH_E!T49+FC_OTH_HH_CO_E!T49</f>
        <v>0</v>
      </c>
      <c r="U49" s="8">
        <f>FC_OTH_HH_SH_E!U49+FC_OTH_HH_SC_E!U49+FC_OTH_HH_WH_E!U49+FC_OTH_HH_CO_E!U49</f>
        <v>0</v>
      </c>
      <c r="V49" s="8">
        <f>FC_OTH_HH_SH_E!V49+FC_OTH_HH_SC_E!V49+FC_OTH_HH_WH_E!V49+FC_OTH_HH_CO_E!V49</f>
        <v>0</v>
      </c>
      <c r="W49" s="8">
        <f>FC_OTH_HH_SH_E!W49+FC_OTH_HH_SC_E!W49+FC_OTH_HH_WH_E!W49+FC_OTH_HH_CO_E!W49</f>
        <v>0</v>
      </c>
      <c r="X49" s="8">
        <f>FC_OTH_HH_SH_E!X49+FC_OTH_HH_SC_E!X49+FC_OTH_HH_WH_E!X49+FC_OTH_HH_CO_E!X49</f>
        <v>0</v>
      </c>
      <c r="Y49" s="8">
        <f>FC_OTH_HH_SH_E!Y49+FC_OTH_HH_SC_E!Y49+FC_OTH_HH_WH_E!Y49+FC_OTH_HH_CO_E!Y49</f>
        <v>0</v>
      </c>
      <c r="Z49" s="8">
        <f>FC_OTH_HH_SH_E!Z49+FC_OTH_HH_SC_E!Z49+FC_OTH_HH_WH_E!Z49+FC_OTH_HH_CO_E!Z49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FC_OTH_HH_SH_E!C50+FC_OTH_HH_SC_E!C50+FC_OTH_HH_WH_E!C50+FC_OTH_HH_CO_E!C50</f>
        <v>0</v>
      </c>
      <c r="D50" s="8">
        <f>FC_OTH_HH_SH_E!D50+FC_OTH_HH_SC_E!D50+FC_OTH_HH_WH_E!D50+FC_OTH_HH_CO_E!D50</f>
        <v>0</v>
      </c>
      <c r="E50" s="8">
        <f>FC_OTH_HH_SH_E!E50+FC_OTH_HH_SC_E!E50+FC_OTH_HH_WH_E!E50+FC_OTH_HH_CO_E!E50</f>
        <v>0</v>
      </c>
      <c r="F50" s="8">
        <f>FC_OTH_HH_SH_E!F50+FC_OTH_HH_SC_E!F50+FC_OTH_HH_WH_E!F50+FC_OTH_HH_CO_E!F50</f>
        <v>0</v>
      </c>
      <c r="G50" s="8">
        <f>FC_OTH_HH_SH_E!G50+FC_OTH_HH_SC_E!G50+FC_OTH_HH_WH_E!G50+FC_OTH_HH_CO_E!G50</f>
        <v>0</v>
      </c>
      <c r="H50" s="8">
        <f>FC_OTH_HH_SH_E!H50+FC_OTH_HH_SC_E!H50+FC_OTH_HH_WH_E!H50+FC_OTH_HH_CO_E!H50</f>
        <v>0</v>
      </c>
      <c r="I50" s="8">
        <f>FC_OTH_HH_SH_E!I50+FC_OTH_HH_SC_E!I50+FC_OTH_HH_WH_E!I50+FC_OTH_HH_CO_E!I50</f>
        <v>0</v>
      </c>
      <c r="J50" s="8">
        <f>FC_OTH_HH_SH_E!J50+FC_OTH_HH_SC_E!J50+FC_OTH_HH_WH_E!J50+FC_OTH_HH_CO_E!J50</f>
        <v>0</v>
      </c>
      <c r="K50" s="8">
        <f>FC_OTH_HH_SH_E!K50+FC_OTH_HH_SC_E!K50+FC_OTH_HH_WH_E!K50+FC_OTH_HH_CO_E!K50</f>
        <v>0</v>
      </c>
      <c r="L50" s="8">
        <f>FC_OTH_HH_SH_E!L50+FC_OTH_HH_SC_E!L50+FC_OTH_HH_WH_E!L50+FC_OTH_HH_CO_E!L50</f>
        <v>0</v>
      </c>
      <c r="M50" s="8">
        <f>FC_OTH_HH_SH_E!M50+FC_OTH_HH_SC_E!M50+FC_OTH_HH_WH_E!M50+FC_OTH_HH_CO_E!M50</f>
        <v>0</v>
      </c>
      <c r="N50" s="8">
        <f>FC_OTH_HH_SH_E!N50+FC_OTH_HH_SC_E!N50+FC_OTH_HH_WH_E!N50+FC_OTH_HH_CO_E!N50</f>
        <v>0</v>
      </c>
      <c r="O50" s="8">
        <f>FC_OTH_HH_SH_E!O50+FC_OTH_HH_SC_E!O50+FC_OTH_HH_WH_E!O50+FC_OTH_HH_CO_E!O50</f>
        <v>0</v>
      </c>
      <c r="P50" s="8">
        <f>FC_OTH_HH_SH_E!P50+FC_OTH_HH_SC_E!P50+FC_OTH_HH_WH_E!P50+FC_OTH_HH_CO_E!P50</f>
        <v>0</v>
      </c>
      <c r="Q50" s="8">
        <f>FC_OTH_HH_SH_E!Q50+FC_OTH_HH_SC_E!Q50+FC_OTH_HH_WH_E!Q50+FC_OTH_HH_CO_E!Q50</f>
        <v>0</v>
      </c>
      <c r="R50" s="8">
        <f>FC_OTH_HH_SH_E!R50+FC_OTH_HH_SC_E!R50+FC_OTH_HH_WH_E!R50+FC_OTH_HH_CO_E!R50</f>
        <v>0</v>
      </c>
      <c r="S50" s="8">
        <f>FC_OTH_HH_SH_E!S50+FC_OTH_HH_SC_E!S50+FC_OTH_HH_WH_E!S50+FC_OTH_HH_CO_E!S50</f>
        <v>0</v>
      </c>
      <c r="T50" s="8">
        <f>FC_OTH_HH_SH_E!T50+FC_OTH_HH_SC_E!T50+FC_OTH_HH_WH_E!T50+FC_OTH_HH_CO_E!T50</f>
        <v>0</v>
      </c>
      <c r="U50" s="8">
        <f>FC_OTH_HH_SH_E!U50+FC_OTH_HH_SC_E!U50+FC_OTH_HH_WH_E!U50+FC_OTH_HH_CO_E!U50</f>
        <v>0</v>
      </c>
      <c r="V50" s="8">
        <f>FC_OTH_HH_SH_E!V50+FC_OTH_HH_SC_E!V50+FC_OTH_HH_WH_E!V50+FC_OTH_HH_CO_E!V50</f>
        <v>0</v>
      </c>
      <c r="W50" s="8">
        <f>FC_OTH_HH_SH_E!W50+FC_OTH_HH_SC_E!W50+FC_OTH_HH_WH_E!W50+FC_OTH_HH_CO_E!W50</f>
        <v>0</v>
      </c>
      <c r="X50" s="8">
        <f>FC_OTH_HH_SH_E!X50+FC_OTH_HH_SC_E!X50+FC_OTH_HH_WH_E!X50+FC_OTH_HH_CO_E!X50</f>
        <v>0</v>
      </c>
      <c r="Y50" s="8">
        <f>FC_OTH_HH_SH_E!Y50+FC_OTH_HH_SC_E!Y50+FC_OTH_HH_WH_E!Y50+FC_OTH_HH_CO_E!Y50</f>
        <v>0</v>
      </c>
      <c r="Z50" s="8">
        <f>FC_OTH_HH_SH_E!Z50+FC_OTH_HH_SC_E!Z50+FC_OTH_HH_WH_E!Z50+FC_OTH_HH_CO_E!Z50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FC_OTH_HH_SH_E!C51+FC_OTH_HH_SC_E!C51+FC_OTH_HH_WH_E!C51+FC_OTH_HH_CO_E!C51</f>
        <v>171.86796000000004</v>
      </c>
      <c r="D51" s="27">
        <f>FC_OTH_HH_SH_E!D51+FC_OTH_HH_SC_E!D51+FC_OTH_HH_WH_E!D51+FC_OTH_HH_CO_E!D51</f>
        <v>275.06952000000001</v>
      </c>
      <c r="E51" s="27">
        <f>FC_OTH_HH_SH_E!E51+FC_OTH_HH_SC_E!E51+FC_OTH_HH_WH_E!E51+FC_OTH_HH_CO_E!E51</f>
        <v>344.13984000000005</v>
      </c>
      <c r="F51" s="27">
        <f>FC_OTH_HH_SH_E!F51+FC_OTH_HH_SC_E!F51+FC_OTH_HH_WH_E!F51+FC_OTH_HH_CO_E!F51</f>
        <v>371.1519899999999</v>
      </c>
      <c r="G51" s="27">
        <f>FC_OTH_HH_SH_E!G51+FC_OTH_HH_SC_E!G51+FC_OTH_HH_WH_E!G51+FC_OTH_HH_CO_E!G51</f>
        <v>425.7316800000001</v>
      </c>
      <c r="H51" s="27">
        <f>FC_OTH_HH_SH_E!H51+FC_OTH_HH_SC_E!H51+FC_OTH_HH_WH_E!H51+FC_OTH_HH_CO_E!H51</f>
        <v>469.60749000000015</v>
      </c>
      <c r="I51" s="27">
        <f>FC_OTH_HH_SH_E!I51+FC_OTH_HH_SC_E!I51+FC_OTH_HH_WH_E!I51+FC_OTH_HH_CO_E!I51</f>
        <v>475.8682500000001</v>
      </c>
      <c r="J51" s="27">
        <f>FC_OTH_HH_SH_E!J51+FC_OTH_HH_SC_E!J51+FC_OTH_HH_WH_E!J51+FC_OTH_HH_CO_E!J51</f>
        <v>517.21955999999989</v>
      </c>
      <c r="K51" s="27">
        <f>FC_OTH_HH_SH_E!K51+FC_OTH_HH_SC_E!K51+FC_OTH_HH_WH_E!K51+FC_OTH_HH_CO_E!K51</f>
        <v>539.99054999999998</v>
      </c>
      <c r="L51" s="27">
        <f>FC_OTH_HH_SH_E!L51+FC_OTH_HH_SC_E!L51+FC_OTH_HH_WH_E!L51+FC_OTH_HH_CO_E!L51</f>
        <v>620.47161000000028</v>
      </c>
      <c r="M51" s="27">
        <f>FC_OTH_HH_SH_E!M51+FC_OTH_HH_SC_E!M51+FC_OTH_HH_WH_E!M51+FC_OTH_HH_CO_E!M51</f>
        <v>702.31590000000006</v>
      </c>
      <c r="N51" s="27">
        <f>FC_OTH_HH_SH_E!N51+FC_OTH_HH_SC_E!N51+FC_OTH_HH_WH_E!N51+FC_OTH_HH_CO_E!N51</f>
        <v>605.93049000000019</v>
      </c>
      <c r="O51" s="27">
        <f>FC_OTH_HH_SH_E!O51+FC_OTH_HH_SC_E!O51+FC_OTH_HH_WH_E!O51+FC_OTH_HH_CO_E!O51</f>
        <v>605.52656999999988</v>
      </c>
      <c r="P51" s="27">
        <f>FC_OTH_HH_SH_E!P51+FC_OTH_HH_SC_E!P51+FC_OTH_HH_WH_E!P51+FC_OTH_HH_CO_E!P51</f>
        <v>574.8286499999997</v>
      </c>
      <c r="Q51" s="27">
        <f>FC_OTH_HH_SH_E!Q51+FC_OTH_HH_SC_E!Q51+FC_OTH_HH_WH_E!Q51+FC_OTH_HH_CO_E!Q51</f>
        <v>606.33440999999982</v>
      </c>
      <c r="R51" s="27">
        <f>FC_OTH_HH_SH_E!R51+FC_OTH_HH_SC_E!R51+FC_OTH_HH_WH_E!R51+FC_OTH_HH_CO_E!R51</f>
        <v>617.4727059600001</v>
      </c>
      <c r="S51" s="27">
        <f>FC_OTH_HH_SH_E!S51+FC_OTH_HH_SC_E!S51+FC_OTH_HH_WH_E!S51+FC_OTH_HH_CO_E!S51</f>
        <v>572.73068951999994</v>
      </c>
      <c r="T51" s="27">
        <f>FC_OTH_HH_SH_E!T51+FC_OTH_HH_SC_E!T51+FC_OTH_HH_WH_E!T51+FC_OTH_HH_CO_E!T51</f>
        <v>588.92040899999984</v>
      </c>
      <c r="U51" s="27">
        <f>FC_OTH_HH_SH_E!U51+FC_OTH_HH_SC_E!U51+FC_OTH_HH_WH_E!U51+FC_OTH_HH_CO_E!U51</f>
        <v>644.09951628000022</v>
      </c>
      <c r="V51" s="27">
        <f>FC_OTH_HH_SH_E!V51+FC_OTH_HH_SC_E!V51+FC_OTH_HH_WH_E!V51+FC_OTH_HH_CO_E!V51</f>
        <v>670.03279596000004</v>
      </c>
      <c r="W51" s="27">
        <f>FC_OTH_HH_SH_E!W51+FC_OTH_HH_SC_E!W51+FC_OTH_HH_WH_E!W51+FC_OTH_HH_CO_E!W51</f>
        <v>694.64970036000034</v>
      </c>
      <c r="X51" s="27">
        <f>FC_OTH_HH_SH_E!X51+FC_OTH_HH_SC_E!X51+FC_OTH_HH_WH_E!X51+FC_OTH_HH_CO_E!X51</f>
        <v>675.88781831999995</v>
      </c>
      <c r="Y51" s="27">
        <f>FC_OTH_HH_SH_E!Y51+FC_OTH_HH_SC_E!Y51+FC_OTH_HH_WH_E!Y51+FC_OTH_HH_CO_E!Y51</f>
        <v>629.2861542000004</v>
      </c>
      <c r="Z51" s="27">
        <f>FC_OTH_HH_SH_E!Z51+FC_OTH_HH_SC_E!Z51+FC_OTH_HH_WH_E!Z51+FC_OTH_HH_CO_E!Z51</f>
        <v>591.08299668000006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f>FC_OTH_HH_SH_E!C53+FC_OTH_HH_SC_E!C53+FC_OTH_HH_WH_E!C53+FC_OTH_HH_CO_E!C53</f>
        <v>0</v>
      </c>
      <c r="D53" s="8">
        <f>FC_OTH_HH_SH_E!D53+FC_OTH_HH_SC_E!D53+FC_OTH_HH_WH_E!D53+FC_OTH_HH_CO_E!D53</f>
        <v>0</v>
      </c>
      <c r="E53" s="8">
        <f>FC_OTH_HH_SH_E!E53+FC_OTH_HH_SC_E!E53+FC_OTH_HH_WH_E!E53+FC_OTH_HH_CO_E!E53</f>
        <v>0</v>
      </c>
      <c r="F53" s="8">
        <f>FC_OTH_HH_SH_E!F53+FC_OTH_HH_SC_E!F53+FC_OTH_HH_WH_E!F53+FC_OTH_HH_CO_E!F53</f>
        <v>0</v>
      </c>
      <c r="G53" s="8">
        <f>FC_OTH_HH_SH_E!G53+FC_OTH_HH_SC_E!G53+FC_OTH_HH_WH_E!G53+FC_OTH_HH_CO_E!G53</f>
        <v>0</v>
      </c>
      <c r="H53" s="8">
        <f>FC_OTH_HH_SH_E!H53+FC_OTH_HH_SC_E!H53+FC_OTH_HH_WH_E!H53+FC_OTH_HH_CO_E!H53</f>
        <v>0</v>
      </c>
      <c r="I53" s="8">
        <f>FC_OTH_HH_SH_E!I53+FC_OTH_HH_SC_E!I53+FC_OTH_HH_WH_E!I53+FC_OTH_HH_CO_E!I53</f>
        <v>0</v>
      </c>
      <c r="J53" s="8">
        <f>FC_OTH_HH_SH_E!J53+FC_OTH_HH_SC_E!J53+FC_OTH_HH_WH_E!J53+FC_OTH_HH_CO_E!J53</f>
        <v>0</v>
      </c>
      <c r="K53" s="8">
        <f>FC_OTH_HH_SH_E!K53+FC_OTH_HH_SC_E!K53+FC_OTH_HH_WH_E!K53+FC_OTH_HH_CO_E!K53</f>
        <v>0</v>
      </c>
      <c r="L53" s="8">
        <f>FC_OTH_HH_SH_E!L53+FC_OTH_HH_SC_E!L53+FC_OTH_HH_WH_E!L53+FC_OTH_HH_CO_E!L53</f>
        <v>0</v>
      </c>
      <c r="M53" s="8">
        <f>FC_OTH_HH_SH_E!M53+FC_OTH_HH_SC_E!M53+FC_OTH_HH_WH_E!M53+FC_OTH_HH_CO_E!M53</f>
        <v>0</v>
      </c>
      <c r="N53" s="8">
        <f>FC_OTH_HH_SH_E!N53+FC_OTH_HH_SC_E!N53+FC_OTH_HH_WH_E!N53+FC_OTH_HH_CO_E!N53</f>
        <v>0</v>
      </c>
      <c r="O53" s="8">
        <f>FC_OTH_HH_SH_E!O53+FC_OTH_HH_SC_E!O53+FC_OTH_HH_WH_E!O53+FC_OTH_HH_CO_E!O53</f>
        <v>0</v>
      </c>
      <c r="P53" s="8">
        <f>FC_OTH_HH_SH_E!P53+FC_OTH_HH_SC_E!P53+FC_OTH_HH_WH_E!P53+FC_OTH_HH_CO_E!P53</f>
        <v>0</v>
      </c>
      <c r="Q53" s="8">
        <f>FC_OTH_HH_SH_E!Q53+FC_OTH_HH_SC_E!Q53+FC_OTH_HH_WH_E!Q53+FC_OTH_HH_CO_E!Q53</f>
        <v>0</v>
      </c>
      <c r="R53" s="8">
        <f>FC_OTH_HH_SH_E!R53+FC_OTH_HH_SC_E!R53+FC_OTH_HH_WH_E!R53+FC_OTH_HH_CO_E!R53</f>
        <v>0</v>
      </c>
      <c r="S53" s="8">
        <f>FC_OTH_HH_SH_E!S53+FC_OTH_HH_SC_E!S53+FC_OTH_HH_WH_E!S53+FC_OTH_HH_CO_E!S53</f>
        <v>0</v>
      </c>
      <c r="T53" s="8">
        <f>FC_OTH_HH_SH_E!T53+FC_OTH_HH_SC_E!T53+FC_OTH_HH_WH_E!T53+FC_OTH_HH_CO_E!T53</f>
        <v>0</v>
      </c>
      <c r="U53" s="8">
        <f>FC_OTH_HH_SH_E!U53+FC_OTH_HH_SC_E!U53+FC_OTH_HH_WH_E!U53+FC_OTH_HH_CO_E!U53</f>
        <v>0</v>
      </c>
      <c r="V53" s="8">
        <f>FC_OTH_HH_SH_E!V53+FC_OTH_HH_SC_E!V53+FC_OTH_HH_WH_E!V53+FC_OTH_HH_CO_E!V53</f>
        <v>0</v>
      </c>
      <c r="W53" s="8">
        <f>FC_OTH_HH_SH_E!W53+FC_OTH_HH_SC_E!W53+FC_OTH_HH_WH_E!W53+FC_OTH_HH_CO_E!W53</f>
        <v>0</v>
      </c>
      <c r="X53" s="8">
        <f>FC_OTH_HH_SH_E!X53+FC_OTH_HH_SC_E!X53+FC_OTH_HH_WH_E!X53+FC_OTH_HH_CO_E!X53</f>
        <v>0</v>
      </c>
      <c r="Y53" s="8">
        <f>FC_OTH_HH_SH_E!Y53+FC_OTH_HH_SC_E!Y53+FC_OTH_HH_WH_E!Y53+FC_OTH_HH_CO_E!Y53</f>
        <v>0</v>
      </c>
      <c r="Z53" s="8">
        <f>FC_OTH_HH_SH_E!Z53+FC_OTH_HH_SC_E!Z53+FC_OTH_HH_WH_E!Z53+FC_OTH_HH_CO_E!Z53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FC_OTH_HH_SH_E!C54+FC_OTH_HH_SC_E!C54+FC_OTH_HH_WH_E!C54+FC_OTH_HH_CO_E!C54</f>
        <v>0</v>
      </c>
      <c r="D54" s="45">
        <f>FC_OTH_HH_SH_E!D54+FC_OTH_HH_SC_E!D54+FC_OTH_HH_WH_E!D54+FC_OTH_HH_CO_E!D54</f>
        <v>0</v>
      </c>
      <c r="E54" s="45">
        <f>FC_OTH_HH_SH_E!E54+FC_OTH_HH_SC_E!E54+FC_OTH_HH_WH_E!E54+FC_OTH_HH_CO_E!E54</f>
        <v>0</v>
      </c>
      <c r="F54" s="45">
        <f>FC_OTH_HH_SH_E!F54+FC_OTH_HH_SC_E!F54+FC_OTH_HH_WH_E!F54+FC_OTH_HH_CO_E!F54</f>
        <v>0</v>
      </c>
      <c r="G54" s="45">
        <f>FC_OTH_HH_SH_E!G54+FC_OTH_HH_SC_E!G54+FC_OTH_HH_WH_E!G54+FC_OTH_HH_CO_E!G54</f>
        <v>0</v>
      </c>
      <c r="H54" s="45">
        <f>FC_OTH_HH_SH_E!H54+FC_OTH_HH_SC_E!H54+FC_OTH_HH_WH_E!H54+FC_OTH_HH_CO_E!H54</f>
        <v>0</v>
      </c>
      <c r="I54" s="45">
        <f>FC_OTH_HH_SH_E!I54+FC_OTH_HH_SC_E!I54+FC_OTH_HH_WH_E!I54+FC_OTH_HH_CO_E!I54</f>
        <v>0</v>
      </c>
      <c r="J54" s="45">
        <f>FC_OTH_HH_SH_E!J54+FC_OTH_HH_SC_E!J54+FC_OTH_HH_WH_E!J54+FC_OTH_HH_CO_E!J54</f>
        <v>0</v>
      </c>
      <c r="K54" s="45">
        <f>FC_OTH_HH_SH_E!K54+FC_OTH_HH_SC_E!K54+FC_OTH_HH_WH_E!K54+FC_OTH_HH_CO_E!K54</f>
        <v>0</v>
      </c>
      <c r="L54" s="45">
        <f>FC_OTH_HH_SH_E!L54+FC_OTH_HH_SC_E!L54+FC_OTH_HH_WH_E!L54+FC_OTH_HH_CO_E!L54</f>
        <v>0</v>
      </c>
      <c r="M54" s="45">
        <f>FC_OTH_HH_SH_E!M54+FC_OTH_HH_SC_E!M54+FC_OTH_HH_WH_E!M54+FC_OTH_HH_CO_E!M54</f>
        <v>0</v>
      </c>
      <c r="N54" s="45">
        <f>FC_OTH_HH_SH_E!N54+FC_OTH_HH_SC_E!N54+FC_OTH_HH_WH_E!N54+FC_OTH_HH_CO_E!N54</f>
        <v>0</v>
      </c>
      <c r="O54" s="45">
        <f>FC_OTH_HH_SH_E!O54+FC_OTH_HH_SC_E!O54+FC_OTH_HH_WH_E!O54+FC_OTH_HH_CO_E!O54</f>
        <v>0</v>
      </c>
      <c r="P54" s="45">
        <f>FC_OTH_HH_SH_E!P54+FC_OTH_HH_SC_E!P54+FC_OTH_HH_WH_E!P54+FC_OTH_HH_CO_E!P54</f>
        <v>0</v>
      </c>
      <c r="Q54" s="45">
        <f>FC_OTH_HH_SH_E!Q54+FC_OTH_HH_SC_E!Q54+FC_OTH_HH_WH_E!Q54+FC_OTH_HH_CO_E!Q54</f>
        <v>0</v>
      </c>
      <c r="R54" s="45">
        <f>FC_OTH_HH_SH_E!R54+FC_OTH_HH_SC_E!R54+FC_OTH_HH_WH_E!R54+FC_OTH_HH_CO_E!R54</f>
        <v>0</v>
      </c>
      <c r="S54" s="45">
        <f>FC_OTH_HH_SH_E!S54+FC_OTH_HH_SC_E!S54+FC_OTH_HH_WH_E!S54+FC_OTH_HH_CO_E!S54</f>
        <v>0</v>
      </c>
      <c r="T54" s="45">
        <f>FC_OTH_HH_SH_E!T54+FC_OTH_HH_SC_E!T54+FC_OTH_HH_WH_E!T54+FC_OTH_HH_CO_E!T54</f>
        <v>0</v>
      </c>
      <c r="U54" s="45">
        <f>FC_OTH_HH_SH_E!U54+FC_OTH_HH_SC_E!U54+FC_OTH_HH_WH_E!U54+FC_OTH_HH_CO_E!U54</f>
        <v>0</v>
      </c>
      <c r="V54" s="45">
        <f>FC_OTH_HH_SH_E!V54+FC_OTH_HH_SC_E!V54+FC_OTH_HH_WH_E!V54+FC_OTH_HH_CO_E!V54</f>
        <v>0</v>
      </c>
      <c r="W54" s="45">
        <f>FC_OTH_HH_SH_E!W54+FC_OTH_HH_SC_E!W54+FC_OTH_HH_WH_E!W54+FC_OTH_HH_CO_E!W54</f>
        <v>0</v>
      </c>
      <c r="X54" s="45">
        <f>FC_OTH_HH_SH_E!X54+FC_OTH_HH_SC_E!X54+FC_OTH_HH_WH_E!X54+FC_OTH_HH_CO_E!X54</f>
        <v>0</v>
      </c>
      <c r="Y54" s="45">
        <f>FC_OTH_HH_SH_E!Y54+FC_OTH_HH_SC_E!Y54+FC_OTH_HH_WH_E!Y54+FC_OTH_HH_CO_E!Y54</f>
        <v>0</v>
      </c>
      <c r="Z54" s="45">
        <f>FC_OTH_HH_SH_E!Z54+FC_OTH_HH_SC_E!Z54+FC_OTH_HH_WH_E!Z54+FC_OTH_HH_CO_E!Z54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5392.6879103999972</v>
      </c>
      <c r="D61" s="49">
        <f t="shared" si="22"/>
        <v>5392.6879103999981</v>
      </c>
      <c r="E61" s="49">
        <f t="shared" si="22"/>
        <v>5392.6879103999963</v>
      </c>
      <c r="F61" s="49">
        <f t="shared" si="22"/>
        <v>5392.6879103999972</v>
      </c>
      <c r="G61" s="49">
        <f t="shared" si="22"/>
        <v>5431.9999104000008</v>
      </c>
      <c r="H61" s="49">
        <f t="shared" si="22"/>
        <v>5460.0001344000011</v>
      </c>
      <c r="I61" s="49">
        <f t="shared" si="22"/>
        <v>5443.199999999998</v>
      </c>
      <c r="J61" s="49">
        <f t="shared" si="22"/>
        <v>5443.1999999999962</v>
      </c>
      <c r="K61" s="49">
        <f t="shared" si="22"/>
        <v>5443.1999999999989</v>
      </c>
      <c r="L61" s="49">
        <f t="shared" si="22"/>
        <v>5443.1999999999989</v>
      </c>
      <c r="M61" s="49">
        <f t="shared" si="22"/>
        <v>3338.271820800001</v>
      </c>
      <c r="N61" s="49">
        <f t="shared" si="22"/>
        <v>3338.2718207999997</v>
      </c>
      <c r="O61" s="49">
        <f t="shared" si="22"/>
        <v>3535.8398208000008</v>
      </c>
      <c r="P61" s="49">
        <f t="shared" si="22"/>
        <v>3616.760044800003</v>
      </c>
      <c r="Q61" s="49">
        <f t="shared" si="22"/>
        <v>3598.5039552000035</v>
      </c>
      <c r="R61" s="49">
        <f t="shared" si="22"/>
        <v>3580.0240896000032</v>
      </c>
      <c r="S61" s="49">
        <f t="shared" si="22"/>
        <v>3583.7758656000015</v>
      </c>
      <c r="T61" s="49">
        <f t="shared" si="22"/>
        <v>3585.3652799999977</v>
      </c>
      <c r="U61" s="49">
        <f t="shared" si="22"/>
        <v>3551.447692799999</v>
      </c>
      <c r="V61" s="49">
        <f t="shared" si="22"/>
        <v>3568.2583104000028</v>
      </c>
      <c r="W61" s="49">
        <f t="shared" si="22"/>
        <v>3648.6535679999974</v>
      </c>
      <c r="X61" s="49">
        <f t="shared" si="22"/>
        <v>3663.6401088000021</v>
      </c>
      <c r="Y61" s="49">
        <f t="shared" ref="Y61:Z61" si="23">SUM(Y62:Y72)</f>
        <v>3663.2651327999974</v>
      </c>
      <c r="Z61" s="49">
        <f t="shared" si="23"/>
        <v>3756.4115904</v>
      </c>
    </row>
    <row r="62" spans="1:26" ht="11.25" customHeight="1" x14ac:dyDescent="0.2">
      <c r="A62" s="50" t="s">
        <v>92</v>
      </c>
      <c r="B62" s="51" t="s">
        <v>93</v>
      </c>
      <c r="C62" s="52">
        <f>FC_OTH_HH_SH_E!C62+FC_OTH_HH_SC_E!C62+FC_OTH_HH_WH_E!C62+FC_OTH_HH_CO_E!C62</f>
        <v>5392.6879103999972</v>
      </c>
      <c r="D62" s="52">
        <f>FC_OTH_HH_SH_E!D62+FC_OTH_HH_SC_E!D62+FC_OTH_HH_WH_E!D62+FC_OTH_HH_CO_E!D62</f>
        <v>5392.6879103999981</v>
      </c>
      <c r="E62" s="52">
        <f>FC_OTH_HH_SH_E!E62+FC_OTH_HH_SC_E!E62+FC_OTH_HH_WH_E!E62+FC_OTH_HH_CO_E!E62</f>
        <v>5392.6879103999963</v>
      </c>
      <c r="F62" s="52">
        <f>FC_OTH_HH_SH_E!F62+FC_OTH_HH_SC_E!F62+FC_OTH_HH_WH_E!F62+FC_OTH_HH_CO_E!F62</f>
        <v>5392.6879103999972</v>
      </c>
      <c r="G62" s="52">
        <f>FC_OTH_HH_SH_E!G62+FC_OTH_HH_SC_E!G62+FC_OTH_HH_WH_E!G62+FC_OTH_HH_CO_E!G62</f>
        <v>5431.9999104000008</v>
      </c>
      <c r="H62" s="52">
        <f>FC_OTH_HH_SH_E!H62+FC_OTH_HH_SC_E!H62+FC_OTH_HH_WH_E!H62+FC_OTH_HH_CO_E!H62</f>
        <v>5460.0001344000011</v>
      </c>
      <c r="I62" s="52">
        <f>FC_OTH_HH_SH_E!I62+FC_OTH_HH_SC_E!I62+FC_OTH_HH_WH_E!I62+FC_OTH_HH_CO_E!I62</f>
        <v>5443.199999999998</v>
      </c>
      <c r="J62" s="52">
        <f>FC_OTH_HH_SH_E!J62+FC_OTH_HH_SC_E!J62+FC_OTH_HH_WH_E!J62+FC_OTH_HH_CO_E!J62</f>
        <v>5443.1999999999962</v>
      </c>
      <c r="K62" s="52">
        <f>FC_OTH_HH_SH_E!K62+FC_OTH_HH_SC_E!K62+FC_OTH_HH_WH_E!K62+FC_OTH_HH_CO_E!K62</f>
        <v>5443.1999999999989</v>
      </c>
      <c r="L62" s="52">
        <f>FC_OTH_HH_SH_E!L62+FC_OTH_HH_SC_E!L62+FC_OTH_HH_WH_E!L62+FC_OTH_HH_CO_E!L62</f>
        <v>5443.1999999999989</v>
      </c>
      <c r="M62" s="52">
        <f>FC_OTH_HH_SH_E!M62+FC_OTH_HH_SC_E!M62+FC_OTH_HH_WH_E!M62+FC_OTH_HH_CO_E!M62</f>
        <v>3338.271820800001</v>
      </c>
      <c r="N62" s="52">
        <f>FC_OTH_HH_SH_E!N62+FC_OTH_HH_SC_E!N62+FC_OTH_HH_WH_E!N62+FC_OTH_HH_CO_E!N62</f>
        <v>3338.2718207999997</v>
      </c>
      <c r="O62" s="52">
        <f>FC_OTH_HH_SH_E!O62+FC_OTH_HH_SC_E!O62+FC_OTH_HH_WH_E!O62+FC_OTH_HH_CO_E!O62</f>
        <v>3502.8000000000006</v>
      </c>
      <c r="P62" s="52">
        <f>FC_OTH_HH_SH_E!P62+FC_OTH_HH_SC_E!P62+FC_OTH_HH_WH_E!P62+FC_OTH_HH_CO_E!P62</f>
        <v>3580.4160000000029</v>
      </c>
      <c r="Q62" s="52">
        <f>FC_OTH_HH_SH_E!Q62+FC_OTH_HH_SC_E!Q62+FC_OTH_HH_WH_E!Q62+FC_OTH_HH_CO_E!Q62</f>
        <v>3562.1599104000034</v>
      </c>
      <c r="R62" s="52">
        <f>FC_OTH_HH_SH_E!R62+FC_OTH_HH_SC_E!R62+FC_OTH_HH_WH_E!R62+FC_OTH_HH_CO_E!R62</f>
        <v>3543.6800448000031</v>
      </c>
      <c r="S62" s="52">
        <f>FC_OTH_HH_SH_E!S62+FC_OTH_HH_SC_E!S62+FC_OTH_HH_WH_E!S62+FC_OTH_HH_CO_E!S62</f>
        <v>3550.7360448000013</v>
      </c>
      <c r="T62" s="52">
        <f>FC_OTH_HH_SH_E!T62+FC_OTH_HH_SC_E!T62+FC_OTH_HH_WH_E!T62+FC_OTH_HH_CO_E!T62</f>
        <v>3550.7360447999977</v>
      </c>
      <c r="U62" s="52">
        <f>FC_OTH_HH_SH_E!U62+FC_OTH_HH_SC_E!U62+FC_OTH_HH_WH_E!U62+FC_OTH_HH_CO_E!U62</f>
        <v>3516.818457599999</v>
      </c>
      <c r="V62" s="52">
        <f>FC_OTH_HH_SH_E!V62+FC_OTH_HH_SC_E!V62+FC_OTH_HH_WH_E!V62+FC_OTH_HH_CO_E!V62</f>
        <v>3533.6290752000027</v>
      </c>
      <c r="W62" s="52">
        <f>FC_OTH_HH_SH_E!W62+FC_OTH_HH_SC_E!W62+FC_OTH_HH_WH_E!W62+FC_OTH_HH_CO_E!W62</f>
        <v>3585.7684799999975</v>
      </c>
      <c r="X62" s="52">
        <f>FC_OTH_HH_SH_E!X62+FC_OTH_HH_SC_E!X62+FC_OTH_HH_WH_E!X62+FC_OTH_HH_CO_E!X62</f>
        <v>3600.7550208000021</v>
      </c>
      <c r="Y62" s="52">
        <f>FC_OTH_HH_SH_E!Y62+FC_OTH_HH_SC_E!Y62+FC_OTH_HH_WH_E!Y62+FC_OTH_HH_CO_E!Y62</f>
        <v>3600.3800447999974</v>
      </c>
      <c r="Z62" s="52">
        <f>FC_OTH_HH_SH_E!Z62+FC_OTH_HH_SC_E!Z62+FC_OTH_HH_WH_E!Z62+FC_OTH_HH_CO_E!Z62</f>
        <v>3693.5265024</v>
      </c>
    </row>
    <row r="63" spans="1:26" ht="11.25" customHeight="1" x14ac:dyDescent="0.2">
      <c r="A63" s="50" t="s">
        <v>94</v>
      </c>
      <c r="B63" s="51" t="s">
        <v>95</v>
      </c>
      <c r="C63" s="52">
        <f>FC_OTH_HH_SH_E!C63+FC_OTH_HH_SC_E!C63+FC_OTH_HH_WH_E!C63+FC_OTH_HH_CO_E!C63</f>
        <v>0</v>
      </c>
      <c r="D63" s="52">
        <f>FC_OTH_HH_SH_E!D63+FC_OTH_HH_SC_E!D63+FC_OTH_HH_WH_E!D63+FC_OTH_HH_CO_E!D63</f>
        <v>0</v>
      </c>
      <c r="E63" s="52">
        <f>FC_OTH_HH_SH_E!E63+FC_OTH_HH_SC_E!E63+FC_OTH_HH_WH_E!E63+FC_OTH_HH_CO_E!E63</f>
        <v>0</v>
      </c>
      <c r="F63" s="52">
        <f>FC_OTH_HH_SH_E!F63+FC_OTH_HH_SC_E!F63+FC_OTH_HH_WH_E!F63+FC_OTH_HH_CO_E!F63</f>
        <v>0</v>
      </c>
      <c r="G63" s="52">
        <f>FC_OTH_HH_SH_E!G63+FC_OTH_HH_SC_E!G63+FC_OTH_HH_WH_E!G63+FC_OTH_HH_CO_E!G63</f>
        <v>0</v>
      </c>
      <c r="H63" s="52">
        <f>FC_OTH_HH_SH_E!H63+FC_OTH_HH_SC_E!H63+FC_OTH_HH_WH_E!H63+FC_OTH_HH_CO_E!H63</f>
        <v>0</v>
      </c>
      <c r="I63" s="52">
        <f>FC_OTH_HH_SH_E!I63+FC_OTH_HH_SC_E!I63+FC_OTH_HH_WH_E!I63+FC_OTH_HH_CO_E!I63</f>
        <v>0</v>
      </c>
      <c r="J63" s="52">
        <f>FC_OTH_HH_SH_E!J63+FC_OTH_HH_SC_E!J63+FC_OTH_HH_WH_E!J63+FC_OTH_HH_CO_E!J63</f>
        <v>0</v>
      </c>
      <c r="K63" s="52">
        <f>FC_OTH_HH_SH_E!K63+FC_OTH_HH_SC_E!K63+FC_OTH_HH_WH_E!K63+FC_OTH_HH_CO_E!K63</f>
        <v>0</v>
      </c>
      <c r="L63" s="52">
        <f>FC_OTH_HH_SH_E!L63+FC_OTH_HH_SC_E!L63+FC_OTH_HH_WH_E!L63+FC_OTH_HH_CO_E!L63</f>
        <v>0</v>
      </c>
      <c r="M63" s="52">
        <f>FC_OTH_HH_SH_E!M63+FC_OTH_HH_SC_E!M63+FC_OTH_HH_WH_E!M63+FC_OTH_HH_CO_E!M63</f>
        <v>0</v>
      </c>
      <c r="N63" s="52">
        <f>FC_OTH_HH_SH_E!N63+FC_OTH_HH_SC_E!N63+FC_OTH_HH_WH_E!N63+FC_OTH_HH_CO_E!N63</f>
        <v>0</v>
      </c>
      <c r="O63" s="52">
        <f>FC_OTH_HH_SH_E!O63+FC_OTH_HH_SC_E!O63+FC_OTH_HH_WH_E!O63+FC_OTH_HH_CO_E!O63</f>
        <v>33.039820800000001</v>
      </c>
      <c r="P63" s="52">
        <f>FC_OTH_HH_SH_E!P63+FC_OTH_HH_SC_E!P63+FC_OTH_HH_WH_E!P63+FC_OTH_HH_CO_E!P63</f>
        <v>36.34404480000002</v>
      </c>
      <c r="Q63" s="52">
        <f>FC_OTH_HH_SH_E!Q63+FC_OTH_HH_SC_E!Q63+FC_OTH_HH_WH_E!Q63+FC_OTH_HH_CO_E!Q63</f>
        <v>36.344044800000034</v>
      </c>
      <c r="R63" s="52">
        <f>FC_OTH_HH_SH_E!R63+FC_OTH_HH_SC_E!R63+FC_OTH_HH_WH_E!R63+FC_OTH_HH_CO_E!R63</f>
        <v>36.344044800000034</v>
      </c>
      <c r="S63" s="52">
        <f>FC_OTH_HH_SH_E!S63+FC_OTH_HH_SC_E!S63+FC_OTH_HH_WH_E!S63+FC_OTH_HH_CO_E!S63</f>
        <v>33.039820800000022</v>
      </c>
      <c r="T63" s="52">
        <f>FC_OTH_HH_SH_E!T63+FC_OTH_HH_SC_E!T63+FC_OTH_HH_WH_E!T63+FC_OTH_HH_CO_E!T63</f>
        <v>34.629235199999982</v>
      </c>
      <c r="U63" s="52">
        <f>FC_OTH_HH_SH_E!U63+FC_OTH_HH_SC_E!U63+FC_OTH_HH_WH_E!U63+FC_OTH_HH_CO_E!U63</f>
        <v>34.629235199999997</v>
      </c>
      <c r="V63" s="52">
        <f>FC_OTH_HH_SH_E!V63+FC_OTH_HH_SC_E!V63+FC_OTH_HH_WH_E!V63+FC_OTH_HH_CO_E!V63</f>
        <v>34.629235200000025</v>
      </c>
      <c r="W63" s="52">
        <f>FC_OTH_HH_SH_E!W63+FC_OTH_HH_SC_E!W63+FC_OTH_HH_WH_E!W63+FC_OTH_HH_CO_E!W63</f>
        <v>62.885087999999946</v>
      </c>
      <c r="X63" s="52">
        <f>FC_OTH_HH_SH_E!X63+FC_OTH_HH_SC_E!X63+FC_OTH_HH_WH_E!X63+FC_OTH_HH_CO_E!X63</f>
        <v>62.885088000000017</v>
      </c>
      <c r="Y63" s="52">
        <f>FC_OTH_HH_SH_E!Y63+FC_OTH_HH_SC_E!Y63+FC_OTH_HH_WH_E!Y63+FC_OTH_HH_CO_E!Y63</f>
        <v>62.885087999999939</v>
      </c>
      <c r="Z63" s="52">
        <f>FC_OTH_HH_SH_E!Z63+FC_OTH_HH_SC_E!Z63+FC_OTH_HH_WH_E!Z63+FC_OTH_HH_CO_E!Z63</f>
        <v>62.885087999999989</v>
      </c>
    </row>
    <row r="64" spans="1:26" ht="11.25" customHeight="1" x14ac:dyDescent="0.2">
      <c r="A64" s="50" t="s">
        <v>96</v>
      </c>
      <c r="B64" s="51" t="s">
        <v>97</v>
      </c>
      <c r="C64" s="52">
        <f>FC_OTH_HH_SH_E!C64+FC_OTH_HH_SC_E!C64+FC_OTH_HH_WH_E!C64+FC_OTH_HH_CO_E!C64</f>
        <v>0</v>
      </c>
      <c r="D64" s="52">
        <f>FC_OTH_HH_SH_E!D64+FC_OTH_HH_SC_E!D64+FC_OTH_HH_WH_E!D64+FC_OTH_HH_CO_E!D64</f>
        <v>0</v>
      </c>
      <c r="E64" s="52">
        <f>FC_OTH_HH_SH_E!E64+FC_OTH_HH_SC_E!E64+FC_OTH_HH_WH_E!E64+FC_OTH_HH_CO_E!E64</f>
        <v>0</v>
      </c>
      <c r="F64" s="52">
        <f>FC_OTH_HH_SH_E!F64+FC_OTH_HH_SC_E!F64+FC_OTH_HH_WH_E!F64+FC_OTH_HH_CO_E!F64</f>
        <v>0</v>
      </c>
      <c r="G64" s="52">
        <f>FC_OTH_HH_SH_E!G64+FC_OTH_HH_SC_E!G64+FC_OTH_HH_WH_E!G64+FC_OTH_HH_CO_E!G64</f>
        <v>0</v>
      </c>
      <c r="H64" s="52">
        <f>FC_OTH_HH_SH_E!H64+FC_OTH_HH_SC_E!H64+FC_OTH_HH_WH_E!H64+FC_OTH_HH_CO_E!H64</f>
        <v>0</v>
      </c>
      <c r="I64" s="52">
        <f>FC_OTH_HH_SH_E!I64+FC_OTH_HH_SC_E!I64+FC_OTH_HH_WH_E!I64+FC_OTH_HH_CO_E!I64</f>
        <v>0</v>
      </c>
      <c r="J64" s="52">
        <f>FC_OTH_HH_SH_E!J64+FC_OTH_HH_SC_E!J64+FC_OTH_HH_WH_E!J64+FC_OTH_HH_CO_E!J64</f>
        <v>0</v>
      </c>
      <c r="K64" s="52">
        <f>FC_OTH_HH_SH_E!K64+FC_OTH_HH_SC_E!K64+FC_OTH_HH_WH_E!K64+FC_OTH_HH_CO_E!K64</f>
        <v>0</v>
      </c>
      <c r="L64" s="52">
        <f>FC_OTH_HH_SH_E!L64+FC_OTH_HH_SC_E!L64+FC_OTH_HH_WH_E!L64+FC_OTH_HH_CO_E!L64</f>
        <v>0</v>
      </c>
      <c r="M64" s="52">
        <f>FC_OTH_HH_SH_E!M64+FC_OTH_HH_SC_E!M64+FC_OTH_HH_WH_E!M64+FC_OTH_HH_CO_E!M64</f>
        <v>0</v>
      </c>
      <c r="N64" s="52">
        <f>FC_OTH_HH_SH_E!N64+FC_OTH_HH_SC_E!N64+FC_OTH_HH_WH_E!N64+FC_OTH_HH_CO_E!N64</f>
        <v>0</v>
      </c>
      <c r="O64" s="52">
        <f>FC_OTH_HH_SH_E!O64+FC_OTH_HH_SC_E!O64+FC_OTH_HH_WH_E!O64+FC_OTH_HH_CO_E!O64</f>
        <v>0</v>
      </c>
      <c r="P64" s="52">
        <f>FC_OTH_HH_SH_E!P64+FC_OTH_HH_SC_E!P64+FC_OTH_HH_WH_E!P64+FC_OTH_HH_CO_E!P64</f>
        <v>0</v>
      </c>
      <c r="Q64" s="52">
        <f>FC_OTH_HH_SH_E!Q64+FC_OTH_HH_SC_E!Q64+FC_OTH_HH_WH_E!Q64+FC_OTH_HH_CO_E!Q64</f>
        <v>0</v>
      </c>
      <c r="R64" s="52">
        <f>FC_OTH_HH_SH_E!R64+FC_OTH_HH_SC_E!R64+FC_OTH_HH_WH_E!R64+FC_OTH_HH_CO_E!R64</f>
        <v>0</v>
      </c>
      <c r="S64" s="52">
        <f>FC_OTH_HH_SH_E!S64+FC_OTH_HH_SC_E!S64+FC_OTH_HH_WH_E!S64+FC_OTH_HH_CO_E!S64</f>
        <v>0</v>
      </c>
      <c r="T64" s="52">
        <f>FC_OTH_HH_SH_E!T64+FC_OTH_HH_SC_E!T64+FC_OTH_HH_WH_E!T64+FC_OTH_HH_CO_E!T64</f>
        <v>0</v>
      </c>
      <c r="U64" s="52">
        <f>FC_OTH_HH_SH_E!U64+FC_OTH_HH_SC_E!U64+FC_OTH_HH_WH_E!U64+FC_OTH_HH_CO_E!U64</f>
        <v>0</v>
      </c>
      <c r="V64" s="52">
        <f>FC_OTH_HH_SH_E!V64+FC_OTH_HH_SC_E!V64+FC_OTH_HH_WH_E!V64+FC_OTH_HH_CO_E!V64</f>
        <v>0</v>
      </c>
      <c r="W64" s="52">
        <f>FC_OTH_HH_SH_E!W64+FC_OTH_HH_SC_E!W64+FC_OTH_HH_WH_E!W64+FC_OTH_HH_CO_E!W64</f>
        <v>0</v>
      </c>
      <c r="X64" s="52">
        <f>FC_OTH_HH_SH_E!X64+FC_OTH_HH_SC_E!X64+FC_OTH_HH_WH_E!X64+FC_OTH_HH_CO_E!X64</f>
        <v>0</v>
      </c>
      <c r="Y64" s="52">
        <f>FC_OTH_HH_SH_E!Y64+FC_OTH_HH_SC_E!Y64+FC_OTH_HH_WH_E!Y64+FC_OTH_HH_CO_E!Y64</f>
        <v>0</v>
      </c>
      <c r="Z64" s="52">
        <f>FC_OTH_HH_SH_E!Z64+FC_OTH_HH_SC_E!Z64+FC_OTH_HH_WH_E!Z64+FC_OTH_HH_CO_E!Z64</f>
        <v>0</v>
      </c>
    </row>
    <row r="65" spans="1:26" ht="11.25" customHeight="1" x14ac:dyDescent="0.2">
      <c r="A65" s="50" t="s">
        <v>98</v>
      </c>
      <c r="B65" s="51" t="s">
        <v>99</v>
      </c>
      <c r="C65" s="52">
        <f>FC_OTH_HH_SH_E!C65+FC_OTH_HH_SC_E!C65+FC_OTH_HH_WH_E!C65+FC_OTH_HH_CO_E!C65</f>
        <v>0</v>
      </c>
      <c r="D65" s="52">
        <f>FC_OTH_HH_SH_E!D65+FC_OTH_HH_SC_E!D65+FC_OTH_HH_WH_E!D65+FC_OTH_HH_CO_E!D65</f>
        <v>0</v>
      </c>
      <c r="E65" s="52">
        <f>FC_OTH_HH_SH_E!E65+FC_OTH_HH_SC_E!E65+FC_OTH_HH_WH_E!E65+FC_OTH_HH_CO_E!E65</f>
        <v>0</v>
      </c>
      <c r="F65" s="52">
        <f>FC_OTH_HH_SH_E!F65+FC_OTH_HH_SC_E!F65+FC_OTH_HH_WH_E!F65+FC_OTH_HH_CO_E!F65</f>
        <v>0</v>
      </c>
      <c r="G65" s="52">
        <f>FC_OTH_HH_SH_E!G65+FC_OTH_HH_SC_E!G65+FC_OTH_HH_WH_E!G65+FC_OTH_HH_CO_E!G65</f>
        <v>0</v>
      </c>
      <c r="H65" s="52">
        <f>FC_OTH_HH_SH_E!H65+FC_OTH_HH_SC_E!H65+FC_OTH_HH_WH_E!H65+FC_OTH_HH_CO_E!H65</f>
        <v>0</v>
      </c>
      <c r="I65" s="52">
        <f>FC_OTH_HH_SH_E!I65+FC_OTH_HH_SC_E!I65+FC_OTH_HH_WH_E!I65+FC_OTH_HH_CO_E!I65</f>
        <v>0</v>
      </c>
      <c r="J65" s="52">
        <f>FC_OTH_HH_SH_E!J65+FC_OTH_HH_SC_E!J65+FC_OTH_HH_WH_E!J65+FC_OTH_HH_CO_E!J65</f>
        <v>0</v>
      </c>
      <c r="K65" s="52">
        <f>FC_OTH_HH_SH_E!K65+FC_OTH_HH_SC_E!K65+FC_OTH_HH_WH_E!K65+FC_OTH_HH_CO_E!K65</f>
        <v>0</v>
      </c>
      <c r="L65" s="52">
        <f>FC_OTH_HH_SH_E!L65+FC_OTH_HH_SC_E!L65+FC_OTH_HH_WH_E!L65+FC_OTH_HH_CO_E!L65</f>
        <v>0</v>
      </c>
      <c r="M65" s="52">
        <f>FC_OTH_HH_SH_E!M65+FC_OTH_HH_SC_E!M65+FC_OTH_HH_WH_E!M65+FC_OTH_HH_CO_E!M65</f>
        <v>0</v>
      </c>
      <c r="N65" s="52">
        <f>FC_OTH_HH_SH_E!N65+FC_OTH_HH_SC_E!N65+FC_OTH_HH_WH_E!N65+FC_OTH_HH_CO_E!N65</f>
        <v>0</v>
      </c>
      <c r="O65" s="52">
        <f>FC_OTH_HH_SH_E!O65+FC_OTH_HH_SC_E!O65+FC_OTH_HH_WH_E!O65+FC_OTH_HH_CO_E!O65</f>
        <v>0</v>
      </c>
      <c r="P65" s="52">
        <f>FC_OTH_HH_SH_E!P65+FC_OTH_HH_SC_E!P65+FC_OTH_HH_WH_E!P65+FC_OTH_HH_CO_E!P65</f>
        <v>0</v>
      </c>
      <c r="Q65" s="52">
        <f>FC_OTH_HH_SH_E!Q65+FC_OTH_HH_SC_E!Q65+FC_OTH_HH_WH_E!Q65+FC_OTH_HH_CO_E!Q65</f>
        <v>0</v>
      </c>
      <c r="R65" s="52">
        <f>FC_OTH_HH_SH_E!R65+FC_OTH_HH_SC_E!R65+FC_OTH_HH_WH_E!R65+FC_OTH_HH_CO_E!R65</f>
        <v>0</v>
      </c>
      <c r="S65" s="52">
        <f>FC_OTH_HH_SH_E!S65+FC_OTH_HH_SC_E!S65+FC_OTH_HH_WH_E!S65+FC_OTH_HH_CO_E!S65</f>
        <v>0</v>
      </c>
      <c r="T65" s="52">
        <f>FC_OTH_HH_SH_E!T65+FC_OTH_HH_SC_E!T65+FC_OTH_HH_WH_E!T65+FC_OTH_HH_CO_E!T65</f>
        <v>0</v>
      </c>
      <c r="U65" s="52">
        <f>FC_OTH_HH_SH_E!U65+FC_OTH_HH_SC_E!U65+FC_OTH_HH_WH_E!U65+FC_OTH_HH_CO_E!U65</f>
        <v>0</v>
      </c>
      <c r="V65" s="52">
        <f>FC_OTH_HH_SH_E!V65+FC_OTH_HH_SC_E!V65+FC_OTH_HH_WH_E!V65+FC_OTH_HH_CO_E!V65</f>
        <v>0</v>
      </c>
      <c r="W65" s="52">
        <f>FC_OTH_HH_SH_E!W65+FC_OTH_HH_SC_E!W65+FC_OTH_HH_WH_E!W65+FC_OTH_HH_CO_E!W65</f>
        <v>0</v>
      </c>
      <c r="X65" s="52">
        <f>FC_OTH_HH_SH_E!X65+FC_OTH_HH_SC_E!X65+FC_OTH_HH_WH_E!X65+FC_OTH_HH_CO_E!X65</f>
        <v>0</v>
      </c>
      <c r="Y65" s="52">
        <f>FC_OTH_HH_SH_E!Y65+FC_OTH_HH_SC_E!Y65+FC_OTH_HH_WH_E!Y65+FC_OTH_HH_CO_E!Y65</f>
        <v>0</v>
      </c>
      <c r="Z65" s="52">
        <f>FC_OTH_HH_SH_E!Z65+FC_OTH_HH_SC_E!Z65+FC_OTH_HH_WH_E!Z65+FC_OTH_HH_CO_E!Z65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FC_OTH_HH_SH_E!C66+FC_OTH_HH_SC_E!C66+FC_OTH_HH_WH_E!C66+FC_OTH_HH_CO_E!C66</f>
        <v>0</v>
      </c>
      <c r="D66" s="52">
        <f>FC_OTH_HH_SH_E!D66+FC_OTH_HH_SC_E!D66+FC_OTH_HH_WH_E!D66+FC_OTH_HH_CO_E!D66</f>
        <v>0</v>
      </c>
      <c r="E66" s="52">
        <f>FC_OTH_HH_SH_E!E66+FC_OTH_HH_SC_E!E66+FC_OTH_HH_WH_E!E66+FC_OTH_HH_CO_E!E66</f>
        <v>0</v>
      </c>
      <c r="F66" s="52">
        <f>FC_OTH_HH_SH_E!F66+FC_OTH_HH_SC_E!F66+FC_OTH_HH_WH_E!F66+FC_OTH_HH_CO_E!F66</f>
        <v>0</v>
      </c>
      <c r="G66" s="52">
        <f>FC_OTH_HH_SH_E!G66+FC_OTH_HH_SC_E!G66+FC_OTH_HH_WH_E!G66+FC_OTH_HH_CO_E!G66</f>
        <v>0</v>
      </c>
      <c r="H66" s="52">
        <f>FC_OTH_HH_SH_E!H66+FC_OTH_HH_SC_E!H66+FC_OTH_HH_WH_E!H66+FC_OTH_HH_CO_E!H66</f>
        <v>0</v>
      </c>
      <c r="I66" s="52">
        <f>FC_OTH_HH_SH_E!I66+FC_OTH_HH_SC_E!I66+FC_OTH_HH_WH_E!I66+FC_OTH_HH_CO_E!I66</f>
        <v>0</v>
      </c>
      <c r="J66" s="52">
        <f>FC_OTH_HH_SH_E!J66+FC_OTH_HH_SC_E!J66+FC_OTH_HH_WH_E!J66+FC_OTH_HH_CO_E!J66</f>
        <v>0</v>
      </c>
      <c r="K66" s="52">
        <f>FC_OTH_HH_SH_E!K66+FC_OTH_HH_SC_E!K66+FC_OTH_HH_WH_E!K66+FC_OTH_HH_CO_E!K66</f>
        <v>0</v>
      </c>
      <c r="L66" s="52">
        <f>FC_OTH_HH_SH_E!L66+FC_OTH_HH_SC_E!L66+FC_OTH_HH_WH_E!L66+FC_OTH_HH_CO_E!L66</f>
        <v>0</v>
      </c>
      <c r="M66" s="52">
        <f>FC_OTH_HH_SH_E!M66+FC_OTH_HH_SC_E!M66+FC_OTH_HH_WH_E!M66+FC_OTH_HH_CO_E!M66</f>
        <v>0</v>
      </c>
      <c r="N66" s="52">
        <f>FC_OTH_HH_SH_E!N66+FC_OTH_HH_SC_E!N66+FC_OTH_HH_WH_E!N66+FC_OTH_HH_CO_E!N66</f>
        <v>0</v>
      </c>
      <c r="O66" s="52">
        <f>FC_OTH_HH_SH_E!O66+FC_OTH_HH_SC_E!O66+FC_OTH_HH_WH_E!O66+FC_OTH_HH_CO_E!O66</f>
        <v>0</v>
      </c>
      <c r="P66" s="52">
        <f>FC_OTH_HH_SH_E!P66+FC_OTH_HH_SC_E!P66+FC_OTH_HH_WH_E!P66+FC_OTH_HH_CO_E!P66</f>
        <v>0</v>
      </c>
      <c r="Q66" s="52">
        <f>FC_OTH_HH_SH_E!Q66+FC_OTH_HH_SC_E!Q66+FC_OTH_HH_WH_E!Q66+FC_OTH_HH_CO_E!Q66</f>
        <v>0</v>
      </c>
      <c r="R66" s="52">
        <f>FC_OTH_HH_SH_E!R66+FC_OTH_HH_SC_E!R66+FC_OTH_HH_WH_E!R66+FC_OTH_HH_CO_E!R66</f>
        <v>0</v>
      </c>
      <c r="S66" s="52">
        <f>FC_OTH_HH_SH_E!S66+FC_OTH_HH_SC_E!S66+FC_OTH_HH_WH_E!S66+FC_OTH_HH_CO_E!S66</f>
        <v>0</v>
      </c>
      <c r="T66" s="52">
        <f>FC_OTH_HH_SH_E!T66+FC_OTH_HH_SC_E!T66+FC_OTH_HH_WH_E!T66+FC_OTH_HH_CO_E!T66</f>
        <v>0</v>
      </c>
      <c r="U66" s="52">
        <f>FC_OTH_HH_SH_E!U66+FC_OTH_HH_SC_E!U66+FC_OTH_HH_WH_E!U66+FC_OTH_HH_CO_E!U66</f>
        <v>0</v>
      </c>
      <c r="V66" s="52">
        <f>FC_OTH_HH_SH_E!V66+FC_OTH_HH_SC_E!V66+FC_OTH_HH_WH_E!V66+FC_OTH_HH_CO_E!V66</f>
        <v>0</v>
      </c>
      <c r="W66" s="52">
        <f>FC_OTH_HH_SH_E!W66+FC_OTH_HH_SC_E!W66+FC_OTH_HH_WH_E!W66+FC_OTH_HH_CO_E!W66</f>
        <v>0</v>
      </c>
      <c r="X66" s="52">
        <f>FC_OTH_HH_SH_E!X66+FC_OTH_HH_SC_E!X66+FC_OTH_HH_WH_E!X66+FC_OTH_HH_CO_E!X66</f>
        <v>0</v>
      </c>
      <c r="Y66" s="52">
        <f>FC_OTH_HH_SH_E!Y66+FC_OTH_HH_SC_E!Y66+FC_OTH_HH_WH_E!Y66+FC_OTH_HH_CO_E!Y66</f>
        <v>0</v>
      </c>
      <c r="Z66" s="52">
        <f>FC_OTH_HH_SH_E!Z66+FC_OTH_HH_SC_E!Z66+FC_OTH_HH_WH_E!Z66+FC_OTH_HH_CO_E!Z66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FC_OTH_HH_SH_E!C67+FC_OTH_HH_SC_E!C67+FC_OTH_HH_WH_E!C67+FC_OTH_HH_CO_E!C67</f>
        <v>0</v>
      </c>
      <c r="D67" s="52">
        <f>FC_OTH_HH_SH_E!D67+FC_OTH_HH_SC_E!D67+FC_OTH_HH_WH_E!D67+FC_OTH_HH_CO_E!D67</f>
        <v>0</v>
      </c>
      <c r="E67" s="52">
        <f>FC_OTH_HH_SH_E!E67+FC_OTH_HH_SC_E!E67+FC_OTH_HH_WH_E!E67+FC_OTH_HH_CO_E!E67</f>
        <v>0</v>
      </c>
      <c r="F67" s="52">
        <f>FC_OTH_HH_SH_E!F67+FC_OTH_HH_SC_E!F67+FC_OTH_HH_WH_E!F67+FC_OTH_HH_CO_E!F67</f>
        <v>0</v>
      </c>
      <c r="G67" s="52">
        <f>FC_OTH_HH_SH_E!G67+FC_OTH_HH_SC_E!G67+FC_OTH_HH_WH_E!G67+FC_OTH_HH_CO_E!G67</f>
        <v>0</v>
      </c>
      <c r="H67" s="52">
        <f>FC_OTH_HH_SH_E!H67+FC_OTH_HH_SC_E!H67+FC_OTH_HH_WH_E!H67+FC_OTH_HH_CO_E!H67</f>
        <v>0</v>
      </c>
      <c r="I67" s="52">
        <f>FC_OTH_HH_SH_E!I67+FC_OTH_HH_SC_E!I67+FC_OTH_HH_WH_E!I67+FC_OTH_HH_CO_E!I67</f>
        <v>0</v>
      </c>
      <c r="J67" s="52">
        <f>FC_OTH_HH_SH_E!J67+FC_OTH_HH_SC_E!J67+FC_OTH_HH_WH_E!J67+FC_OTH_HH_CO_E!J67</f>
        <v>0</v>
      </c>
      <c r="K67" s="52">
        <f>FC_OTH_HH_SH_E!K67+FC_OTH_HH_SC_E!K67+FC_OTH_HH_WH_E!K67+FC_OTH_HH_CO_E!K67</f>
        <v>0</v>
      </c>
      <c r="L67" s="52">
        <f>FC_OTH_HH_SH_E!L67+FC_OTH_HH_SC_E!L67+FC_OTH_HH_WH_E!L67+FC_OTH_HH_CO_E!L67</f>
        <v>0</v>
      </c>
      <c r="M67" s="52">
        <f>FC_OTH_HH_SH_E!M67+FC_OTH_HH_SC_E!M67+FC_OTH_HH_WH_E!M67+FC_OTH_HH_CO_E!M67</f>
        <v>0</v>
      </c>
      <c r="N67" s="52">
        <f>FC_OTH_HH_SH_E!N67+FC_OTH_HH_SC_E!N67+FC_OTH_HH_WH_E!N67+FC_OTH_HH_CO_E!N67</f>
        <v>0</v>
      </c>
      <c r="O67" s="52">
        <f>FC_OTH_HH_SH_E!O67+FC_OTH_HH_SC_E!O67+FC_OTH_HH_WH_E!O67+FC_OTH_HH_CO_E!O67</f>
        <v>0</v>
      </c>
      <c r="P67" s="52">
        <f>FC_OTH_HH_SH_E!P67+FC_OTH_HH_SC_E!P67+FC_OTH_HH_WH_E!P67+FC_OTH_HH_CO_E!P67</f>
        <v>0</v>
      </c>
      <c r="Q67" s="52">
        <f>FC_OTH_HH_SH_E!Q67+FC_OTH_HH_SC_E!Q67+FC_OTH_HH_WH_E!Q67+FC_OTH_HH_CO_E!Q67</f>
        <v>0</v>
      </c>
      <c r="R67" s="52">
        <f>FC_OTH_HH_SH_E!R67+FC_OTH_HH_SC_E!R67+FC_OTH_HH_WH_E!R67+FC_OTH_HH_CO_E!R67</f>
        <v>0</v>
      </c>
      <c r="S67" s="52">
        <f>FC_OTH_HH_SH_E!S67+FC_OTH_HH_SC_E!S67+FC_OTH_HH_WH_E!S67+FC_OTH_HH_CO_E!S67</f>
        <v>0</v>
      </c>
      <c r="T67" s="52">
        <f>FC_OTH_HH_SH_E!T67+FC_OTH_HH_SC_E!T67+FC_OTH_HH_WH_E!T67+FC_OTH_HH_CO_E!T67</f>
        <v>0</v>
      </c>
      <c r="U67" s="52">
        <f>FC_OTH_HH_SH_E!U67+FC_OTH_HH_SC_E!U67+FC_OTH_HH_WH_E!U67+FC_OTH_HH_CO_E!U67</f>
        <v>0</v>
      </c>
      <c r="V67" s="52">
        <f>FC_OTH_HH_SH_E!V67+FC_OTH_HH_SC_E!V67+FC_OTH_HH_WH_E!V67+FC_OTH_HH_CO_E!V67</f>
        <v>0</v>
      </c>
      <c r="W67" s="52">
        <f>FC_OTH_HH_SH_E!W67+FC_OTH_HH_SC_E!W67+FC_OTH_HH_WH_E!W67+FC_OTH_HH_CO_E!W67</f>
        <v>0</v>
      </c>
      <c r="X67" s="52">
        <f>FC_OTH_HH_SH_E!X67+FC_OTH_HH_SC_E!X67+FC_OTH_HH_WH_E!X67+FC_OTH_HH_CO_E!X67</f>
        <v>0</v>
      </c>
      <c r="Y67" s="52">
        <f>FC_OTH_HH_SH_E!Y67+FC_OTH_HH_SC_E!Y67+FC_OTH_HH_WH_E!Y67+FC_OTH_HH_CO_E!Y67</f>
        <v>0</v>
      </c>
      <c r="Z67" s="52">
        <f>FC_OTH_HH_SH_E!Z67+FC_OTH_HH_SC_E!Z67+FC_OTH_HH_WH_E!Z67+FC_OTH_HH_CO_E!Z67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FC_OTH_HH_SH_E!C68+FC_OTH_HH_SC_E!C68+FC_OTH_HH_WH_E!C68+FC_OTH_HH_CO_E!C68</f>
        <v>0</v>
      </c>
      <c r="D68" s="52">
        <f>FC_OTH_HH_SH_E!D68+FC_OTH_HH_SC_E!D68+FC_OTH_HH_WH_E!D68+FC_OTH_HH_CO_E!D68</f>
        <v>0</v>
      </c>
      <c r="E68" s="52">
        <f>FC_OTH_HH_SH_E!E68+FC_OTH_HH_SC_E!E68+FC_OTH_HH_WH_E!E68+FC_OTH_HH_CO_E!E68</f>
        <v>0</v>
      </c>
      <c r="F68" s="52">
        <f>FC_OTH_HH_SH_E!F68+FC_OTH_HH_SC_E!F68+FC_OTH_HH_WH_E!F68+FC_OTH_HH_CO_E!F68</f>
        <v>0</v>
      </c>
      <c r="G68" s="52">
        <f>FC_OTH_HH_SH_E!G68+FC_OTH_HH_SC_E!G68+FC_OTH_HH_WH_E!G68+FC_OTH_HH_CO_E!G68</f>
        <v>0</v>
      </c>
      <c r="H68" s="52">
        <f>FC_OTH_HH_SH_E!H68+FC_OTH_HH_SC_E!H68+FC_OTH_HH_WH_E!H68+FC_OTH_HH_CO_E!H68</f>
        <v>0</v>
      </c>
      <c r="I68" s="52">
        <f>FC_OTH_HH_SH_E!I68+FC_OTH_HH_SC_E!I68+FC_OTH_HH_WH_E!I68+FC_OTH_HH_CO_E!I68</f>
        <v>0</v>
      </c>
      <c r="J68" s="52">
        <f>FC_OTH_HH_SH_E!J68+FC_OTH_HH_SC_E!J68+FC_OTH_HH_WH_E!J68+FC_OTH_HH_CO_E!J68</f>
        <v>0</v>
      </c>
      <c r="K68" s="52">
        <f>FC_OTH_HH_SH_E!K68+FC_OTH_HH_SC_E!K68+FC_OTH_HH_WH_E!K68+FC_OTH_HH_CO_E!K68</f>
        <v>0</v>
      </c>
      <c r="L68" s="52">
        <f>FC_OTH_HH_SH_E!L68+FC_OTH_HH_SC_E!L68+FC_OTH_HH_WH_E!L68+FC_OTH_HH_CO_E!L68</f>
        <v>0</v>
      </c>
      <c r="M68" s="52">
        <f>FC_OTH_HH_SH_E!M68+FC_OTH_HH_SC_E!M68+FC_OTH_HH_WH_E!M68+FC_OTH_HH_CO_E!M68</f>
        <v>0</v>
      </c>
      <c r="N68" s="52">
        <f>FC_OTH_HH_SH_E!N68+FC_OTH_HH_SC_E!N68+FC_OTH_HH_WH_E!N68+FC_OTH_HH_CO_E!N68</f>
        <v>0</v>
      </c>
      <c r="O68" s="52">
        <f>FC_OTH_HH_SH_E!O68+FC_OTH_HH_SC_E!O68+FC_OTH_HH_WH_E!O68+FC_OTH_HH_CO_E!O68</f>
        <v>0</v>
      </c>
      <c r="P68" s="52">
        <f>FC_OTH_HH_SH_E!P68+FC_OTH_HH_SC_E!P68+FC_OTH_HH_WH_E!P68+FC_OTH_HH_CO_E!P68</f>
        <v>0</v>
      </c>
      <c r="Q68" s="52">
        <f>FC_OTH_HH_SH_E!Q68+FC_OTH_HH_SC_E!Q68+FC_OTH_HH_WH_E!Q68+FC_OTH_HH_CO_E!Q68</f>
        <v>0</v>
      </c>
      <c r="R68" s="52">
        <f>FC_OTH_HH_SH_E!R68+FC_OTH_HH_SC_E!R68+FC_OTH_HH_WH_E!R68+FC_OTH_HH_CO_E!R68</f>
        <v>0</v>
      </c>
      <c r="S68" s="52">
        <f>FC_OTH_HH_SH_E!S68+FC_OTH_HH_SC_E!S68+FC_OTH_HH_WH_E!S68+FC_OTH_HH_CO_E!S68</f>
        <v>0</v>
      </c>
      <c r="T68" s="52">
        <f>FC_OTH_HH_SH_E!T68+FC_OTH_HH_SC_E!T68+FC_OTH_HH_WH_E!T68+FC_OTH_HH_CO_E!T68</f>
        <v>0</v>
      </c>
      <c r="U68" s="52">
        <f>FC_OTH_HH_SH_E!U68+FC_OTH_HH_SC_E!U68+FC_OTH_HH_WH_E!U68+FC_OTH_HH_CO_E!U68</f>
        <v>0</v>
      </c>
      <c r="V68" s="52">
        <f>FC_OTH_HH_SH_E!V68+FC_OTH_HH_SC_E!V68+FC_OTH_HH_WH_E!V68+FC_OTH_HH_CO_E!V68</f>
        <v>0</v>
      </c>
      <c r="W68" s="52">
        <f>FC_OTH_HH_SH_E!W68+FC_OTH_HH_SC_E!W68+FC_OTH_HH_WH_E!W68+FC_OTH_HH_CO_E!W68</f>
        <v>0</v>
      </c>
      <c r="X68" s="52">
        <f>FC_OTH_HH_SH_E!X68+FC_OTH_HH_SC_E!X68+FC_OTH_HH_WH_E!X68+FC_OTH_HH_CO_E!X68</f>
        <v>0</v>
      </c>
      <c r="Y68" s="52">
        <f>FC_OTH_HH_SH_E!Y68+FC_OTH_HH_SC_E!Y68+FC_OTH_HH_WH_E!Y68+FC_OTH_HH_CO_E!Y68</f>
        <v>0</v>
      </c>
      <c r="Z68" s="52">
        <f>FC_OTH_HH_SH_E!Z68+FC_OTH_HH_SC_E!Z68+FC_OTH_HH_WH_E!Z68+FC_OTH_HH_CO_E!Z68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FC_OTH_HH_SH_E!C69+FC_OTH_HH_SC_E!C69+FC_OTH_HH_WH_E!C69+FC_OTH_HH_CO_E!C69</f>
        <v>0</v>
      </c>
      <c r="D69" s="52">
        <f>FC_OTH_HH_SH_E!D69+FC_OTH_HH_SC_E!D69+FC_OTH_HH_WH_E!D69+FC_OTH_HH_CO_E!D69</f>
        <v>0</v>
      </c>
      <c r="E69" s="52">
        <f>FC_OTH_HH_SH_E!E69+FC_OTH_HH_SC_E!E69+FC_OTH_HH_WH_E!E69+FC_OTH_HH_CO_E!E69</f>
        <v>0</v>
      </c>
      <c r="F69" s="52">
        <f>FC_OTH_HH_SH_E!F69+FC_OTH_HH_SC_E!F69+FC_OTH_HH_WH_E!F69+FC_OTH_HH_CO_E!F69</f>
        <v>0</v>
      </c>
      <c r="G69" s="52">
        <f>FC_OTH_HH_SH_E!G69+FC_OTH_HH_SC_E!G69+FC_OTH_HH_WH_E!G69+FC_OTH_HH_CO_E!G69</f>
        <v>0</v>
      </c>
      <c r="H69" s="52">
        <f>FC_OTH_HH_SH_E!H69+FC_OTH_HH_SC_E!H69+FC_OTH_HH_WH_E!H69+FC_OTH_HH_CO_E!H69</f>
        <v>0</v>
      </c>
      <c r="I69" s="52">
        <f>FC_OTH_HH_SH_E!I69+FC_OTH_HH_SC_E!I69+FC_OTH_HH_WH_E!I69+FC_OTH_HH_CO_E!I69</f>
        <v>0</v>
      </c>
      <c r="J69" s="52">
        <f>FC_OTH_HH_SH_E!J69+FC_OTH_HH_SC_E!J69+FC_OTH_HH_WH_E!J69+FC_OTH_HH_CO_E!J69</f>
        <v>0</v>
      </c>
      <c r="K69" s="52">
        <f>FC_OTH_HH_SH_E!K69+FC_OTH_HH_SC_E!K69+FC_OTH_HH_WH_E!K69+FC_OTH_HH_CO_E!K69</f>
        <v>0</v>
      </c>
      <c r="L69" s="52">
        <f>FC_OTH_HH_SH_E!L69+FC_OTH_HH_SC_E!L69+FC_OTH_HH_WH_E!L69+FC_OTH_HH_CO_E!L69</f>
        <v>0</v>
      </c>
      <c r="M69" s="52">
        <f>FC_OTH_HH_SH_E!M69+FC_OTH_HH_SC_E!M69+FC_OTH_HH_WH_E!M69+FC_OTH_HH_CO_E!M69</f>
        <v>0</v>
      </c>
      <c r="N69" s="52">
        <f>FC_OTH_HH_SH_E!N69+FC_OTH_HH_SC_E!N69+FC_OTH_HH_WH_E!N69+FC_OTH_HH_CO_E!N69</f>
        <v>0</v>
      </c>
      <c r="O69" s="52">
        <f>FC_OTH_HH_SH_E!O69+FC_OTH_HH_SC_E!O69+FC_OTH_HH_WH_E!O69+FC_OTH_HH_CO_E!O69</f>
        <v>0</v>
      </c>
      <c r="P69" s="52">
        <f>FC_OTH_HH_SH_E!P69+FC_OTH_HH_SC_E!P69+FC_OTH_HH_WH_E!P69+FC_OTH_HH_CO_E!P69</f>
        <v>0</v>
      </c>
      <c r="Q69" s="52">
        <f>FC_OTH_HH_SH_E!Q69+FC_OTH_HH_SC_E!Q69+FC_OTH_HH_WH_E!Q69+FC_OTH_HH_CO_E!Q69</f>
        <v>0</v>
      </c>
      <c r="R69" s="52">
        <f>FC_OTH_HH_SH_E!R69+FC_OTH_HH_SC_E!R69+FC_OTH_HH_WH_E!R69+FC_OTH_HH_CO_E!R69</f>
        <v>0</v>
      </c>
      <c r="S69" s="52">
        <f>FC_OTH_HH_SH_E!S69+FC_OTH_HH_SC_E!S69+FC_OTH_HH_WH_E!S69+FC_OTH_HH_CO_E!S69</f>
        <v>0</v>
      </c>
      <c r="T69" s="52">
        <f>FC_OTH_HH_SH_E!T69+FC_OTH_HH_SC_E!T69+FC_OTH_HH_WH_E!T69+FC_OTH_HH_CO_E!T69</f>
        <v>0</v>
      </c>
      <c r="U69" s="52">
        <f>FC_OTH_HH_SH_E!U69+FC_OTH_HH_SC_E!U69+FC_OTH_HH_WH_E!U69+FC_OTH_HH_CO_E!U69</f>
        <v>0</v>
      </c>
      <c r="V69" s="52">
        <f>FC_OTH_HH_SH_E!V69+FC_OTH_HH_SC_E!V69+FC_OTH_HH_WH_E!V69+FC_OTH_HH_CO_E!V69</f>
        <v>0</v>
      </c>
      <c r="W69" s="52">
        <f>FC_OTH_HH_SH_E!W69+FC_OTH_HH_SC_E!W69+FC_OTH_HH_WH_E!W69+FC_OTH_HH_CO_E!W69</f>
        <v>0</v>
      </c>
      <c r="X69" s="52">
        <f>FC_OTH_HH_SH_E!X69+FC_OTH_HH_SC_E!X69+FC_OTH_HH_WH_E!X69+FC_OTH_HH_CO_E!X69</f>
        <v>0</v>
      </c>
      <c r="Y69" s="52">
        <f>FC_OTH_HH_SH_E!Y69+FC_OTH_HH_SC_E!Y69+FC_OTH_HH_WH_E!Y69+FC_OTH_HH_CO_E!Y69</f>
        <v>0</v>
      </c>
      <c r="Z69" s="52">
        <f>FC_OTH_HH_SH_E!Z69+FC_OTH_HH_SC_E!Z69+FC_OTH_HH_WH_E!Z69+FC_OTH_HH_CO_E!Z69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FC_OTH_HH_SH_E!C70+FC_OTH_HH_SC_E!C70+FC_OTH_HH_WH_E!C70+FC_OTH_HH_CO_E!C70</f>
        <v>0</v>
      </c>
      <c r="D70" s="52">
        <f>FC_OTH_HH_SH_E!D70+FC_OTH_HH_SC_E!D70+FC_OTH_HH_WH_E!D70+FC_OTH_HH_CO_E!D70</f>
        <v>0</v>
      </c>
      <c r="E70" s="52">
        <f>FC_OTH_HH_SH_E!E70+FC_OTH_HH_SC_E!E70+FC_OTH_HH_WH_E!E70+FC_OTH_HH_CO_E!E70</f>
        <v>0</v>
      </c>
      <c r="F70" s="52">
        <f>FC_OTH_HH_SH_E!F70+FC_OTH_HH_SC_E!F70+FC_OTH_HH_WH_E!F70+FC_OTH_HH_CO_E!F70</f>
        <v>0</v>
      </c>
      <c r="G70" s="52">
        <f>FC_OTH_HH_SH_E!G70+FC_OTH_HH_SC_E!G70+FC_OTH_HH_WH_E!G70+FC_OTH_HH_CO_E!G70</f>
        <v>0</v>
      </c>
      <c r="H70" s="52">
        <f>FC_OTH_HH_SH_E!H70+FC_OTH_HH_SC_E!H70+FC_OTH_HH_WH_E!H70+FC_OTH_HH_CO_E!H70</f>
        <v>0</v>
      </c>
      <c r="I70" s="52">
        <f>FC_OTH_HH_SH_E!I70+FC_OTH_HH_SC_E!I70+FC_OTH_HH_WH_E!I70+FC_OTH_HH_CO_E!I70</f>
        <v>0</v>
      </c>
      <c r="J70" s="52">
        <f>FC_OTH_HH_SH_E!J70+FC_OTH_HH_SC_E!J70+FC_OTH_HH_WH_E!J70+FC_OTH_HH_CO_E!J70</f>
        <v>0</v>
      </c>
      <c r="K70" s="52">
        <f>FC_OTH_HH_SH_E!K70+FC_OTH_HH_SC_E!K70+FC_OTH_HH_WH_E!K70+FC_OTH_HH_CO_E!K70</f>
        <v>0</v>
      </c>
      <c r="L70" s="52">
        <f>FC_OTH_HH_SH_E!L70+FC_OTH_HH_SC_E!L70+FC_OTH_HH_WH_E!L70+FC_OTH_HH_CO_E!L70</f>
        <v>0</v>
      </c>
      <c r="M70" s="52">
        <f>FC_OTH_HH_SH_E!M70+FC_OTH_HH_SC_E!M70+FC_OTH_HH_WH_E!M70+FC_OTH_HH_CO_E!M70</f>
        <v>0</v>
      </c>
      <c r="N70" s="52">
        <f>FC_OTH_HH_SH_E!N70+FC_OTH_HH_SC_E!N70+FC_OTH_HH_WH_E!N70+FC_OTH_HH_CO_E!N70</f>
        <v>0</v>
      </c>
      <c r="O70" s="52">
        <f>FC_OTH_HH_SH_E!O70+FC_OTH_HH_SC_E!O70+FC_OTH_HH_WH_E!O70+FC_OTH_HH_CO_E!O70</f>
        <v>0</v>
      </c>
      <c r="P70" s="52">
        <f>FC_OTH_HH_SH_E!P70+FC_OTH_HH_SC_E!P70+FC_OTH_HH_WH_E!P70+FC_OTH_HH_CO_E!P70</f>
        <v>0</v>
      </c>
      <c r="Q70" s="52">
        <f>FC_OTH_HH_SH_E!Q70+FC_OTH_HH_SC_E!Q70+FC_OTH_HH_WH_E!Q70+FC_OTH_HH_CO_E!Q70</f>
        <v>0</v>
      </c>
      <c r="R70" s="52">
        <f>FC_OTH_HH_SH_E!R70+FC_OTH_HH_SC_E!R70+FC_OTH_HH_WH_E!R70+FC_OTH_HH_CO_E!R70</f>
        <v>0</v>
      </c>
      <c r="S70" s="52">
        <f>FC_OTH_HH_SH_E!S70+FC_OTH_HH_SC_E!S70+FC_OTH_HH_WH_E!S70+FC_OTH_HH_CO_E!S70</f>
        <v>0</v>
      </c>
      <c r="T70" s="52">
        <f>FC_OTH_HH_SH_E!T70+FC_OTH_HH_SC_E!T70+FC_OTH_HH_WH_E!T70+FC_OTH_HH_CO_E!T70</f>
        <v>0</v>
      </c>
      <c r="U70" s="52">
        <f>FC_OTH_HH_SH_E!U70+FC_OTH_HH_SC_E!U70+FC_OTH_HH_WH_E!U70+FC_OTH_HH_CO_E!U70</f>
        <v>0</v>
      </c>
      <c r="V70" s="52">
        <f>FC_OTH_HH_SH_E!V70+FC_OTH_HH_SC_E!V70+FC_OTH_HH_WH_E!V70+FC_OTH_HH_CO_E!V70</f>
        <v>0</v>
      </c>
      <c r="W70" s="52">
        <f>FC_OTH_HH_SH_E!W70+FC_OTH_HH_SC_E!W70+FC_OTH_HH_WH_E!W70+FC_OTH_HH_CO_E!W70</f>
        <v>0</v>
      </c>
      <c r="X70" s="52">
        <f>FC_OTH_HH_SH_E!X70+FC_OTH_HH_SC_E!X70+FC_OTH_HH_WH_E!X70+FC_OTH_HH_CO_E!X70</f>
        <v>0</v>
      </c>
      <c r="Y70" s="52">
        <f>FC_OTH_HH_SH_E!Y70+FC_OTH_HH_SC_E!Y70+FC_OTH_HH_WH_E!Y70+FC_OTH_HH_CO_E!Y70</f>
        <v>0</v>
      </c>
      <c r="Z70" s="52">
        <f>FC_OTH_HH_SH_E!Z70+FC_OTH_HH_SC_E!Z70+FC_OTH_HH_WH_E!Z70+FC_OTH_HH_CO_E!Z70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FC_OTH_HH_SH_E!C71+FC_OTH_HH_SC_E!C71+FC_OTH_HH_WH_E!C71+FC_OTH_HH_CO_E!C71</f>
        <v>0</v>
      </c>
      <c r="D71" s="52">
        <f>FC_OTH_HH_SH_E!D71+FC_OTH_HH_SC_E!D71+FC_OTH_HH_WH_E!D71+FC_OTH_HH_CO_E!D71</f>
        <v>0</v>
      </c>
      <c r="E71" s="52">
        <f>FC_OTH_HH_SH_E!E71+FC_OTH_HH_SC_E!E71+FC_OTH_HH_WH_E!E71+FC_OTH_HH_CO_E!E71</f>
        <v>0</v>
      </c>
      <c r="F71" s="52">
        <f>FC_OTH_HH_SH_E!F71+FC_OTH_HH_SC_E!F71+FC_OTH_HH_WH_E!F71+FC_OTH_HH_CO_E!F71</f>
        <v>0</v>
      </c>
      <c r="G71" s="52">
        <f>FC_OTH_HH_SH_E!G71+FC_OTH_HH_SC_E!G71+FC_OTH_HH_WH_E!G71+FC_OTH_HH_CO_E!G71</f>
        <v>0</v>
      </c>
      <c r="H71" s="52">
        <f>FC_OTH_HH_SH_E!H71+FC_OTH_HH_SC_E!H71+FC_OTH_HH_WH_E!H71+FC_OTH_HH_CO_E!H71</f>
        <v>0</v>
      </c>
      <c r="I71" s="52">
        <f>FC_OTH_HH_SH_E!I71+FC_OTH_HH_SC_E!I71+FC_OTH_HH_WH_E!I71+FC_OTH_HH_CO_E!I71</f>
        <v>0</v>
      </c>
      <c r="J71" s="52">
        <f>FC_OTH_HH_SH_E!J71+FC_OTH_HH_SC_E!J71+FC_OTH_HH_WH_E!J71+FC_OTH_HH_CO_E!J71</f>
        <v>0</v>
      </c>
      <c r="K71" s="52">
        <f>FC_OTH_HH_SH_E!K71+FC_OTH_HH_SC_E!K71+FC_OTH_HH_WH_E!K71+FC_OTH_HH_CO_E!K71</f>
        <v>0</v>
      </c>
      <c r="L71" s="52">
        <f>FC_OTH_HH_SH_E!L71+FC_OTH_HH_SC_E!L71+FC_OTH_HH_WH_E!L71+FC_OTH_HH_CO_E!L71</f>
        <v>0</v>
      </c>
      <c r="M71" s="52">
        <f>FC_OTH_HH_SH_E!M71+FC_OTH_HH_SC_E!M71+FC_OTH_HH_WH_E!M71+FC_OTH_HH_CO_E!M71</f>
        <v>0</v>
      </c>
      <c r="N71" s="52">
        <f>FC_OTH_HH_SH_E!N71+FC_OTH_HH_SC_E!N71+FC_OTH_HH_WH_E!N71+FC_OTH_HH_CO_E!N71</f>
        <v>0</v>
      </c>
      <c r="O71" s="52">
        <f>FC_OTH_HH_SH_E!O71+FC_OTH_HH_SC_E!O71+FC_OTH_HH_WH_E!O71+FC_OTH_HH_CO_E!O71</f>
        <v>0</v>
      </c>
      <c r="P71" s="52">
        <f>FC_OTH_HH_SH_E!P71+FC_OTH_HH_SC_E!P71+FC_OTH_HH_WH_E!P71+FC_OTH_HH_CO_E!P71</f>
        <v>0</v>
      </c>
      <c r="Q71" s="52">
        <f>FC_OTH_HH_SH_E!Q71+FC_OTH_HH_SC_E!Q71+FC_OTH_HH_WH_E!Q71+FC_OTH_HH_CO_E!Q71</f>
        <v>0</v>
      </c>
      <c r="R71" s="52">
        <f>FC_OTH_HH_SH_E!R71+FC_OTH_HH_SC_E!R71+FC_OTH_HH_WH_E!R71+FC_OTH_HH_CO_E!R71</f>
        <v>0</v>
      </c>
      <c r="S71" s="52">
        <f>FC_OTH_HH_SH_E!S71+FC_OTH_HH_SC_E!S71+FC_OTH_HH_WH_E!S71+FC_OTH_HH_CO_E!S71</f>
        <v>0</v>
      </c>
      <c r="T71" s="52">
        <f>FC_OTH_HH_SH_E!T71+FC_OTH_HH_SC_E!T71+FC_OTH_HH_WH_E!T71+FC_OTH_HH_CO_E!T71</f>
        <v>0</v>
      </c>
      <c r="U71" s="52">
        <f>FC_OTH_HH_SH_E!U71+FC_OTH_HH_SC_E!U71+FC_OTH_HH_WH_E!U71+FC_OTH_HH_CO_E!U71</f>
        <v>0</v>
      </c>
      <c r="V71" s="52">
        <f>FC_OTH_HH_SH_E!V71+FC_OTH_HH_SC_E!V71+FC_OTH_HH_WH_E!V71+FC_OTH_HH_CO_E!V71</f>
        <v>0</v>
      </c>
      <c r="W71" s="52">
        <f>FC_OTH_HH_SH_E!W71+FC_OTH_HH_SC_E!W71+FC_OTH_HH_WH_E!W71+FC_OTH_HH_CO_E!W71</f>
        <v>0</v>
      </c>
      <c r="X71" s="52">
        <f>FC_OTH_HH_SH_E!X71+FC_OTH_HH_SC_E!X71+FC_OTH_HH_WH_E!X71+FC_OTH_HH_CO_E!X71</f>
        <v>0</v>
      </c>
      <c r="Y71" s="52">
        <f>FC_OTH_HH_SH_E!Y71+FC_OTH_HH_SC_E!Y71+FC_OTH_HH_WH_E!Y71+FC_OTH_HH_CO_E!Y71</f>
        <v>0</v>
      </c>
      <c r="Z71" s="52">
        <f>FC_OTH_HH_SH_E!Z71+FC_OTH_HH_SC_E!Z71+FC_OTH_HH_WH_E!Z71+FC_OTH_HH_CO_E!Z71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FC_OTH_HH_SH_E!C72+FC_OTH_HH_SC_E!C72+FC_OTH_HH_WH_E!C72+FC_OTH_HH_CO_E!C72</f>
        <v>0</v>
      </c>
      <c r="D72" s="55">
        <f>FC_OTH_HH_SH_E!D72+FC_OTH_HH_SC_E!D72+FC_OTH_HH_WH_E!D72+FC_OTH_HH_CO_E!D72</f>
        <v>0</v>
      </c>
      <c r="E72" s="55">
        <f>FC_OTH_HH_SH_E!E72+FC_OTH_HH_SC_E!E72+FC_OTH_HH_WH_E!E72+FC_OTH_HH_CO_E!E72</f>
        <v>0</v>
      </c>
      <c r="F72" s="55">
        <f>FC_OTH_HH_SH_E!F72+FC_OTH_HH_SC_E!F72+FC_OTH_HH_WH_E!F72+FC_OTH_HH_CO_E!F72</f>
        <v>0</v>
      </c>
      <c r="G72" s="55">
        <f>FC_OTH_HH_SH_E!G72+FC_OTH_HH_SC_E!G72+FC_OTH_HH_WH_E!G72+FC_OTH_HH_CO_E!G72</f>
        <v>0</v>
      </c>
      <c r="H72" s="55">
        <f>FC_OTH_HH_SH_E!H72+FC_OTH_HH_SC_E!H72+FC_OTH_HH_WH_E!H72+FC_OTH_HH_CO_E!H72</f>
        <v>0</v>
      </c>
      <c r="I72" s="55">
        <f>FC_OTH_HH_SH_E!I72+FC_OTH_HH_SC_E!I72+FC_OTH_HH_WH_E!I72+FC_OTH_HH_CO_E!I72</f>
        <v>0</v>
      </c>
      <c r="J72" s="55">
        <f>FC_OTH_HH_SH_E!J72+FC_OTH_HH_SC_E!J72+FC_OTH_HH_WH_E!J72+FC_OTH_HH_CO_E!J72</f>
        <v>0</v>
      </c>
      <c r="K72" s="55">
        <f>FC_OTH_HH_SH_E!K72+FC_OTH_HH_SC_E!K72+FC_OTH_HH_WH_E!K72+FC_OTH_HH_CO_E!K72</f>
        <v>0</v>
      </c>
      <c r="L72" s="55">
        <f>FC_OTH_HH_SH_E!L72+FC_OTH_HH_SC_E!L72+FC_OTH_HH_WH_E!L72+FC_OTH_HH_CO_E!L72</f>
        <v>0</v>
      </c>
      <c r="M72" s="55">
        <f>FC_OTH_HH_SH_E!M72+FC_OTH_HH_SC_E!M72+FC_OTH_HH_WH_E!M72+FC_OTH_HH_CO_E!M72</f>
        <v>0</v>
      </c>
      <c r="N72" s="55">
        <f>FC_OTH_HH_SH_E!N72+FC_OTH_HH_SC_E!N72+FC_OTH_HH_WH_E!N72+FC_OTH_HH_CO_E!N72</f>
        <v>0</v>
      </c>
      <c r="O72" s="55">
        <f>FC_OTH_HH_SH_E!O72+FC_OTH_HH_SC_E!O72+FC_OTH_HH_WH_E!O72+FC_OTH_HH_CO_E!O72</f>
        <v>0</v>
      </c>
      <c r="P72" s="55">
        <f>FC_OTH_HH_SH_E!P72+FC_OTH_HH_SC_E!P72+FC_OTH_HH_WH_E!P72+FC_OTH_HH_CO_E!P72</f>
        <v>0</v>
      </c>
      <c r="Q72" s="55">
        <f>FC_OTH_HH_SH_E!Q72+FC_OTH_HH_SC_E!Q72+FC_OTH_HH_WH_E!Q72+FC_OTH_HH_CO_E!Q72</f>
        <v>0</v>
      </c>
      <c r="R72" s="55">
        <f>FC_OTH_HH_SH_E!R72+FC_OTH_HH_SC_E!R72+FC_OTH_HH_WH_E!R72+FC_OTH_HH_CO_E!R72</f>
        <v>0</v>
      </c>
      <c r="S72" s="55">
        <f>FC_OTH_HH_SH_E!S72+FC_OTH_HH_SC_E!S72+FC_OTH_HH_WH_E!S72+FC_OTH_HH_CO_E!S72</f>
        <v>0</v>
      </c>
      <c r="T72" s="55">
        <f>FC_OTH_HH_SH_E!T72+FC_OTH_HH_SC_E!T72+FC_OTH_HH_WH_E!T72+FC_OTH_HH_CO_E!T72</f>
        <v>0</v>
      </c>
      <c r="U72" s="55">
        <f>FC_OTH_HH_SH_E!U72+FC_OTH_HH_SC_E!U72+FC_OTH_HH_WH_E!U72+FC_OTH_HH_CO_E!U72</f>
        <v>0</v>
      </c>
      <c r="V72" s="55">
        <f>FC_OTH_HH_SH_E!V72+FC_OTH_HH_SC_E!V72+FC_OTH_HH_WH_E!V72+FC_OTH_HH_CO_E!V72</f>
        <v>0</v>
      </c>
      <c r="W72" s="55">
        <f>FC_OTH_HH_SH_E!W72+FC_OTH_HH_SC_E!W72+FC_OTH_HH_WH_E!W72+FC_OTH_HH_CO_E!W72</f>
        <v>0</v>
      </c>
      <c r="X72" s="55">
        <f>FC_OTH_HH_SH_E!X72+FC_OTH_HH_SC_E!X72+FC_OTH_HH_WH_E!X72+FC_OTH_HH_CO_E!X72</f>
        <v>0</v>
      </c>
      <c r="Y72" s="55">
        <f>FC_OTH_HH_SH_E!Y72+FC_OTH_HH_SC_E!Y72+FC_OTH_HH_WH_E!Y72+FC_OTH_HH_CO_E!Y72</f>
        <v>0</v>
      </c>
      <c r="Z72" s="55">
        <f>FC_OTH_HH_SH_E!Z72+FC_OTH_HH_SC_E!Z72+FC_OTH_HH_WH_E!Z72+FC_OTH_HH_CO_E!Z72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6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300</v>
      </c>
      <c r="B1" s="4" t="s">
        <v>260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357.26599185777087</v>
      </c>
      <c r="D2" s="21">
        <f t="shared" ref="D2:X2" si="0">SUM(D3,D17,D22,D25,D26,D51,D52)</f>
        <v>389.24015403630307</v>
      </c>
      <c r="E2" s="21">
        <f t="shared" si="0"/>
        <v>416.90625084549504</v>
      </c>
      <c r="F2" s="21">
        <f t="shared" si="0"/>
        <v>550.86329956942097</v>
      </c>
      <c r="G2" s="21">
        <f t="shared" si="0"/>
        <v>575.34591962583499</v>
      </c>
      <c r="H2" s="21">
        <f t="shared" si="0"/>
        <v>534.23663962591661</v>
      </c>
      <c r="I2" s="21">
        <f t="shared" si="0"/>
        <v>484.5851339296222</v>
      </c>
      <c r="J2" s="21">
        <f t="shared" si="0"/>
        <v>483.09936539778926</v>
      </c>
      <c r="K2" s="21">
        <f t="shared" si="0"/>
        <v>468.85298688296137</v>
      </c>
      <c r="L2" s="21">
        <f t="shared" si="0"/>
        <v>525.58906628006548</v>
      </c>
      <c r="M2" s="21">
        <f t="shared" si="0"/>
        <v>580.54054551790409</v>
      </c>
      <c r="N2" s="21">
        <f t="shared" si="0"/>
        <v>570.77892511229902</v>
      </c>
      <c r="O2" s="21">
        <f t="shared" si="0"/>
        <v>555.26842150600817</v>
      </c>
      <c r="P2" s="21">
        <f t="shared" si="0"/>
        <v>560.37033407041076</v>
      </c>
      <c r="Q2" s="21">
        <f t="shared" si="0"/>
        <v>578.37332375315918</v>
      </c>
      <c r="R2" s="21">
        <f t="shared" si="0"/>
        <v>571.2272792308122</v>
      </c>
      <c r="S2" s="21">
        <f t="shared" si="0"/>
        <v>529.81510326342038</v>
      </c>
      <c r="T2" s="21">
        <f t="shared" si="0"/>
        <v>518.22109202486263</v>
      </c>
      <c r="U2" s="21">
        <f t="shared" si="0"/>
        <v>555.89316514077314</v>
      </c>
      <c r="V2" s="21">
        <f t="shared" si="0"/>
        <v>548.2482389845743</v>
      </c>
      <c r="W2" s="21">
        <f t="shared" si="0"/>
        <v>566.73155610331366</v>
      </c>
      <c r="X2" s="21">
        <f t="shared" si="0"/>
        <v>542.6370790811111</v>
      </c>
      <c r="Y2" s="21">
        <f t="shared" ref="Y2:Z2" si="1">SUM(Y3,Y17,Y22,Y25,Y26,Y51,Y52)</f>
        <v>504.95582707078751</v>
      </c>
      <c r="Z2" s="21">
        <f t="shared" si="1"/>
        <v>454.09577448315292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20.855115120639116</v>
      </c>
      <c r="D17" s="27">
        <f t="shared" si="12"/>
        <v>2.5814448243599983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20.855115120639116</v>
      </c>
      <c r="D18" s="8">
        <v>2.5814448243599983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262.46376203484908</v>
      </c>
      <c r="D26" s="27">
        <f t="shared" si="16"/>
        <v>268.19411315869161</v>
      </c>
      <c r="E26" s="27">
        <f t="shared" si="16"/>
        <v>266.22733929408912</v>
      </c>
      <c r="F26" s="27">
        <f t="shared" si="16"/>
        <v>376.65470978287942</v>
      </c>
      <c r="G26" s="27">
        <f t="shared" si="16"/>
        <v>368.14331741256768</v>
      </c>
      <c r="H26" s="27">
        <f t="shared" si="16"/>
        <v>301.72517495495441</v>
      </c>
      <c r="I26" s="27">
        <f t="shared" si="16"/>
        <v>247.43114894361435</v>
      </c>
      <c r="J26" s="27">
        <f t="shared" si="16"/>
        <v>219.22361118959208</v>
      </c>
      <c r="K26" s="27">
        <f t="shared" si="16"/>
        <v>190.64352607480259</v>
      </c>
      <c r="L26" s="27">
        <f t="shared" si="16"/>
        <v>184.58772646102227</v>
      </c>
      <c r="M26" s="27">
        <f t="shared" si="16"/>
        <v>257.44458363316846</v>
      </c>
      <c r="N26" s="27">
        <f t="shared" si="16"/>
        <v>272.29492614691719</v>
      </c>
      <c r="O26" s="27">
        <f t="shared" si="16"/>
        <v>224.50209413275292</v>
      </c>
      <c r="P26" s="27">
        <f t="shared" si="16"/>
        <v>218.61183640689029</v>
      </c>
      <c r="Q26" s="27">
        <f t="shared" si="16"/>
        <v>205.47908464013679</v>
      </c>
      <c r="R26" s="27">
        <f t="shared" si="16"/>
        <v>191.61607533772559</v>
      </c>
      <c r="S26" s="27">
        <f t="shared" si="16"/>
        <v>192.8128344017878</v>
      </c>
      <c r="T26" s="27">
        <f t="shared" si="16"/>
        <v>173.78393547690121</v>
      </c>
      <c r="U26" s="27">
        <f t="shared" si="16"/>
        <v>192.39381227061378</v>
      </c>
      <c r="V26" s="27">
        <f t="shared" si="16"/>
        <v>173.60479966173273</v>
      </c>
      <c r="W26" s="27">
        <f t="shared" si="16"/>
        <v>189.89234758326683</v>
      </c>
      <c r="X26" s="27">
        <f t="shared" si="16"/>
        <v>176.91493676898639</v>
      </c>
      <c r="Y26" s="27">
        <f t="shared" ref="Y26:Z26" si="17">SUM(Y27,Y33)</f>
        <v>154.9472860513464</v>
      </c>
      <c r="Z26" s="27">
        <f t="shared" si="17"/>
        <v>136.13308325057784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262.46376203484908</v>
      </c>
      <c r="D33" s="19">
        <f t="shared" si="20"/>
        <v>268.19411315869161</v>
      </c>
      <c r="E33" s="19">
        <f t="shared" si="20"/>
        <v>266.22733929408912</v>
      </c>
      <c r="F33" s="19">
        <f t="shared" si="20"/>
        <v>376.65470978287942</v>
      </c>
      <c r="G33" s="19">
        <f t="shared" si="20"/>
        <v>368.14331741256768</v>
      </c>
      <c r="H33" s="19">
        <f t="shared" si="20"/>
        <v>301.72517495495441</v>
      </c>
      <c r="I33" s="19">
        <f t="shared" si="20"/>
        <v>247.43114894361435</v>
      </c>
      <c r="J33" s="19">
        <f t="shared" si="20"/>
        <v>219.22361118959208</v>
      </c>
      <c r="K33" s="19">
        <f t="shared" si="20"/>
        <v>190.64352607480259</v>
      </c>
      <c r="L33" s="19">
        <f t="shared" si="20"/>
        <v>184.58772646102227</v>
      </c>
      <c r="M33" s="19">
        <f t="shared" si="20"/>
        <v>257.44458363316846</v>
      </c>
      <c r="N33" s="19">
        <f t="shared" si="20"/>
        <v>272.29492614691719</v>
      </c>
      <c r="O33" s="19">
        <f t="shared" si="20"/>
        <v>224.50209413275292</v>
      </c>
      <c r="P33" s="19">
        <f t="shared" si="20"/>
        <v>218.61183640689029</v>
      </c>
      <c r="Q33" s="19">
        <f t="shared" si="20"/>
        <v>205.47908464013679</v>
      </c>
      <c r="R33" s="19">
        <f t="shared" si="20"/>
        <v>191.61607533772559</v>
      </c>
      <c r="S33" s="19">
        <f t="shared" si="20"/>
        <v>192.8128344017878</v>
      </c>
      <c r="T33" s="19">
        <f t="shared" si="20"/>
        <v>173.78393547690121</v>
      </c>
      <c r="U33" s="19">
        <f t="shared" si="20"/>
        <v>192.39381227061378</v>
      </c>
      <c r="V33" s="19">
        <f t="shared" si="20"/>
        <v>173.60479966173273</v>
      </c>
      <c r="W33" s="19">
        <f t="shared" si="20"/>
        <v>189.89234758326683</v>
      </c>
      <c r="X33" s="19">
        <f t="shared" si="20"/>
        <v>176.91493676898639</v>
      </c>
      <c r="Y33" s="19">
        <f t="shared" ref="Y33:Z33" si="21">SUM(Y34:Y50)</f>
        <v>154.9472860513464</v>
      </c>
      <c r="Z33" s="19">
        <f t="shared" si="21"/>
        <v>136.13308325057784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201.88847826887428</v>
      </c>
      <c r="D36" s="8">
        <v>194.95519834602158</v>
      </c>
      <c r="E36" s="8">
        <v>192.78032821868234</v>
      </c>
      <c r="F36" s="8">
        <v>315.65060556382986</v>
      </c>
      <c r="G36" s="8">
        <v>308.387776266088</v>
      </c>
      <c r="H36" s="8">
        <v>231.70962647327244</v>
      </c>
      <c r="I36" s="8">
        <v>170.27162030237071</v>
      </c>
      <c r="J36" s="8">
        <v>116.61124349847998</v>
      </c>
      <c r="K36" s="8">
        <v>61.885216872844964</v>
      </c>
      <c r="L36" s="8">
        <v>25.820478584694111</v>
      </c>
      <c r="M36" s="8">
        <v>92.27261481149327</v>
      </c>
      <c r="N36" s="8">
        <v>77.749018360000022</v>
      </c>
      <c r="O36" s="8">
        <v>72.611492079999849</v>
      </c>
      <c r="P36" s="8">
        <v>70.556299839999923</v>
      </c>
      <c r="Q36" s="8">
        <v>63.877492959999756</v>
      </c>
      <c r="R36" s="8">
        <v>59.082347280000008</v>
      </c>
      <c r="S36" s="8">
        <v>58.39735891999991</v>
      </c>
      <c r="T36" s="8">
        <v>58.310280920000011</v>
      </c>
      <c r="U36" s="8">
        <v>55.48312328000015</v>
      </c>
      <c r="V36" s="8">
        <v>56.171064720000061</v>
      </c>
      <c r="W36" s="8">
        <v>61.509047080000059</v>
      </c>
      <c r="X36" s="8">
        <v>53.547190039999947</v>
      </c>
      <c r="Y36" s="8">
        <v>48.522688479999765</v>
      </c>
      <c r="Z36" s="8">
        <v>46.392255800000207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2.3033749766116216</v>
      </c>
      <c r="L41" s="8">
        <v>2.3825794588028182</v>
      </c>
      <c r="M41" s="8">
        <v>2.1347338396357429</v>
      </c>
      <c r="N41" s="8">
        <v>2.2079783197786655</v>
      </c>
      <c r="O41" s="8">
        <v>0</v>
      </c>
      <c r="P41" s="8">
        <v>2.396699641615847</v>
      </c>
      <c r="Q41" s="8">
        <v>0</v>
      </c>
      <c r="R41" s="8">
        <v>0</v>
      </c>
      <c r="S41" s="8">
        <v>0</v>
      </c>
      <c r="T41" s="8">
        <v>0.39932218565878541</v>
      </c>
      <c r="U41" s="8">
        <v>0.29365113849081009</v>
      </c>
      <c r="V41" s="8">
        <v>0.24411629730577791</v>
      </c>
      <c r="W41" s="8">
        <v>0.10762084173487227</v>
      </c>
      <c r="X41" s="8">
        <v>8.4771430988441365E-2</v>
      </c>
      <c r="Y41" s="8">
        <v>4.2741078340433086E-2</v>
      </c>
      <c r="Z41" s="8">
        <v>3.5253210664196337E-2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60.575283765974781</v>
      </c>
      <c r="D43" s="8">
        <v>73.238914812670032</v>
      </c>
      <c r="E43" s="8">
        <v>73.447011075406806</v>
      </c>
      <c r="F43" s="8">
        <v>61.004104219049545</v>
      </c>
      <c r="G43" s="8">
        <v>59.755541146479707</v>
      </c>
      <c r="H43" s="8">
        <v>70.015548481681961</v>
      </c>
      <c r="I43" s="8">
        <v>77.159528641243639</v>
      </c>
      <c r="J43" s="8">
        <v>102.61236769111211</v>
      </c>
      <c r="K43" s="8">
        <v>126.45493422534602</v>
      </c>
      <c r="L43" s="8">
        <v>156.38466841752535</v>
      </c>
      <c r="M43" s="8">
        <v>163.03723498203945</v>
      </c>
      <c r="N43" s="8">
        <v>192.33792946713854</v>
      </c>
      <c r="O43" s="8">
        <v>151.89060205275305</v>
      </c>
      <c r="P43" s="8">
        <v>145.6588369252745</v>
      </c>
      <c r="Q43" s="8">
        <v>141.60159168013703</v>
      </c>
      <c r="R43" s="8">
        <v>132.5337280577256</v>
      </c>
      <c r="S43" s="8">
        <v>134.41547548178789</v>
      </c>
      <c r="T43" s="8">
        <v>115.07433237124242</v>
      </c>
      <c r="U43" s="8">
        <v>136.61703785212282</v>
      </c>
      <c r="V43" s="8">
        <v>117.18961864442687</v>
      </c>
      <c r="W43" s="8">
        <v>128.27567966153191</v>
      </c>
      <c r="X43" s="8">
        <v>123.28297529799801</v>
      </c>
      <c r="Y43" s="8">
        <v>106.38185649300618</v>
      </c>
      <c r="Z43" s="8">
        <v>89.705574239913446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73.947114702282647</v>
      </c>
      <c r="D51" s="27">
        <v>118.46459605325144</v>
      </c>
      <c r="E51" s="27">
        <v>150.67891155140592</v>
      </c>
      <c r="F51" s="27">
        <v>174.20858978654152</v>
      </c>
      <c r="G51" s="27">
        <v>207.20260221326728</v>
      </c>
      <c r="H51" s="27">
        <v>232.5114646709622</v>
      </c>
      <c r="I51" s="27">
        <v>237.15398498600783</v>
      </c>
      <c r="J51" s="27">
        <v>263.87575420819718</v>
      </c>
      <c r="K51" s="27">
        <v>278.20946080815878</v>
      </c>
      <c r="L51" s="27">
        <v>341.00133981904315</v>
      </c>
      <c r="M51" s="27">
        <v>323.09596188473569</v>
      </c>
      <c r="N51" s="27">
        <v>298.48399896538189</v>
      </c>
      <c r="O51" s="27">
        <v>330.76632737325525</v>
      </c>
      <c r="P51" s="27">
        <v>341.75849766352042</v>
      </c>
      <c r="Q51" s="27">
        <v>372.89423911302237</v>
      </c>
      <c r="R51" s="27">
        <v>379.61120389308661</v>
      </c>
      <c r="S51" s="27">
        <v>337.00226886163256</v>
      </c>
      <c r="T51" s="27">
        <v>344.43715654796137</v>
      </c>
      <c r="U51" s="27">
        <v>363.49935287015933</v>
      </c>
      <c r="V51" s="27">
        <v>374.64343932284152</v>
      </c>
      <c r="W51" s="27">
        <v>376.83920852004684</v>
      </c>
      <c r="X51" s="27">
        <v>365.72214231212467</v>
      </c>
      <c r="Y51" s="27">
        <v>350.00854101944111</v>
      </c>
      <c r="Z51" s="27">
        <v>317.96269123257508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3916.7947726123052</v>
      </c>
      <c r="D61" s="49">
        <f t="shared" si="24"/>
        <v>3891.9455427175403</v>
      </c>
      <c r="E61" s="49">
        <f t="shared" si="24"/>
        <v>3902.5275936694416</v>
      </c>
      <c r="F61" s="49">
        <f t="shared" si="24"/>
        <v>4011.8911268362353</v>
      </c>
      <c r="G61" s="49">
        <f t="shared" si="24"/>
        <v>4173.5035067608915</v>
      </c>
      <c r="H61" s="49">
        <f t="shared" si="24"/>
        <v>4219.8253082714627</v>
      </c>
      <c r="I61" s="49">
        <f t="shared" si="24"/>
        <v>4203.4313860866905</v>
      </c>
      <c r="J61" s="49">
        <f t="shared" si="24"/>
        <v>4211.6242936156759</v>
      </c>
      <c r="K61" s="49">
        <f t="shared" si="24"/>
        <v>4019.2128353244348</v>
      </c>
      <c r="L61" s="49">
        <f t="shared" si="24"/>
        <v>4035.937340673986</v>
      </c>
      <c r="M61" s="49">
        <f t="shared" si="24"/>
        <v>2353.4815808000012</v>
      </c>
      <c r="N61" s="49">
        <f t="shared" si="24"/>
        <v>2353.4815807999998</v>
      </c>
      <c r="O61" s="49">
        <f t="shared" si="24"/>
        <v>2502.5138208000008</v>
      </c>
      <c r="P61" s="49">
        <f t="shared" si="24"/>
        <v>2560.5373248000024</v>
      </c>
      <c r="Q61" s="49">
        <f t="shared" si="24"/>
        <v>2547.6667552000035</v>
      </c>
      <c r="R61" s="49">
        <f t="shared" si="24"/>
        <v>2534.6384896000031</v>
      </c>
      <c r="S61" s="49">
        <f t="shared" si="24"/>
        <v>2536.3087456000012</v>
      </c>
      <c r="T61" s="49">
        <f t="shared" si="24"/>
        <v>2537.8981599999975</v>
      </c>
      <c r="U61" s="49">
        <f t="shared" si="24"/>
        <v>2501.2382527999989</v>
      </c>
      <c r="V61" s="49">
        <f t="shared" si="24"/>
        <v>2525.8463104000029</v>
      </c>
      <c r="W61" s="49">
        <f t="shared" si="24"/>
        <v>2590.8449279999973</v>
      </c>
      <c r="X61" s="49">
        <f t="shared" si="24"/>
        <v>2603.9378848000019</v>
      </c>
      <c r="Y61" s="49">
        <f t="shared" ref="Y61:Z61" si="25">SUM(Y62:Y72)</f>
        <v>2603.6733407999973</v>
      </c>
      <c r="Z61" s="49">
        <f t="shared" si="25"/>
        <v>2669.4066783999997</v>
      </c>
    </row>
    <row r="62" spans="1:26" ht="11.25" customHeight="1" x14ac:dyDescent="0.2">
      <c r="A62" s="50" t="s">
        <v>92</v>
      </c>
      <c r="B62" s="51" t="s">
        <v>93</v>
      </c>
      <c r="C62" s="52">
        <v>3916.7947726123052</v>
      </c>
      <c r="D62" s="52">
        <v>3891.9455427175403</v>
      </c>
      <c r="E62" s="52">
        <v>3902.5275936694416</v>
      </c>
      <c r="F62" s="52">
        <v>4011.8911268362353</v>
      </c>
      <c r="G62" s="52">
        <v>4173.5035067608915</v>
      </c>
      <c r="H62" s="52">
        <v>4219.8253082714627</v>
      </c>
      <c r="I62" s="52">
        <v>4203.4313860866905</v>
      </c>
      <c r="J62" s="52">
        <v>4211.6242936156759</v>
      </c>
      <c r="K62" s="52">
        <v>4019.2128353244348</v>
      </c>
      <c r="L62" s="52">
        <v>4035.937340673986</v>
      </c>
      <c r="M62" s="52">
        <v>2353.4815808000012</v>
      </c>
      <c r="N62" s="52">
        <v>2353.4815807999998</v>
      </c>
      <c r="O62" s="52">
        <v>2479.1296709574754</v>
      </c>
      <c r="P62" s="52">
        <v>2534.8070352336817</v>
      </c>
      <c r="Q62" s="52">
        <v>2521.9359193195373</v>
      </c>
      <c r="R62" s="52">
        <v>2508.9070943601128</v>
      </c>
      <c r="S62" s="52">
        <v>2512.9258138568448</v>
      </c>
      <c r="T62" s="52">
        <v>2513.3858814919936</v>
      </c>
      <c r="U62" s="52">
        <v>2476.8493344659209</v>
      </c>
      <c r="V62" s="52">
        <v>2501.3334757470407</v>
      </c>
      <c r="W62" s="52">
        <v>2546.191329554656</v>
      </c>
      <c r="X62" s="52">
        <v>2559.2422110522284</v>
      </c>
      <c r="Y62" s="52">
        <v>2558.9776332211377</v>
      </c>
      <c r="Z62" s="52">
        <v>2624.7188507114752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23.384149842525392</v>
      </c>
      <c r="P63" s="52">
        <v>25.73028956632081</v>
      </c>
      <c r="Q63" s="52">
        <v>25.730835880466163</v>
      </c>
      <c r="R63" s="52">
        <v>25.731395239890528</v>
      </c>
      <c r="S63" s="52">
        <v>23.382931743156629</v>
      </c>
      <c r="T63" s="52">
        <v>24.512278508003835</v>
      </c>
      <c r="U63" s="52">
        <v>24.3889183340778</v>
      </c>
      <c r="V63" s="52">
        <v>24.512834652962319</v>
      </c>
      <c r="W63" s="52">
        <v>44.65359844534121</v>
      </c>
      <c r="X63" s="52">
        <v>44.695673747773426</v>
      </c>
      <c r="Y63" s="52">
        <v>44.695707578859796</v>
      </c>
      <c r="Z63" s="52">
        <v>44.68782768852455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7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301</v>
      </c>
      <c r="B1" s="4" t="s">
        <v>261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0</v>
      </c>
      <c r="D26" s="27">
        <f t="shared" si="16"/>
        <v>0</v>
      </c>
      <c r="E26" s="27">
        <f t="shared" si="16"/>
        <v>0</v>
      </c>
      <c r="F26" s="27">
        <f t="shared" si="16"/>
        <v>0</v>
      </c>
      <c r="G26" s="27">
        <f t="shared" si="16"/>
        <v>0</v>
      </c>
      <c r="H26" s="27">
        <f t="shared" si="16"/>
        <v>0</v>
      </c>
      <c r="I26" s="27">
        <f t="shared" si="16"/>
        <v>0</v>
      </c>
      <c r="J26" s="27">
        <f t="shared" si="16"/>
        <v>0</v>
      </c>
      <c r="K26" s="27">
        <f t="shared" si="16"/>
        <v>0</v>
      </c>
      <c r="L26" s="27">
        <f t="shared" si="16"/>
        <v>0</v>
      </c>
      <c r="M26" s="27">
        <f t="shared" si="16"/>
        <v>0</v>
      </c>
      <c r="N26" s="27">
        <f t="shared" si="16"/>
        <v>0</v>
      </c>
      <c r="O26" s="27">
        <f t="shared" si="16"/>
        <v>0</v>
      </c>
      <c r="P26" s="27">
        <f t="shared" si="16"/>
        <v>0</v>
      </c>
      <c r="Q26" s="27">
        <f t="shared" si="16"/>
        <v>0</v>
      </c>
      <c r="R26" s="27">
        <f t="shared" si="16"/>
        <v>0</v>
      </c>
      <c r="S26" s="27">
        <f t="shared" si="16"/>
        <v>0</v>
      </c>
      <c r="T26" s="27">
        <f t="shared" si="16"/>
        <v>0</v>
      </c>
      <c r="U26" s="27">
        <f t="shared" si="16"/>
        <v>0</v>
      </c>
      <c r="V26" s="27">
        <f t="shared" si="16"/>
        <v>0</v>
      </c>
      <c r="W26" s="27">
        <f t="shared" si="16"/>
        <v>0</v>
      </c>
      <c r="X26" s="27">
        <f t="shared" si="16"/>
        <v>0</v>
      </c>
      <c r="Y26" s="27">
        <f t="shared" ref="Y26:Z26" si="17">SUM(Y27,Y33)</f>
        <v>0</v>
      </c>
      <c r="Z26" s="27">
        <f t="shared" si="17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0</v>
      </c>
      <c r="D33" s="19">
        <f t="shared" si="20"/>
        <v>0</v>
      </c>
      <c r="E33" s="19">
        <f t="shared" si="20"/>
        <v>0</v>
      </c>
      <c r="F33" s="19">
        <f t="shared" si="20"/>
        <v>0</v>
      </c>
      <c r="G33" s="19">
        <f t="shared" si="20"/>
        <v>0</v>
      </c>
      <c r="H33" s="19">
        <f t="shared" si="20"/>
        <v>0</v>
      </c>
      <c r="I33" s="19">
        <f t="shared" si="20"/>
        <v>0</v>
      </c>
      <c r="J33" s="19">
        <f t="shared" si="20"/>
        <v>0</v>
      </c>
      <c r="K33" s="19">
        <f t="shared" si="20"/>
        <v>0</v>
      </c>
      <c r="L33" s="19">
        <f t="shared" si="20"/>
        <v>0</v>
      </c>
      <c r="M33" s="19">
        <f t="shared" si="20"/>
        <v>0</v>
      </c>
      <c r="N33" s="19">
        <f t="shared" si="20"/>
        <v>0</v>
      </c>
      <c r="O33" s="19">
        <f t="shared" si="20"/>
        <v>0</v>
      </c>
      <c r="P33" s="19">
        <f t="shared" si="20"/>
        <v>0</v>
      </c>
      <c r="Q33" s="19">
        <f t="shared" si="20"/>
        <v>0</v>
      </c>
      <c r="R33" s="19">
        <f t="shared" si="20"/>
        <v>0</v>
      </c>
      <c r="S33" s="19">
        <f t="shared" si="20"/>
        <v>0</v>
      </c>
      <c r="T33" s="19">
        <f t="shared" si="20"/>
        <v>0</v>
      </c>
      <c r="U33" s="19">
        <f t="shared" si="20"/>
        <v>0</v>
      </c>
      <c r="V33" s="19">
        <f t="shared" si="20"/>
        <v>0</v>
      </c>
      <c r="W33" s="19">
        <f t="shared" si="20"/>
        <v>0</v>
      </c>
      <c r="X33" s="19">
        <f t="shared" si="20"/>
        <v>0</v>
      </c>
      <c r="Y33" s="19">
        <f t="shared" ref="Y33:Z33" si="21">SUM(Y34:Y50)</f>
        <v>0</v>
      </c>
      <c r="Z33" s="19">
        <f t="shared" si="21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0</v>
      </c>
      <c r="H61" s="49">
        <f t="shared" si="24"/>
        <v>0</v>
      </c>
      <c r="I61" s="49">
        <f t="shared" si="24"/>
        <v>0</v>
      </c>
      <c r="J61" s="49">
        <f t="shared" si="24"/>
        <v>0</v>
      </c>
      <c r="K61" s="49">
        <f t="shared" si="24"/>
        <v>0</v>
      </c>
      <c r="L61" s="49">
        <f t="shared" si="24"/>
        <v>0</v>
      </c>
      <c r="M61" s="49">
        <f t="shared" si="24"/>
        <v>0</v>
      </c>
      <c r="N61" s="49">
        <f t="shared" si="24"/>
        <v>0</v>
      </c>
      <c r="O61" s="49">
        <f t="shared" si="24"/>
        <v>0</v>
      </c>
      <c r="P61" s="49">
        <f t="shared" si="24"/>
        <v>0</v>
      </c>
      <c r="Q61" s="49">
        <f t="shared" si="24"/>
        <v>0</v>
      </c>
      <c r="R61" s="49">
        <f t="shared" si="24"/>
        <v>0</v>
      </c>
      <c r="S61" s="49">
        <f t="shared" si="24"/>
        <v>0</v>
      </c>
      <c r="T61" s="49">
        <f t="shared" si="24"/>
        <v>0</v>
      </c>
      <c r="U61" s="49">
        <f t="shared" si="24"/>
        <v>0</v>
      </c>
      <c r="V61" s="49">
        <f t="shared" si="24"/>
        <v>0</v>
      </c>
      <c r="W61" s="49">
        <f t="shared" si="24"/>
        <v>0</v>
      </c>
      <c r="X61" s="49">
        <f t="shared" si="24"/>
        <v>0</v>
      </c>
      <c r="Y61" s="49">
        <f t="shared" ref="Y61:Z61" si="25">SUM(Y62:Y72)</f>
        <v>0</v>
      </c>
      <c r="Z61" s="49">
        <f t="shared" si="25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8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302</v>
      </c>
      <c r="B1" s="4" t="s">
        <v>262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1038.5507681029226</v>
      </c>
      <c r="D2" s="21">
        <f t="shared" ref="D2:X2" si="0">SUM(D3,D17,D22,D25,D26,D51,D52)</f>
        <v>1034.3225658150072</v>
      </c>
      <c r="E2" s="21">
        <f t="shared" si="0"/>
        <v>1031.6381251282926</v>
      </c>
      <c r="F2" s="21">
        <f t="shared" si="0"/>
        <v>1047.8744807508047</v>
      </c>
      <c r="G2" s="21">
        <f t="shared" si="0"/>
        <v>1033.9696376715101</v>
      </c>
      <c r="H2" s="21">
        <f t="shared" si="0"/>
        <v>1008.0027750242523</v>
      </c>
      <c r="I2" s="21">
        <f t="shared" si="0"/>
        <v>1005.0158397062503</v>
      </c>
      <c r="J2" s="21">
        <f t="shared" si="0"/>
        <v>1014.4310131124599</v>
      </c>
      <c r="K2" s="21">
        <f t="shared" si="0"/>
        <v>1012.403779399653</v>
      </c>
      <c r="L2" s="21">
        <f t="shared" si="0"/>
        <v>1007.9312105383814</v>
      </c>
      <c r="M2" s="21">
        <f t="shared" si="0"/>
        <v>1066.7539767470257</v>
      </c>
      <c r="N2" s="21">
        <f t="shared" si="0"/>
        <v>913.06230582473211</v>
      </c>
      <c r="O2" s="21">
        <f t="shared" si="0"/>
        <v>832.70868669572155</v>
      </c>
      <c r="P2" s="21">
        <f t="shared" si="0"/>
        <v>793.52054611614403</v>
      </c>
      <c r="Q2" s="21">
        <f t="shared" si="0"/>
        <v>726.64266209876746</v>
      </c>
      <c r="R2" s="21">
        <f t="shared" si="0"/>
        <v>679.12805094974874</v>
      </c>
      <c r="S2" s="21">
        <f t="shared" si="0"/>
        <v>665.07888585800356</v>
      </c>
      <c r="T2" s="21">
        <f t="shared" si="0"/>
        <v>674.35200260020713</v>
      </c>
      <c r="U2" s="21">
        <f t="shared" si="0"/>
        <v>663.54736172544278</v>
      </c>
      <c r="V2" s="21">
        <f t="shared" si="0"/>
        <v>651.04782707120853</v>
      </c>
      <c r="W2" s="21">
        <f t="shared" si="0"/>
        <v>715.40093911548399</v>
      </c>
      <c r="X2" s="21">
        <f t="shared" si="0"/>
        <v>623.72067725852389</v>
      </c>
      <c r="Y2" s="21">
        <f t="shared" ref="Y2:Z2" si="1">SUM(Y3,Y17,Y22,Y25,Y26,Y51,Y52)</f>
        <v>563.49858363508997</v>
      </c>
      <c r="Z2" s="21">
        <f t="shared" si="1"/>
        <v>529.46797219962514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10.485529962020015</v>
      </c>
      <c r="D17" s="27">
        <f t="shared" si="12"/>
        <v>1.2622875268267568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10.485529962020015</v>
      </c>
      <c r="D18" s="8">
        <v>1.2622875268267568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990.88612489552088</v>
      </c>
      <c r="D26" s="27">
        <f t="shared" si="16"/>
        <v>975.13288020572759</v>
      </c>
      <c r="E26" s="27">
        <f t="shared" si="16"/>
        <v>962.10113880415599</v>
      </c>
      <c r="F26" s="27">
        <f t="shared" si="16"/>
        <v>977.15764540747705</v>
      </c>
      <c r="G26" s="27">
        <f t="shared" si="16"/>
        <v>956.0536845265608</v>
      </c>
      <c r="H26" s="27">
        <f t="shared" si="16"/>
        <v>924.08469478704797</v>
      </c>
      <c r="I26" s="27">
        <f t="shared" si="16"/>
        <v>918.17491992150042</v>
      </c>
      <c r="J26" s="27">
        <f t="shared" si="16"/>
        <v>921.93775440622846</v>
      </c>
      <c r="K26" s="27">
        <f t="shared" si="16"/>
        <v>913.48474563893365</v>
      </c>
      <c r="L26" s="27">
        <f t="shared" si="16"/>
        <v>902.95380592586434</v>
      </c>
      <c r="M26" s="27">
        <f t="shared" si="16"/>
        <v>922.7492280268317</v>
      </c>
      <c r="N26" s="27">
        <f t="shared" si="16"/>
        <v>794.22293145308277</v>
      </c>
      <c r="O26" s="27">
        <f t="shared" si="16"/>
        <v>719.79822358724698</v>
      </c>
      <c r="P26" s="27">
        <f t="shared" si="16"/>
        <v>692.03868287310968</v>
      </c>
      <c r="Q26" s="27">
        <f t="shared" si="16"/>
        <v>624.65911139986304</v>
      </c>
      <c r="R26" s="27">
        <f t="shared" si="16"/>
        <v>577.09467050227443</v>
      </c>
      <c r="S26" s="27">
        <f t="shared" si="16"/>
        <v>572.12948851821193</v>
      </c>
      <c r="T26" s="27">
        <f t="shared" si="16"/>
        <v>576.69306172309882</v>
      </c>
      <c r="U26" s="27">
        <f t="shared" si="16"/>
        <v>559.4195907293863</v>
      </c>
      <c r="V26" s="27">
        <f t="shared" si="16"/>
        <v>544.90092469826743</v>
      </c>
      <c r="W26" s="27">
        <f t="shared" si="16"/>
        <v>602.64470585673314</v>
      </c>
      <c r="X26" s="27">
        <f t="shared" si="16"/>
        <v>522.29160927101361</v>
      </c>
      <c r="Y26" s="27">
        <f t="shared" ref="Y26:Z26" si="17">SUM(Y27,Y33)</f>
        <v>471.08333918865355</v>
      </c>
      <c r="Z26" s="27">
        <f t="shared" si="17"/>
        <v>446.88276134942231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990.88612489552088</v>
      </c>
      <c r="D33" s="19">
        <f t="shared" si="20"/>
        <v>975.13288020572759</v>
      </c>
      <c r="E33" s="19">
        <f t="shared" si="20"/>
        <v>962.10113880415599</v>
      </c>
      <c r="F33" s="19">
        <f t="shared" si="20"/>
        <v>977.15764540747705</v>
      </c>
      <c r="G33" s="19">
        <f t="shared" si="20"/>
        <v>956.0536845265608</v>
      </c>
      <c r="H33" s="19">
        <f t="shared" si="20"/>
        <v>924.08469478704797</v>
      </c>
      <c r="I33" s="19">
        <f t="shared" si="20"/>
        <v>918.17491992150042</v>
      </c>
      <c r="J33" s="19">
        <f t="shared" si="20"/>
        <v>921.93775440622846</v>
      </c>
      <c r="K33" s="19">
        <f t="shared" si="20"/>
        <v>913.48474563893365</v>
      </c>
      <c r="L33" s="19">
        <f t="shared" si="20"/>
        <v>902.95380592586434</v>
      </c>
      <c r="M33" s="19">
        <f t="shared" si="20"/>
        <v>922.7492280268317</v>
      </c>
      <c r="N33" s="19">
        <f t="shared" si="20"/>
        <v>794.22293145308277</v>
      </c>
      <c r="O33" s="19">
        <f t="shared" si="20"/>
        <v>719.79822358724698</v>
      </c>
      <c r="P33" s="19">
        <f t="shared" si="20"/>
        <v>692.03868287310968</v>
      </c>
      <c r="Q33" s="19">
        <f t="shared" si="20"/>
        <v>624.65911139986304</v>
      </c>
      <c r="R33" s="19">
        <f t="shared" si="20"/>
        <v>577.09467050227443</v>
      </c>
      <c r="S33" s="19">
        <f t="shared" si="20"/>
        <v>572.12948851821193</v>
      </c>
      <c r="T33" s="19">
        <f t="shared" si="20"/>
        <v>576.69306172309882</v>
      </c>
      <c r="U33" s="19">
        <f t="shared" si="20"/>
        <v>559.4195907293863</v>
      </c>
      <c r="V33" s="19">
        <f t="shared" si="20"/>
        <v>544.90092469826743</v>
      </c>
      <c r="W33" s="19">
        <f t="shared" si="20"/>
        <v>602.64470585673314</v>
      </c>
      <c r="X33" s="19">
        <f t="shared" si="20"/>
        <v>522.29160927101361</v>
      </c>
      <c r="Y33" s="19">
        <f t="shared" ref="Y33:Z33" si="21">SUM(Y34:Y50)</f>
        <v>471.08333918865355</v>
      </c>
      <c r="Z33" s="19">
        <f t="shared" si="21"/>
        <v>446.88276134942231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962.02151644156538</v>
      </c>
      <c r="D36" s="8">
        <v>940.9245396172546</v>
      </c>
      <c r="E36" s="8">
        <v>929.59321195956272</v>
      </c>
      <c r="F36" s="8">
        <v>953.39780920949772</v>
      </c>
      <c r="G36" s="8">
        <v>934.52736488921823</v>
      </c>
      <c r="H36" s="8">
        <v>899.58645012180921</v>
      </c>
      <c r="I36" s="8">
        <v>890.18645964274401</v>
      </c>
      <c r="J36" s="8">
        <v>885.6273828173405</v>
      </c>
      <c r="K36" s="8">
        <v>866.39988268089121</v>
      </c>
      <c r="L36" s="8">
        <v>852.10313128219263</v>
      </c>
      <c r="M36" s="8">
        <v>844.52852396850699</v>
      </c>
      <c r="N36" s="8">
        <v>711.60141600000009</v>
      </c>
      <c r="O36" s="8">
        <v>664.579296</v>
      </c>
      <c r="P36" s="8">
        <v>645.77044799999999</v>
      </c>
      <c r="Q36" s="8">
        <v>584.64169200000015</v>
      </c>
      <c r="R36" s="8">
        <v>540.75437999999997</v>
      </c>
      <c r="S36" s="8">
        <v>534.48476399999993</v>
      </c>
      <c r="T36" s="8">
        <v>543.8891880000001</v>
      </c>
      <c r="U36" s="8">
        <v>520.37812799999995</v>
      </c>
      <c r="V36" s="8">
        <v>512.54110800000012</v>
      </c>
      <c r="W36" s="8">
        <v>565.83284400000002</v>
      </c>
      <c r="X36" s="8">
        <v>490.08659440000008</v>
      </c>
      <c r="Y36" s="8">
        <v>444.09489740000021</v>
      </c>
      <c r="Z36" s="8">
        <v>424.60974359999989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0.84230754338837899</v>
      </c>
      <c r="L41" s="8">
        <v>0.76310306119718085</v>
      </c>
      <c r="M41" s="8">
        <v>1.0109486803642571</v>
      </c>
      <c r="N41" s="8">
        <v>0.93770420022133394</v>
      </c>
      <c r="O41" s="8">
        <v>0</v>
      </c>
      <c r="P41" s="8">
        <v>0.74898287838415467</v>
      </c>
      <c r="Q41" s="8">
        <v>0</v>
      </c>
      <c r="R41" s="8">
        <v>0</v>
      </c>
      <c r="S41" s="8">
        <v>0</v>
      </c>
      <c r="T41" s="8">
        <v>0.11343985434121452</v>
      </c>
      <c r="U41" s="8">
        <v>8.3737581509189654E-2</v>
      </c>
      <c r="V41" s="8">
        <v>6.7268222694221891E-2</v>
      </c>
      <c r="W41" s="8">
        <v>3.085855826512773E-2</v>
      </c>
      <c r="X41" s="8">
        <v>2.2129489011558649E-2</v>
      </c>
      <c r="Y41" s="8">
        <v>1.0838801659566893E-2</v>
      </c>
      <c r="Z41" s="8">
        <v>8.7495893358036786E-3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28.864608453955476</v>
      </c>
      <c r="D43" s="8">
        <v>34.208340588472979</v>
      </c>
      <c r="E43" s="8">
        <v>32.507926844593221</v>
      </c>
      <c r="F43" s="8">
        <v>23.759836197979283</v>
      </c>
      <c r="G43" s="8">
        <v>21.526319637342571</v>
      </c>
      <c r="H43" s="8">
        <v>24.498244665238705</v>
      </c>
      <c r="I43" s="8">
        <v>27.988460278756381</v>
      </c>
      <c r="J43" s="8">
        <v>36.310371588887925</v>
      </c>
      <c r="K43" s="8">
        <v>46.242555414653992</v>
      </c>
      <c r="L43" s="8">
        <v>50.087571582474567</v>
      </c>
      <c r="M43" s="8">
        <v>77.209755377960491</v>
      </c>
      <c r="N43" s="8">
        <v>81.683811252861346</v>
      </c>
      <c r="O43" s="8">
        <v>55.218927587246981</v>
      </c>
      <c r="P43" s="8">
        <v>45.5192519947256</v>
      </c>
      <c r="Q43" s="8">
        <v>40.017419399862931</v>
      </c>
      <c r="R43" s="8">
        <v>36.340290502274406</v>
      </c>
      <c r="S43" s="8">
        <v>37.644724518212037</v>
      </c>
      <c r="T43" s="8">
        <v>32.690433868757545</v>
      </c>
      <c r="U43" s="8">
        <v>38.957725147877134</v>
      </c>
      <c r="V43" s="8">
        <v>32.292548475573085</v>
      </c>
      <c r="W43" s="8">
        <v>36.781003298468036</v>
      </c>
      <c r="X43" s="8">
        <v>32.182885382002027</v>
      </c>
      <c r="Y43" s="8">
        <v>26.977602986993773</v>
      </c>
      <c r="Z43" s="8">
        <v>22.264268160086598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37.179113245381778</v>
      </c>
      <c r="D51" s="27">
        <v>57.927398082452974</v>
      </c>
      <c r="E51" s="27">
        <v>69.536986324136521</v>
      </c>
      <c r="F51" s="27">
        <v>70.716835343327574</v>
      </c>
      <c r="G51" s="27">
        <v>77.915953144949256</v>
      </c>
      <c r="H51" s="27">
        <v>83.918080237204265</v>
      </c>
      <c r="I51" s="27">
        <v>86.840919784749872</v>
      </c>
      <c r="J51" s="27">
        <v>92.493258706231472</v>
      </c>
      <c r="K51" s="27">
        <v>98.91903376071933</v>
      </c>
      <c r="L51" s="27">
        <v>104.97740461251706</v>
      </c>
      <c r="M51" s="27">
        <v>144.00474872019399</v>
      </c>
      <c r="N51" s="27">
        <v>118.83937437164934</v>
      </c>
      <c r="O51" s="27">
        <v>112.91046310847463</v>
      </c>
      <c r="P51" s="27">
        <v>101.48186324303437</v>
      </c>
      <c r="Q51" s="27">
        <v>101.98355069890442</v>
      </c>
      <c r="R51" s="27">
        <v>102.03338044747434</v>
      </c>
      <c r="S51" s="27">
        <v>92.949397339791602</v>
      </c>
      <c r="T51" s="27">
        <v>97.658940877108293</v>
      </c>
      <c r="U51" s="27">
        <v>104.12777099605644</v>
      </c>
      <c r="V51" s="27">
        <v>106.14690237294114</v>
      </c>
      <c r="W51" s="27">
        <v>112.75623325875084</v>
      </c>
      <c r="X51" s="27">
        <v>101.42906798751024</v>
      </c>
      <c r="Y51" s="27">
        <v>92.41524444643639</v>
      </c>
      <c r="Z51" s="27">
        <v>82.58521085020277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247.23221587159884</v>
      </c>
      <c r="D61" s="49">
        <f t="shared" si="24"/>
        <v>251.01855125260886</v>
      </c>
      <c r="E61" s="49">
        <f t="shared" si="24"/>
        <v>248.94804709383214</v>
      </c>
      <c r="F61" s="49">
        <f t="shared" si="24"/>
        <v>235.82454669742802</v>
      </c>
      <c r="G61" s="49">
        <f t="shared" si="24"/>
        <v>236.93703585424507</v>
      </c>
      <c r="H61" s="49">
        <f t="shared" si="24"/>
        <v>240.18607356217936</v>
      </c>
      <c r="I61" s="49">
        <f t="shared" si="24"/>
        <v>254.72376760424308</v>
      </c>
      <c r="J61" s="49">
        <f t="shared" si="24"/>
        <v>255.58884251920472</v>
      </c>
      <c r="K61" s="49">
        <f t="shared" si="24"/>
        <v>256.61832434976589</v>
      </c>
      <c r="L61" s="49">
        <f t="shared" si="24"/>
        <v>232.6428606456833</v>
      </c>
      <c r="M61" s="49">
        <f t="shared" si="24"/>
        <v>206.97286399999999</v>
      </c>
      <c r="N61" s="49">
        <f t="shared" si="24"/>
        <v>206.97286399999999</v>
      </c>
      <c r="O61" s="49">
        <f t="shared" si="24"/>
        <v>217.17359999999996</v>
      </c>
      <c r="P61" s="49">
        <f t="shared" si="24"/>
        <v>221.985792</v>
      </c>
      <c r="Q61" s="49">
        <f t="shared" si="24"/>
        <v>220.85392000000002</v>
      </c>
      <c r="R61" s="49">
        <f t="shared" si="24"/>
        <v>219.70815999999996</v>
      </c>
      <c r="S61" s="49">
        <f t="shared" si="24"/>
        <v>220.14563199999995</v>
      </c>
      <c r="T61" s="49">
        <f t="shared" si="24"/>
        <v>220.14563200000001</v>
      </c>
      <c r="U61" s="49">
        <f t="shared" si="24"/>
        <v>220.72198399999996</v>
      </c>
      <c r="V61" s="49">
        <f t="shared" si="24"/>
        <v>219.08319999999998</v>
      </c>
      <c r="W61" s="49">
        <f t="shared" si="24"/>
        <v>222.31910400000001</v>
      </c>
      <c r="X61" s="49">
        <f t="shared" si="24"/>
        <v>221.44640000000004</v>
      </c>
      <c r="Y61" s="49">
        <f t="shared" ref="Y61:Z61" si="25">SUM(Y62:Y72)</f>
        <v>221.42332799999994</v>
      </c>
      <c r="Z61" s="49">
        <f t="shared" si="25"/>
        <v>227.15190399999994</v>
      </c>
    </row>
    <row r="62" spans="1:26" ht="11.25" customHeight="1" x14ac:dyDescent="0.2">
      <c r="A62" s="50" t="s">
        <v>92</v>
      </c>
      <c r="B62" s="51" t="s">
        <v>93</v>
      </c>
      <c r="C62" s="52">
        <v>247.23221587159884</v>
      </c>
      <c r="D62" s="52">
        <v>251.01855125260886</v>
      </c>
      <c r="E62" s="52">
        <v>248.94804709383214</v>
      </c>
      <c r="F62" s="52">
        <v>235.82454669742802</v>
      </c>
      <c r="G62" s="52">
        <v>236.93703585424507</v>
      </c>
      <c r="H62" s="52">
        <v>240.18607356217936</v>
      </c>
      <c r="I62" s="52">
        <v>254.72376760424308</v>
      </c>
      <c r="J62" s="52">
        <v>255.58884251920472</v>
      </c>
      <c r="K62" s="52">
        <v>256.61832434976589</v>
      </c>
      <c r="L62" s="52">
        <v>232.6428606456833</v>
      </c>
      <c r="M62" s="52">
        <v>206.97286399999999</v>
      </c>
      <c r="N62" s="52">
        <v>206.97286399999999</v>
      </c>
      <c r="O62" s="52">
        <v>215.14427254453074</v>
      </c>
      <c r="P62" s="52">
        <v>219.75510445936234</v>
      </c>
      <c r="Q62" s="52">
        <v>218.6233472779285</v>
      </c>
      <c r="R62" s="52">
        <v>217.47770483821424</v>
      </c>
      <c r="S62" s="52">
        <v>218.11604853720576</v>
      </c>
      <c r="T62" s="52">
        <v>218.01935635625844</v>
      </c>
      <c r="U62" s="52">
        <v>218.56978181122989</v>
      </c>
      <c r="V62" s="52">
        <v>216.95704124096153</v>
      </c>
      <c r="W62" s="52">
        <v>218.4874011105463</v>
      </c>
      <c r="X62" s="52">
        <v>217.64535078726925</v>
      </c>
      <c r="Y62" s="52">
        <v>217.62228577079881</v>
      </c>
      <c r="Z62" s="52">
        <v>223.3492143509441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2.0293274554692409</v>
      </c>
      <c r="P63" s="52">
        <v>2.2306875406376649</v>
      </c>
      <c r="Q63" s="52">
        <v>2.2305727220715261</v>
      </c>
      <c r="R63" s="52">
        <v>2.2304551617857267</v>
      </c>
      <c r="S63" s="52">
        <v>2.0295834627942044</v>
      </c>
      <c r="T63" s="52">
        <v>2.1262756437415629</v>
      </c>
      <c r="U63" s="52">
        <v>2.1522021887700875</v>
      </c>
      <c r="V63" s="52">
        <v>2.1261587590384328</v>
      </c>
      <c r="W63" s="52">
        <v>3.8317028894536995</v>
      </c>
      <c r="X63" s="52">
        <v>3.8010492127307938</v>
      </c>
      <c r="Y63" s="52">
        <v>3.8010422292011228</v>
      </c>
      <c r="Z63" s="52">
        <v>3.8026896490558615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9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303</v>
      </c>
      <c r="B1" s="4" t="s">
        <v>263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749.51009797923723</v>
      </c>
      <c r="D2" s="21">
        <f t="shared" ref="D2:X2" si="0">SUM(D3,D17,D22,D25,D26,D51,D52)</f>
        <v>755.72597982983291</v>
      </c>
      <c r="E2" s="21">
        <f t="shared" si="0"/>
        <v>792.32832622621254</v>
      </c>
      <c r="F2" s="21">
        <f t="shared" si="0"/>
        <v>940.44978913680325</v>
      </c>
      <c r="G2" s="21">
        <f t="shared" si="0"/>
        <v>960.51341020647726</v>
      </c>
      <c r="H2" s="21">
        <f t="shared" si="0"/>
        <v>869.75850321675193</v>
      </c>
      <c r="I2" s="21">
        <f t="shared" si="0"/>
        <v>804.95515500412796</v>
      </c>
      <c r="J2" s="21">
        <f t="shared" si="0"/>
        <v>763.74969552975074</v>
      </c>
      <c r="K2" s="21">
        <f t="shared" si="0"/>
        <v>671.36395587738559</v>
      </c>
      <c r="L2" s="21">
        <f t="shared" si="0"/>
        <v>672.40173142155334</v>
      </c>
      <c r="M2" s="21">
        <f t="shared" si="0"/>
        <v>764.22710109507045</v>
      </c>
      <c r="N2" s="21">
        <f t="shared" si="0"/>
        <v>717.03705706296898</v>
      </c>
      <c r="O2" s="21">
        <f t="shared" si="0"/>
        <v>655.36144191827009</v>
      </c>
      <c r="P2" s="21">
        <f t="shared" si="0"/>
        <v>611.13264029344487</v>
      </c>
      <c r="Q2" s="21">
        <f t="shared" si="0"/>
        <v>565.60720998807324</v>
      </c>
      <c r="R2" s="21">
        <f t="shared" si="0"/>
        <v>537.38831861943913</v>
      </c>
      <c r="S2" s="21">
        <f t="shared" si="0"/>
        <v>539.683449918576</v>
      </c>
      <c r="T2" s="21">
        <f t="shared" si="0"/>
        <v>550.71239377493032</v>
      </c>
      <c r="U2" s="21">
        <f t="shared" si="0"/>
        <v>562.90133561378434</v>
      </c>
      <c r="V2" s="21">
        <f t="shared" si="0"/>
        <v>569.85168446421733</v>
      </c>
      <c r="W2" s="21">
        <f t="shared" si="0"/>
        <v>625.2375371812027</v>
      </c>
      <c r="X2" s="21">
        <f t="shared" si="0"/>
        <v>572.67040122036508</v>
      </c>
      <c r="Y2" s="21">
        <f t="shared" ref="Y2:Z2" si="1">SUM(Y3,Y17,Y22,Y25,Y26,Y51,Y52)</f>
        <v>516.64417033412292</v>
      </c>
      <c r="Z2" s="21">
        <f t="shared" si="1"/>
        <v>505.84743519722224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17.130834917340866</v>
      </c>
      <c r="D17" s="27">
        <f t="shared" si="12"/>
        <v>2.1502676488132448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17.130834917340866</v>
      </c>
      <c r="D18" s="8">
        <v>2.1502676488132448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671.6375310095608</v>
      </c>
      <c r="D26" s="27">
        <f t="shared" si="16"/>
        <v>654.89818631672404</v>
      </c>
      <c r="E26" s="27">
        <f t="shared" si="16"/>
        <v>668.404384101755</v>
      </c>
      <c r="F26" s="27">
        <f t="shared" si="16"/>
        <v>814.22322426667245</v>
      </c>
      <c r="G26" s="27">
        <f t="shared" si="16"/>
        <v>819.90028556469372</v>
      </c>
      <c r="H26" s="27">
        <f t="shared" si="16"/>
        <v>716.5805581249183</v>
      </c>
      <c r="I26" s="27">
        <f t="shared" si="16"/>
        <v>653.08180977488553</v>
      </c>
      <c r="J26" s="27">
        <f t="shared" si="16"/>
        <v>602.89914844417945</v>
      </c>
      <c r="K26" s="27">
        <f t="shared" si="16"/>
        <v>508.50190044626373</v>
      </c>
      <c r="L26" s="27">
        <f t="shared" si="16"/>
        <v>497.90886585311335</v>
      </c>
      <c r="M26" s="27">
        <f t="shared" si="16"/>
        <v>529.01191170000004</v>
      </c>
      <c r="N26" s="27">
        <f t="shared" si="16"/>
        <v>528.42994040000008</v>
      </c>
      <c r="O26" s="27">
        <f t="shared" si="16"/>
        <v>493.51166240000009</v>
      </c>
      <c r="P26" s="27">
        <f t="shared" si="16"/>
        <v>479.54435119999999</v>
      </c>
      <c r="Q26" s="27">
        <f t="shared" si="16"/>
        <v>434.15058980000015</v>
      </c>
      <c r="R26" s="27">
        <f t="shared" si="16"/>
        <v>401.56019700000002</v>
      </c>
      <c r="S26" s="27">
        <f t="shared" si="16"/>
        <v>396.90442660000014</v>
      </c>
      <c r="T26" s="27">
        <f t="shared" si="16"/>
        <v>403.88808220000016</v>
      </c>
      <c r="U26" s="27">
        <f t="shared" si="16"/>
        <v>386.42894319999999</v>
      </c>
      <c r="V26" s="27">
        <f t="shared" si="16"/>
        <v>380.60923020000001</v>
      </c>
      <c r="W26" s="27">
        <f t="shared" si="16"/>
        <v>420.18327860000005</v>
      </c>
      <c r="X26" s="27">
        <f t="shared" si="16"/>
        <v>363.93379320000003</v>
      </c>
      <c r="Y26" s="27">
        <f t="shared" ref="Y26:Z26" si="17">SUM(Y27,Y33)</f>
        <v>329.78180160000005</v>
      </c>
      <c r="Z26" s="27">
        <f t="shared" si="17"/>
        <v>315.31234059999997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671.6375310095608</v>
      </c>
      <c r="D33" s="19">
        <f t="shared" si="20"/>
        <v>654.89818631672404</v>
      </c>
      <c r="E33" s="19">
        <f t="shared" si="20"/>
        <v>668.404384101755</v>
      </c>
      <c r="F33" s="19">
        <f t="shared" si="20"/>
        <v>814.22322426667245</v>
      </c>
      <c r="G33" s="19">
        <f t="shared" si="20"/>
        <v>819.90028556469372</v>
      </c>
      <c r="H33" s="19">
        <f t="shared" si="20"/>
        <v>716.5805581249183</v>
      </c>
      <c r="I33" s="19">
        <f t="shared" si="20"/>
        <v>653.08180977488553</v>
      </c>
      <c r="J33" s="19">
        <f t="shared" si="20"/>
        <v>602.89914844417945</v>
      </c>
      <c r="K33" s="19">
        <f t="shared" si="20"/>
        <v>508.50190044626373</v>
      </c>
      <c r="L33" s="19">
        <f t="shared" si="20"/>
        <v>497.90886585311335</v>
      </c>
      <c r="M33" s="19">
        <f t="shared" si="20"/>
        <v>529.01191170000004</v>
      </c>
      <c r="N33" s="19">
        <f t="shared" si="20"/>
        <v>528.42994040000008</v>
      </c>
      <c r="O33" s="19">
        <f t="shared" si="20"/>
        <v>493.51166240000009</v>
      </c>
      <c r="P33" s="19">
        <f t="shared" si="20"/>
        <v>479.54435119999999</v>
      </c>
      <c r="Q33" s="19">
        <f t="shared" si="20"/>
        <v>434.15058980000015</v>
      </c>
      <c r="R33" s="19">
        <f t="shared" si="20"/>
        <v>401.56019700000002</v>
      </c>
      <c r="S33" s="19">
        <f t="shared" si="20"/>
        <v>396.90442660000014</v>
      </c>
      <c r="T33" s="19">
        <f t="shared" si="20"/>
        <v>403.88808220000016</v>
      </c>
      <c r="U33" s="19">
        <f t="shared" si="20"/>
        <v>386.42894319999999</v>
      </c>
      <c r="V33" s="19">
        <f t="shared" si="20"/>
        <v>380.60923020000001</v>
      </c>
      <c r="W33" s="19">
        <f t="shared" si="20"/>
        <v>420.18327860000005</v>
      </c>
      <c r="X33" s="19">
        <f t="shared" si="20"/>
        <v>363.93379320000003</v>
      </c>
      <c r="Y33" s="19">
        <f t="shared" ref="Y33:Z33" si="21">SUM(Y34:Y50)</f>
        <v>329.78180160000005</v>
      </c>
      <c r="Z33" s="19">
        <f t="shared" si="21"/>
        <v>315.31234059999997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671.6375310095608</v>
      </c>
      <c r="D36" s="8">
        <v>654.89818631672404</v>
      </c>
      <c r="E36" s="8">
        <v>668.404384101755</v>
      </c>
      <c r="F36" s="8">
        <v>814.22322426667245</v>
      </c>
      <c r="G36" s="8">
        <v>819.90028556469372</v>
      </c>
      <c r="H36" s="8">
        <v>716.5805581249183</v>
      </c>
      <c r="I36" s="8">
        <v>653.08180977488553</v>
      </c>
      <c r="J36" s="8">
        <v>602.89914844417945</v>
      </c>
      <c r="K36" s="8">
        <v>508.50190044626373</v>
      </c>
      <c r="L36" s="8">
        <v>497.90886585311335</v>
      </c>
      <c r="M36" s="8">
        <v>529.01191170000004</v>
      </c>
      <c r="N36" s="8">
        <v>528.42994040000008</v>
      </c>
      <c r="O36" s="8">
        <v>493.51166240000009</v>
      </c>
      <c r="P36" s="8">
        <v>479.54435119999999</v>
      </c>
      <c r="Q36" s="8">
        <v>434.15058980000015</v>
      </c>
      <c r="R36" s="8">
        <v>401.56019700000002</v>
      </c>
      <c r="S36" s="8">
        <v>396.90442660000014</v>
      </c>
      <c r="T36" s="8">
        <v>403.88808220000016</v>
      </c>
      <c r="U36" s="8">
        <v>386.42894319999999</v>
      </c>
      <c r="V36" s="8">
        <v>380.60923020000001</v>
      </c>
      <c r="W36" s="8">
        <v>420.18327860000005</v>
      </c>
      <c r="X36" s="8">
        <v>363.93379320000003</v>
      </c>
      <c r="Y36" s="8">
        <v>329.78180160000005</v>
      </c>
      <c r="Z36" s="8">
        <v>315.31234059999997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60.741732052335607</v>
      </c>
      <c r="D51" s="27">
        <v>98.677525864295617</v>
      </c>
      <c r="E51" s="27">
        <v>123.92394212445758</v>
      </c>
      <c r="F51" s="27">
        <v>126.22656487013082</v>
      </c>
      <c r="G51" s="27">
        <v>140.61312464178354</v>
      </c>
      <c r="H51" s="27">
        <v>153.17794509183369</v>
      </c>
      <c r="I51" s="27">
        <v>151.8733452292424</v>
      </c>
      <c r="J51" s="27">
        <v>160.85054708557126</v>
      </c>
      <c r="K51" s="27">
        <v>162.86205543112186</v>
      </c>
      <c r="L51" s="27">
        <v>174.49286556844001</v>
      </c>
      <c r="M51" s="27">
        <v>235.21518939507041</v>
      </c>
      <c r="N51" s="27">
        <v>188.60711666296893</v>
      </c>
      <c r="O51" s="27">
        <v>161.84977951827003</v>
      </c>
      <c r="P51" s="27">
        <v>131.5882890934449</v>
      </c>
      <c r="Q51" s="27">
        <v>131.45662018807303</v>
      </c>
      <c r="R51" s="27">
        <v>135.82812161943914</v>
      </c>
      <c r="S51" s="27">
        <v>142.77902331857587</v>
      </c>
      <c r="T51" s="27">
        <v>146.82431157493014</v>
      </c>
      <c r="U51" s="27">
        <v>176.47239241378441</v>
      </c>
      <c r="V51" s="27">
        <v>189.24245426421734</v>
      </c>
      <c r="W51" s="27">
        <v>205.05425858120265</v>
      </c>
      <c r="X51" s="27">
        <v>208.73660802036505</v>
      </c>
      <c r="Y51" s="27">
        <v>186.86236873412292</v>
      </c>
      <c r="Z51" s="27">
        <v>190.53509459722224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1228.6609219160925</v>
      </c>
      <c r="D61" s="49">
        <f t="shared" si="24"/>
        <v>1249.7238164298485</v>
      </c>
      <c r="E61" s="49">
        <f t="shared" si="24"/>
        <v>1241.2122696367226</v>
      </c>
      <c r="F61" s="49">
        <f t="shared" si="24"/>
        <v>1144.972236866334</v>
      </c>
      <c r="G61" s="49">
        <f t="shared" si="24"/>
        <v>1021.5593677848645</v>
      </c>
      <c r="H61" s="49">
        <f t="shared" si="24"/>
        <v>999.98875256635904</v>
      </c>
      <c r="I61" s="49">
        <f t="shared" si="24"/>
        <v>985.04484630906461</v>
      </c>
      <c r="J61" s="49">
        <f t="shared" si="24"/>
        <v>975.98686386511599</v>
      </c>
      <c r="K61" s="49">
        <f t="shared" si="24"/>
        <v>1167.3688403257988</v>
      </c>
      <c r="L61" s="49">
        <f t="shared" si="24"/>
        <v>1174.6197986803295</v>
      </c>
      <c r="M61" s="49">
        <f t="shared" si="24"/>
        <v>777.81737599999997</v>
      </c>
      <c r="N61" s="49">
        <f t="shared" si="24"/>
        <v>777.81737599999997</v>
      </c>
      <c r="O61" s="49">
        <f t="shared" si="24"/>
        <v>816.15239999999994</v>
      </c>
      <c r="P61" s="49">
        <f t="shared" si="24"/>
        <v>834.23692800000003</v>
      </c>
      <c r="Q61" s="49">
        <f t="shared" si="24"/>
        <v>829.98327999999992</v>
      </c>
      <c r="R61" s="49">
        <f t="shared" si="24"/>
        <v>825.67743999999993</v>
      </c>
      <c r="S61" s="49">
        <f t="shared" si="24"/>
        <v>827.32148800000004</v>
      </c>
      <c r="T61" s="49">
        <f t="shared" si="24"/>
        <v>827.32148800000016</v>
      </c>
      <c r="U61" s="49">
        <f t="shared" si="24"/>
        <v>829.48745600000029</v>
      </c>
      <c r="V61" s="49">
        <f t="shared" si="24"/>
        <v>823.32879999999977</v>
      </c>
      <c r="W61" s="49">
        <f t="shared" si="24"/>
        <v>835.48953600000016</v>
      </c>
      <c r="X61" s="49">
        <f t="shared" si="24"/>
        <v>838.25582400000019</v>
      </c>
      <c r="Y61" s="49">
        <f t="shared" ref="Y61:Z61" si="25">SUM(Y62:Y72)</f>
        <v>838.16846399999997</v>
      </c>
      <c r="Z61" s="49">
        <f t="shared" si="25"/>
        <v>859.85300800000016</v>
      </c>
    </row>
    <row r="62" spans="1:26" ht="11.25" customHeight="1" x14ac:dyDescent="0.2">
      <c r="A62" s="50" t="s">
        <v>92</v>
      </c>
      <c r="B62" s="51" t="s">
        <v>93</v>
      </c>
      <c r="C62" s="52">
        <v>1228.6609219160925</v>
      </c>
      <c r="D62" s="52">
        <v>1249.7238164298485</v>
      </c>
      <c r="E62" s="52">
        <v>1241.2122696367226</v>
      </c>
      <c r="F62" s="52">
        <v>1144.972236866334</v>
      </c>
      <c r="G62" s="52">
        <v>1021.5593677848645</v>
      </c>
      <c r="H62" s="52">
        <v>999.98875256635904</v>
      </c>
      <c r="I62" s="52">
        <v>985.04484630906461</v>
      </c>
      <c r="J62" s="52">
        <v>975.98686386511599</v>
      </c>
      <c r="K62" s="52">
        <v>1167.3688403257988</v>
      </c>
      <c r="L62" s="52">
        <v>1174.6197986803295</v>
      </c>
      <c r="M62" s="52">
        <v>777.81737599999997</v>
      </c>
      <c r="N62" s="52">
        <v>777.81737599999997</v>
      </c>
      <c r="O62" s="52">
        <v>808.52605649799455</v>
      </c>
      <c r="P62" s="52">
        <v>825.8538603069585</v>
      </c>
      <c r="Q62" s="52">
        <v>821.60064380253755</v>
      </c>
      <c r="R62" s="52">
        <v>817.29524560167613</v>
      </c>
      <c r="S62" s="52">
        <v>819.69418240595087</v>
      </c>
      <c r="T62" s="52">
        <v>819.33080695174556</v>
      </c>
      <c r="U62" s="52">
        <v>821.39934132284816</v>
      </c>
      <c r="V62" s="52">
        <v>815.33855821200052</v>
      </c>
      <c r="W62" s="52">
        <v>821.0897493347951</v>
      </c>
      <c r="X62" s="52">
        <v>823.86745896050434</v>
      </c>
      <c r="Y62" s="52">
        <v>823.78012580806092</v>
      </c>
      <c r="Z62" s="52">
        <v>845.45843733758056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7.6263435020053718</v>
      </c>
      <c r="P63" s="52">
        <v>8.3830676930415464</v>
      </c>
      <c r="Q63" s="52">
        <v>8.3826361974623467</v>
      </c>
      <c r="R63" s="52">
        <v>8.3821943983237812</v>
      </c>
      <c r="S63" s="52">
        <v>7.6273055940491901</v>
      </c>
      <c r="T63" s="52">
        <v>7.9906810482545838</v>
      </c>
      <c r="U63" s="52">
        <v>8.088114677152106</v>
      </c>
      <c r="V63" s="52">
        <v>7.9902417879992713</v>
      </c>
      <c r="W63" s="52">
        <v>14.399786665205033</v>
      </c>
      <c r="X63" s="52">
        <v>14.388365039495797</v>
      </c>
      <c r="Y63" s="52">
        <v>14.388338191939022</v>
      </c>
      <c r="Z63" s="52">
        <v>14.394570662419573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8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264</v>
      </c>
      <c r="B1" s="4" t="s">
        <v>265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1960.2730396600696</v>
      </c>
      <c r="D2" s="21">
        <f t="shared" ref="D2:X2" si="0">SUM(D3,D17,D22,D25,D26,D51,D52)</f>
        <v>2353.21627172322</v>
      </c>
      <c r="E2" s="21">
        <f t="shared" si="0"/>
        <v>2282.6152861356945</v>
      </c>
      <c r="F2" s="21">
        <f t="shared" si="0"/>
        <v>1576.308725929998</v>
      </c>
      <c r="G2" s="21">
        <f t="shared" si="0"/>
        <v>1516.095628696178</v>
      </c>
      <c r="H2" s="21">
        <f t="shared" si="0"/>
        <v>2041.9544551330787</v>
      </c>
      <c r="I2" s="21">
        <f t="shared" si="0"/>
        <v>1125.7978629599995</v>
      </c>
      <c r="J2" s="21">
        <f t="shared" si="0"/>
        <v>1123.6602725999999</v>
      </c>
      <c r="K2" s="21">
        <f t="shared" si="0"/>
        <v>903.47603903999993</v>
      </c>
      <c r="L2" s="21">
        <f t="shared" si="0"/>
        <v>855.49259555999981</v>
      </c>
      <c r="M2" s="21">
        <f t="shared" si="0"/>
        <v>1297.9942779599996</v>
      </c>
      <c r="N2" s="21">
        <f t="shared" si="0"/>
        <v>1054.2453843600001</v>
      </c>
      <c r="O2" s="21">
        <f t="shared" si="0"/>
        <v>989.45923536000009</v>
      </c>
      <c r="P2" s="21">
        <f t="shared" si="0"/>
        <v>1031.5270105200002</v>
      </c>
      <c r="Q2" s="21">
        <f t="shared" si="0"/>
        <v>1080.3192145200001</v>
      </c>
      <c r="R2" s="21">
        <f t="shared" si="0"/>
        <v>1114.5602898000002</v>
      </c>
      <c r="S2" s="21">
        <f t="shared" si="0"/>
        <v>1096.7381877599998</v>
      </c>
      <c r="T2" s="21">
        <f t="shared" si="0"/>
        <v>1127.8443787199999</v>
      </c>
      <c r="U2" s="21">
        <f t="shared" si="0"/>
        <v>1128.5415432</v>
      </c>
      <c r="V2" s="21">
        <f t="shared" si="0"/>
        <v>1182.3905181599998</v>
      </c>
      <c r="W2" s="21">
        <f t="shared" si="0"/>
        <v>1254.3383631600002</v>
      </c>
      <c r="X2" s="21">
        <f t="shared" si="0"/>
        <v>1293.4646449199997</v>
      </c>
      <c r="Y2" s="21">
        <f t="shared" ref="Y2:Z2" si="1">SUM(Y3,Y17,Y22,Y25,Y26,Y51,Y52)</f>
        <v>1220.5223186399996</v>
      </c>
      <c r="Z2" s="21">
        <f t="shared" si="1"/>
        <v>1274.6512295999996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1959.9700996600695</v>
      </c>
      <c r="D26" s="27">
        <f t="shared" si="16"/>
        <v>2348.5711917232202</v>
      </c>
      <c r="E26" s="27">
        <f t="shared" si="16"/>
        <v>2275.3952161356947</v>
      </c>
      <c r="F26" s="27">
        <f t="shared" si="16"/>
        <v>1568.280815929998</v>
      </c>
      <c r="G26" s="27">
        <f t="shared" si="16"/>
        <v>1508.3201686961779</v>
      </c>
      <c r="H26" s="27">
        <f t="shared" si="16"/>
        <v>2032.9672351330787</v>
      </c>
      <c r="I26" s="27">
        <f t="shared" si="16"/>
        <v>1116.0028029599996</v>
      </c>
      <c r="J26" s="27">
        <f t="shared" si="16"/>
        <v>1111.6941425999999</v>
      </c>
      <c r="K26" s="27">
        <f t="shared" si="16"/>
        <v>889.03589903999989</v>
      </c>
      <c r="L26" s="27">
        <f t="shared" si="16"/>
        <v>842.71862555999985</v>
      </c>
      <c r="M26" s="27">
        <f t="shared" si="16"/>
        <v>1288.7546079599997</v>
      </c>
      <c r="N26" s="27">
        <f t="shared" si="16"/>
        <v>1041.82484436</v>
      </c>
      <c r="O26" s="27">
        <f t="shared" si="16"/>
        <v>976.18036536000011</v>
      </c>
      <c r="P26" s="27">
        <f t="shared" si="16"/>
        <v>1014.5623705200003</v>
      </c>
      <c r="Q26" s="27">
        <f t="shared" si="16"/>
        <v>1069.05994452</v>
      </c>
      <c r="R26" s="27">
        <f t="shared" si="16"/>
        <v>1100.5022581200001</v>
      </c>
      <c r="S26" s="27">
        <f t="shared" si="16"/>
        <v>1085.0818643999999</v>
      </c>
      <c r="T26" s="27">
        <f t="shared" si="16"/>
        <v>1114.1609828399999</v>
      </c>
      <c r="U26" s="27">
        <f t="shared" si="16"/>
        <v>1119.4135570799999</v>
      </c>
      <c r="V26" s="27">
        <f t="shared" si="16"/>
        <v>1167.1922203199999</v>
      </c>
      <c r="W26" s="27">
        <f t="shared" si="16"/>
        <v>1237.7013022800002</v>
      </c>
      <c r="X26" s="27">
        <f t="shared" si="16"/>
        <v>1274.0290243199997</v>
      </c>
      <c r="Y26" s="27">
        <f t="shared" ref="Y26:Z26" si="17">SUM(Y27,Y33)</f>
        <v>1210.5067183199997</v>
      </c>
      <c r="Z26" s="27">
        <f t="shared" si="17"/>
        <v>1265.4083282399997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1959.9700996600695</v>
      </c>
      <c r="D33" s="19">
        <f t="shared" si="20"/>
        <v>2348.5711917232202</v>
      </c>
      <c r="E33" s="19">
        <f t="shared" si="20"/>
        <v>2275.3952161356947</v>
      </c>
      <c r="F33" s="19">
        <f t="shared" si="20"/>
        <v>1568.280815929998</v>
      </c>
      <c r="G33" s="19">
        <f t="shared" si="20"/>
        <v>1508.3201686961779</v>
      </c>
      <c r="H33" s="19">
        <f t="shared" si="20"/>
        <v>2032.9672351330787</v>
      </c>
      <c r="I33" s="19">
        <f t="shared" si="20"/>
        <v>1116.0028029599996</v>
      </c>
      <c r="J33" s="19">
        <f t="shared" si="20"/>
        <v>1111.6941425999999</v>
      </c>
      <c r="K33" s="19">
        <f t="shared" si="20"/>
        <v>889.03589903999989</v>
      </c>
      <c r="L33" s="19">
        <f t="shared" si="20"/>
        <v>842.71862555999985</v>
      </c>
      <c r="M33" s="19">
        <f t="shared" si="20"/>
        <v>1288.7546079599997</v>
      </c>
      <c r="N33" s="19">
        <f t="shared" si="20"/>
        <v>1041.82484436</v>
      </c>
      <c r="O33" s="19">
        <f t="shared" si="20"/>
        <v>976.18036536000011</v>
      </c>
      <c r="P33" s="19">
        <f t="shared" si="20"/>
        <v>1014.5623705200003</v>
      </c>
      <c r="Q33" s="19">
        <f t="shared" si="20"/>
        <v>1069.05994452</v>
      </c>
      <c r="R33" s="19">
        <f t="shared" si="20"/>
        <v>1100.5022581200001</v>
      </c>
      <c r="S33" s="19">
        <f t="shared" si="20"/>
        <v>1085.0818643999999</v>
      </c>
      <c r="T33" s="19">
        <f t="shared" si="20"/>
        <v>1114.1609828399999</v>
      </c>
      <c r="U33" s="19">
        <f t="shared" si="20"/>
        <v>1119.4135570799999</v>
      </c>
      <c r="V33" s="19">
        <f t="shared" si="20"/>
        <v>1167.1922203199999</v>
      </c>
      <c r="W33" s="19">
        <f t="shared" si="20"/>
        <v>1237.7013022800002</v>
      </c>
      <c r="X33" s="19">
        <f t="shared" si="20"/>
        <v>1274.0290243199997</v>
      </c>
      <c r="Y33" s="19">
        <f t="shared" ref="Y33:Z33" si="21">SUM(Y34:Y50)</f>
        <v>1210.5067183199997</v>
      </c>
      <c r="Z33" s="19">
        <f t="shared" si="21"/>
        <v>1265.4083282399997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29.846325239999999</v>
      </c>
      <c r="D36" s="8">
        <v>29.846325239999999</v>
      </c>
      <c r="E36" s="8">
        <v>41.784719040000006</v>
      </c>
      <c r="F36" s="8">
        <v>35.815635719999996</v>
      </c>
      <c r="G36" s="8">
        <v>38.808241560000006</v>
      </c>
      <c r="H36" s="8">
        <v>32.837795280000002</v>
      </c>
      <c r="I36" s="8">
        <v>29.852685720000007</v>
      </c>
      <c r="J36" s="8">
        <v>14.513025240000001</v>
      </c>
      <c r="K36" s="8">
        <v>23.220749519999998</v>
      </c>
      <c r="L36" s="8">
        <v>17.415675720000003</v>
      </c>
      <c r="M36" s="8">
        <v>20.318099040000003</v>
      </c>
      <c r="N36" s="8">
        <v>17.415675720000003</v>
      </c>
      <c r="O36" s="8">
        <v>17.415675720000003</v>
      </c>
      <c r="P36" s="8">
        <v>14.513025240000001</v>
      </c>
      <c r="Q36" s="8">
        <v>11.610374759999999</v>
      </c>
      <c r="R36" s="8">
        <v>14.513025240000001</v>
      </c>
      <c r="S36" s="8">
        <v>11.610374759999999</v>
      </c>
      <c r="T36" s="8">
        <v>10.873240560000001</v>
      </c>
      <c r="U36" s="8">
        <v>12.983329800000002</v>
      </c>
      <c r="V36" s="8">
        <v>12.141474840000001</v>
      </c>
      <c r="W36" s="8">
        <v>11.514513239999999</v>
      </c>
      <c r="X36" s="8">
        <v>12.063104640000001</v>
      </c>
      <c r="Y36" s="8">
        <v>11.17786212</v>
      </c>
      <c r="Z36" s="8">
        <v>10.281034440000001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6.0982891200000005</v>
      </c>
      <c r="M37" s="8">
        <v>3.0491445600000002</v>
      </c>
      <c r="N37" s="8">
        <v>6.0982891200000005</v>
      </c>
      <c r="O37" s="8">
        <v>0</v>
      </c>
      <c r="P37" s="8">
        <v>3.0491445600000002</v>
      </c>
      <c r="Q37" s="8">
        <v>0</v>
      </c>
      <c r="R37" s="8">
        <v>3.0491445600000002</v>
      </c>
      <c r="S37" s="8">
        <v>0</v>
      </c>
      <c r="T37" s="8">
        <v>0</v>
      </c>
      <c r="U37" s="8">
        <v>3.0004959599999999</v>
      </c>
      <c r="V37" s="8">
        <v>1.05505092</v>
      </c>
      <c r="W37" s="8">
        <v>1.5305597999999998</v>
      </c>
      <c r="X37" s="8">
        <v>1.3906015199999999</v>
      </c>
      <c r="Y37" s="8">
        <v>1.2623688</v>
      </c>
      <c r="Z37" s="8">
        <v>0.64640268000000001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3.1456825200000007</v>
      </c>
      <c r="L41" s="8">
        <v>3.1456825200000007</v>
      </c>
      <c r="M41" s="8">
        <v>3.1456825200000007</v>
      </c>
      <c r="N41" s="8">
        <v>3.1456825200000007</v>
      </c>
      <c r="O41" s="8">
        <v>3.1456825200000007</v>
      </c>
      <c r="P41" s="8">
        <v>3.1456825200000007</v>
      </c>
      <c r="Q41" s="8">
        <v>3.1456825200000007</v>
      </c>
      <c r="R41" s="8">
        <v>3.1456825200000007</v>
      </c>
      <c r="S41" s="8">
        <v>3.1456825200000007</v>
      </c>
      <c r="T41" s="8">
        <v>1.6389748800000001</v>
      </c>
      <c r="U41" s="8">
        <v>0.89015075999999982</v>
      </c>
      <c r="V41" s="8">
        <v>0.73614096000000007</v>
      </c>
      <c r="W41" s="8">
        <v>0.98152128000000005</v>
      </c>
      <c r="X41" s="8">
        <v>2.8562994000000002</v>
      </c>
      <c r="Y41" s="8">
        <v>1.3840174800000002</v>
      </c>
      <c r="Z41" s="8">
        <v>0.69524423999999985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1930.1237744200696</v>
      </c>
      <c r="D43" s="8">
        <v>2318.72486648322</v>
      </c>
      <c r="E43" s="8">
        <v>2233.6104970956949</v>
      </c>
      <c r="F43" s="8">
        <v>1532.4651802099979</v>
      </c>
      <c r="G43" s="8">
        <v>1469.511927136178</v>
      </c>
      <c r="H43" s="8">
        <v>1984.5760336930789</v>
      </c>
      <c r="I43" s="8">
        <v>1070.5967110799997</v>
      </c>
      <c r="J43" s="8">
        <v>1090.9891792799999</v>
      </c>
      <c r="K43" s="8">
        <v>856.47752891999994</v>
      </c>
      <c r="L43" s="8">
        <v>806.77107107999984</v>
      </c>
      <c r="M43" s="8">
        <v>1212.7058985599997</v>
      </c>
      <c r="N43" s="8">
        <v>971.8213518</v>
      </c>
      <c r="O43" s="8">
        <v>946.33110000000011</v>
      </c>
      <c r="P43" s="8">
        <v>984.56661108000026</v>
      </c>
      <c r="Q43" s="8">
        <v>1041.92001108</v>
      </c>
      <c r="R43" s="8">
        <v>1067.41052964</v>
      </c>
      <c r="S43" s="8">
        <v>1061.0378999999998</v>
      </c>
      <c r="T43" s="8">
        <v>1088.1500525999998</v>
      </c>
      <c r="U43" s="8">
        <v>1092.2669596799999</v>
      </c>
      <c r="V43" s="8">
        <v>1139.6248624799998</v>
      </c>
      <c r="W43" s="8">
        <v>1222.8510481200003</v>
      </c>
      <c r="X43" s="8">
        <v>1249.4342156399996</v>
      </c>
      <c r="Y43" s="8">
        <v>1188.3912580799997</v>
      </c>
      <c r="Z43" s="8">
        <v>1244.9000959199998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15.553406160000002</v>
      </c>
      <c r="I44" s="8">
        <v>15.553406160000002</v>
      </c>
      <c r="J44" s="8">
        <v>6.1919380799999999</v>
      </c>
      <c r="K44" s="8">
        <v>6.1919380799999999</v>
      </c>
      <c r="L44" s="8">
        <v>9.2879071199999998</v>
      </c>
      <c r="M44" s="8">
        <v>49.535783280000011</v>
      </c>
      <c r="N44" s="8">
        <v>43.343845200000011</v>
      </c>
      <c r="O44" s="8">
        <v>9.2879071199999998</v>
      </c>
      <c r="P44" s="8">
        <v>9.2879071199999998</v>
      </c>
      <c r="Q44" s="8">
        <v>12.383876160000003</v>
      </c>
      <c r="R44" s="8">
        <v>12.383876160000003</v>
      </c>
      <c r="S44" s="8">
        <v>9.2879071199999998</v>
      </c>
      <c r="T44" s="8">
        <v>13.4987148</v>
      </c>
      <c r="U44" s="8">
        <v>10.27262088</v>
      </c>
      <c r="V44" s="8">
        <v>13.634691120000003</v>
      </c>
      <c r="W44" s="8">
        <v>0.82365984000000003</v>
      </c>
      <c r="X44" s="8">
        <v>8.2848031200000012</v>
      </c>
      <c r="Y44" s="8">
        <v>8.2912118400000008</v>
      </c>
      <c r="Z44" s="8">
        <v>8.8855509599999998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0.30294000000000004</v>
      </c>
      <c r="D51" s="27">
        <v>4.6450800000000001</v>
      </c>
      <c r="E51" s="27">
        <v>7.2200700000000015</v>
      </c>
      <c r="F51" s="27">
        <v>8.0279100000000021</v>
      </c>
      <c r="G51" s="27">
        <v>7.7754599999999989</v>
      </c>
      <c r="H51" s="27">
        <v>8.9872199999999989</v>
      </c>
      <c r="I51" s="27">
        <v>9.7950600000000012</v>
      </c>
      <c r="J51" s="27">
        <v>11.96613</v>
      </c>
      <c r="K51" s="27">
        <v>14.440140000000001</v>
      </c>
      <c r="L51" s="27">
        <v>12.77397</v>
      </c>
      <c r="M51" s="27">
        <v>9.239670000000002</v>
      </c>
      <c r="N51" s="27">
        <v>12.420540000000001</v>
      </c>
      <c r="O51" s="27">
        <v>13.27887</v>
      </c>
      <c r="P51" s="27">
        <v>16.964640000000003</v>
      </c>
      <c r="Q51" s="27">
        <v>11.259270000000001</v>
      </c>
      <c r="R51" s="27">
        <v>14.058031680000001</v>
      </c>
      <c r="S51" s="27">
        <v>11.65632336</v>
      </c>
      <c r="T51" s="27">
        <v>13.683395880000003</v>
      </c>
      <c r="U51" s="27">
        <v>9.127986120000001</v>
      </c>
      <c r="V51" s="27">
        <v>15.198297840000002</v>
      </c>
      <c r="W51" s="27">
        <v>16.637060880000003</v>
      </c>
      <c r="X51" s="27">
        <v>19.4356206</v>
      </c>
      <c r="Y51" s="27">
        <v>10.015600320000001</v>
      </c>
      <c r="Z51" s="27">
        <v>9.242901360000003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0</v>
      </c>
      <c r="H61" s="49">
        <f t="shared" si="24"/>
        <v>0</v>
      </c>
      <c r="I61" s="49">
        <f t="shared" si="24"/>
        <v>0</v>
      </c>
      <c r="J61" s="49">
        <f t="shared" si="24"/>
        <v>7.8589699199999989</v>
      </c>
      <c r="K61" s="49">
        <f t="shared" si="24"/>
        <v>5.2393132799999993</v>
      </c>
      <c r="L61" s="49">
        <f t="shared" si="24"/>
        <v>10.478371679999999</v>
      </c>
      <c r="M61" s="49">
        <f t="shared" si="24"/>
        <v>10.478626559999999</v>
      </c>
      <c r="N61" s="49">
        <f t="shared" si="24"/>
        <v>5.2393132799999993</v>
      </c>
      <c r="O61" s="49">
        <f t="shared" si="24"/>
        <v>28.286760959999995</v>
      </c>
      <c r="P61" s="49">
        <f t="shared" si="24"/>
        <v>22.306835519999996</v>
      </c>
      <c r="Q61" s="49">
        <f t="shared" si="24"/>
        <v>24.926492159999995</v>
      </c>
      <c r="R61" s="49">
        <f t="shared" si="24"/>
        <v>23.022581759999994</v>
      </c>
      <c r="S61" s="49">
        <f t="shared" si="24"/>
        <v>14.579104319999999</v>
      </c>
      <c r="T61" s="49">
        <f t="shared" si="24"/>
        <v>13.518038880000002</v>
      </c>
      <c r="U61" s="49">
        <f t="shared" si="24"/>
        <v>23.647462559999997</v>
      </c>
      <c r="V61" s="49">
        <f t="shared" si="24"/>
        <v>27.28469952</v>
      </c>
      <c r="W61" s="49">
        <f t="shared" si="24"/>
        <v>27.887235839999999</v>
      </c>
      <c r="X61" s="49">
        <f t="shared" si="24"/>
        <v>30.360968639999999</v>
      </c>
      <c r="Y61" s="49">
        <f t="shared" ref="Y61:Z61" si="25">SUM(Y62:Y72)</f>
        <v>14.945545439999997</v>
      </c>
      <c r="Z61" s="49">
        <f t="shared" si="25"/>
        <v>17.576418240000002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17.808134399999997</v>
      </c>
      <c r="P62" s="52">
        <v>14.447865599999998</v>
      </c>
      <c r="Q62" s="52">
        <v>14.447865599999998</v>
      </c>
      <c r="R62" s="52">
        <v>12.543955199999997</v>
      </c>
      <c r="S62" s="52">
        <v>6.720134400000001</v>
      </c>
      <c r="T62" s="52">
        <v>6.720134400000001</v>
      </c>
      <c r="U62" s="52">
        <v>20.655935999999997</v>
      </c>
      <c r="V62" s="52">
        <v>24.041606399999999</v>
      </c>
      <c r="W62" s="52">
        <v>24.041606399999999</v>
      </c>
      <c r="X62" s="52">
        <v>25.2842688</v>
      </c>
      <c r="Y62" s="52">
        <v>10.611820799999997</v>
      </c>
      <c r="Z62" s="52">
        <v>11.704492800000002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7.8589699199999989</v>
      </c>
      <c r="K69" s="52">
        <v>5.2393132799999993</v>
      </c>
      <c r="L69" s="52">
        <v>10.478371679999999</v>
      </c>
      <c r="M69" s="52">
        <v>10.478626559999999</v>
      </c>
      <c r="N69" s="52">
        <v>5.2393132799999993</v>
      </c>
      <c r="O69" s="52">
        <v>10.478626559999999</v>
      </c>
      <c r="P69" s="52">
        <v>7.8589699199999989</v>
      </c>
      <c r="Q69" s="52">
        <v>10.478626559999999</v>
      </c>
      <c r="R69" s="52">
        <v>10.478626559999999</v>
      </c>
      <c r="S69" s="52">
        <v>7.8589699199999989</v>
      </c>
      <c r="T69" s="52">
        <v>6.7979044800000015</v>
      </c>
      <c r="U69" s="52">
        <v>2.9915265599999996</v>
      </c>
      <c r="V69" s="52">
        <v>3.2430931199999997</v>
      </c>
      <c r="W69" s="52">
        <v>3.8456294399999997</v>
      </c>
      <c r="X69" s="52">
        <v>5.0766998399999999</v>
      </c>
      <c r="Y69" s="52">
        <v>4.3337246399999998</v>
      </c>
      <c r="Z69" s="52">
        <v>5.8719254399999992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95</vt:i4>
      </vt:variant>
    </vt:vector>
  </HeadingPairs>
  <TitlesOfParts>
    <vt:vector size="95" baseType="lpstr">
      <vt:lpstr>cover</vt:lpstr>
      <vt:lpstr>index</vt:lpstr>
      <vt:lpstr>ef</vt:lpstr>
      <vt:lpstr>GAE</vt:lpstr>
      <vt:lpstr>INTMARB</vt:lpstr>
      <vt:lpstr>INTMARB_IN</vt:lpstr>
      <vt:lpstr>INTMARB_EX</vt:lpstr>
      <vt:lpstr>GIC</vt:lpstr>
      <vt:lpstr>INTAVI</vt:lpstr>
      <vt:lpstr>INTAVI_PA_IN</vt:lpstr>
      <vt:lpstr>INTAVI_PA_EX</vt:lpstr>
      <vt:lpstr>INTAVI_FR_IN</vt:lpstr>
      <vt:lpstr>INTAVI_FR_EX</vt:lpstr>
      <vt:lpstr>NRGSUP</vt:lpstr>
      <vt:lpstr>TI_EHG_E</vt:lpstr>
      <vt:lpstr>TI_EHG_E_E</vt:lpstr>
      <vt:lpstr>TI_EHG_CHP_E</vt:lpstr>
      <vt:lpstr>TI_EHG_H_E</vt:lpstr>
      <vt:lpstr>NRG_E</vt:lpstr>
      <vt:lpstr>NRG_CM_E</vt:lpstr>
      <vt:lpstr>NRG_OIL_NG_E</vt:lpstr>
      <vt:lpstr>NRG_PF_E</vt:lpstr>
      <vt:lpstr>NRG_CO_E</vt:lpstr>
      <vt:lpstr>NRG_BKBPB_E</vt:lpstr>
      <vt:lpstr>NRG_GW_E</vt:lpstr>
      <vt:lpstr>NRG_BF_E</vt:lpstr>
      <vt:lpstr>NRG_PR_E</vt:lpstr>
      <vt:lpstr>NRG_NI_E</vt:lpstr>
      <vt:lpstr>NRG_CL_E</vt:lpstr>
      <vt:lpstr>NRG_LNG_E</vt:lpstr>
      <vt:lpstr>NRG_BIOG_E</vt:lpstr>
      <vt:lpstr>NRG_GTL_E</vt:lpstr>
      <vt:lpstr>NRG_CPP_E</vt:lpstr>
      <vt:lpstr>NRG_NSP_E</vt:lpstr>
      <vt:lpstr>FC_E</vt:lpstr>
      <vt:lpstr>FC_IND_E</vt:lpstr>
      <vt:lpstr>FC_IND_IS_E</vt:lpstr>
      <vt:lpstr>FC_IND_IS_BF_E</vt:lpstr>
      <vt:lpstr>FC_IND_IS_EA_E</vt:lpstr>
      <vt:lpstr>FC_IND_NFM_E</vt:lpstr>
      <vt:lpstr>FC_IND_NFM_AM_E</vt:lpstr>
      <vt:lpstr>FC_IND_NFM_PA_E</vt:lpstr>
      <vt:lpstr>FC_IND_NFM_SA_E</vt:lpstr>
      <vt:lpstr>FC_IND_NFM_OM_E</vt:lpstr>
      <vt:lpstr>FC_IND_CPC_E</vt:lpstr>
      <vt:lpstr>FC_IND_CPC_BC_E</vt:lpstr>
      <vt:lpstr>FC_IND_CPC_OC_E</vt:lpstr>
      <vt:lpstr>FC_IND_CPC_PH_E</vt:lpstr>
      <vt:lpstr>FC_IND_NMM_E</vt:lpstr>
      <vt:lpstr>FC_IND_NMM_CM_E</vt:lpstr>
      <vt:lpstr>FC_IND_NMM_CR_E</vt:lpstr>
      <vt:lpstr>FC_IND_NMM_GL_E</vt:lpstr>
      <vt:lpstr>FC_IND_PPP_E</vt:lpstr>
      <vt:lpstr>FC_IND_PPP_PU_E</vt:lpstr>
      <vt:lpstr>FC_IND_PPP_PA_E</vt:lpstr>
      <vt:lpstr>FC_IND_PPP_PR_E</vt:lpstr>
      <vt:lpstr>FC_IND_FBT_E</vt:lpstr>
      <vt:lpstr>FC_IND_TE_E</vt:lpstr>
      <vt:lpstr>FC_IND_MAC_E</vt:lpstr>
      <vt:lpstr>FC_IND_TL_E</vt:lpstr>
      <vt:lpstr>FC_IND_WP_E</vt:lpstr>
      <vt:lpstr>FC_IND_MQ_E</vt:lpstr>
      <vt:lpstr>FC_IND_CON_E</vt:lpstr>
      <vt:lpstr>FC_IND_NSP_E</vt:lpstr>
      <vt:lpstr>FC_TRA_E</vt:lpstr>
      <vt:lpstr>FC_TRA_RAIL_E</vt:lpstr>
      <vt:lpstr>FC_TRA_RAIL_MTU_E</vt:lpstr>
      <vt:lpstr>FC_TRA_RAIL_CPT_E</vt:lpstr>
      <vt:lpstr>FC_TRA_RAIL_HST_E</vt:lpstr>
      <vt:lpstr>FC_TRA_RAIL_FRT_E</vt:lpstr>
      <vt:lpstr>FC_TRA_ROAD_E</vt:lpstr>
      <vt:lpstr>FC_TRA_ROAD_P2W_E</vt:lpstr>
      <vt:lpstr>FC_TRA_ROAD_CAR_E</vt:lpstr>
      <vt:lpstr>FC_TRA_ROAD_BUS_E</vt:lpstr>
      <vt:lpstr>FC_TRA_ROAD_LCV_E</vt:lpstr>
      <vt:lpstr>FC_TRA_ROAD_HGV_E</vt:lpstr>
      <vt:lpstr>FC_TRA_DAVI_E</vt:lpstr>
      <vt:lpstr>FC_TRA_DAVI_PA_E</vt:lpstr>
      <vt:lpstr>FC_TRA_DAVI_FR_E</vt:lpstr>
      <vt:lpstr>FC_TRA_DNAVI_E</vt:lpstr>
      <vt:lpstr>FC_TRA_DNAVI_DCS_E</vt:lpstr>
      <vt:lpstr>FC_TRA_DNAVI_IWW_E</vt:lpstr>
      <vt:lpstr>FC_TRA_PIPE_E</vt:lpstr>
      <vt:lpstr>FC_OTH_E</vt:lpstr>
      <vt:lpstr>FC_OTH_CP_E</vt:lpstr>
      <vt:lpstr>FC_OTH_CP_SH_E</vt:lpstr>
      <vt:lpstr>FC_OTH_CP_SC_E</vt:lpstr>
      <vt:lpstr>FC_OTH_CP_HW_E</vt:lpstr>
      <vt:lpstr>FC_OTH_CP_CA_E</vt:lpstr>
      <vt:lpstr>FC_OTH_HH_E</vt:lpstr>
      <vt:lpstr>FC_OTH_HH_SH_E</vt:lpstr>
      <vt:lpstr>FC_OTH_HH_SC_E</vt:lpstr>
      <vt:lpstr>FC_OTH_HH_WH_E</vt:lpstr>
      <vt:lpstr>FC_OTH_HH_CO_E</vt:lpstr>
      <vt:lpstr>FC_OTH_AFF_E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JRC-IDEES-2023</dc:title>
  <dc:creator>JRC C.6</dc:creator>
  <dc:description>v2023-1.00</dc:description>
  <cp:lastModifiedBy>JRC-SVQ-ROZSAMA</cp:lastModifiedBy>
  <dcterms:created xsi:type="dcterms:W3CDTF">2025-11-06T10:30:08Z</dcterms:created>
  <dcterms:modified xsi:type="dcterms:W3CDTF">2025-11-06T10:30:08Z</dcterms:modified>
</cp:coreProperties>
</file>